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defaultThemeVersion="124226"/>
  <mc:AlternateContent xmlns:mc="http://schemas.openxmlformats.org/markup-compatibility/2006">
    <mc:Choice Requires="x15">
      <x15ac:absPath xmlns:x15ac="http://schemas.microsoft.com/office/spreadsheetml/2010/11/ac" url="C:\Users\Camilo\Documents\SDDE\"/>
    </mc:Choice>
  </mc:AlternateContent>
  <xr:revisionPtr revIDLastSave="0" documentId="8_{562DC6AE-5517-4396-9864-35BAE5DC2B41}" xr6:coauthVersionLast="47" xr6:coauthVersionMax="47" xr10:uidLastSave="{00000000-0000-0000-0000-000000000000}"/>
  <bookViews>
    <workbookView xWindow="-120" yWindow="-120" windowWidth="20730" windowHeight="11160" xr2:uid="{00000000-000D-0000-FFFF-FFFF00000000}"/>
  </bookViews>
  <sheets>
    <sheet name="Matriz de Corrupción" sheetId="4" r:id="rId1"/>
    <sheet name="Hoja1" sheetId="7" r:id="rId2"/>
    <sheet name="Aspectos Relevantes" sheetId="11" r:id="rId3"/>
  </sheets>
  <externalReferences>
    <externalReference r:id="rId4"/>
    <externalReference r:id="rId5"/>
    <externalReference r:id="rId6"/>
    <externalReference r:id="rId7"/>
    <externalReference r:id="rId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N30" i="4" l="1"/>
  <c r="BK30" i="4"/>
  <c r="BG30" i="4"/>
  <c r="BE30" i="4"/>
  <c r="BC30" i="4"/>
  <c r="BA30" i="4"/>
  <c r="AY30" i="4"/>
  <c r="AW30" i="4"/>
  <c r="BH30" i="4" s="1"/>
  <c r="BI30" i="4" s="1"/>
  <c r="BL30" i="4" s="1"/>
  <c r="BM30" i="4" s="1"/>
  <c r="AU30" i="4"/>
  <c r="O30" i="4"/>
  <c r="O27" i="4"/>
  <c r="BN26" i="4"/>
  <c r="BK26" i="4"/>
  <c r="BG26" i="4"/>
  <c r="BE26" i="4"/>
  <c r="BC26" i="4"/>
  <c r="BA26" i="4"/>
  <c r="AY26" i="4"/>
  <c r="AW26" i="4"/>
  <c r="AU26" i="4"/>
  <c r="BH26" i="4" s="1"/>
  <c r="BI26" i="4" s="1"/>
  <c r="BL26" i="4" s="1"/>
  <c r="BM26" i="4" s="1"/>
  <c r="BO26" i="4" s="1"/>
  <c r="BP26" i="4" s="1"/>
  <c r="BQ26" i="4" s="1"/>
  <c r="AK26" i="4"/>
  <c r="AJ26" i="4"/>
  <c r="AL26" i="4" s="1"/>
  <c r="AN26" i="4" s="1"/>
  <c r="O26" i="4"/>
  <c r="P26" i="4" s="1"/>
  <c r="AM26" i="4" s="1"/>
  <c r="BN55" i="4"/>
  <c r="BK55" i="4"/>
  <c r="BG55" i="4"/>
  <c r="BE55" i="4"/>
  <c r="BC55" i="4"/>
  <c r="BA55" i="4"/>
  <c r="AY55" i="4"/>
  <c r="AW55" i="4"/>
  <c r="AU55" i="4"/>
  <c r="O55" i="4"/>
  <c r="BN54" i="4"/>
  <c r="BK54" i="4"/>
  <c r="BG54" i="4"/>
  <c r="BE54" i="4"/>
  <c r="BC54" i="4"/>
  <c r="BA54" i="4"/>
  <c r="AY54" i="4"/>
  <c r="AW54" i="4"/>
  <c r="AU54" i="4"/>
  <c r="O54" i="4"/>
  <c r="BN53" i="4"/>
  <c r="BK53" i="4"/>
  <c r="BG53" i="4"/>
  <c r="BE53" i="4"/>
  <c r="BC53" i="4"/>
  <c r="BA53" i="4"/>
  <c r="AY53" i="4"/>
  <c r="AW53" i="4"/>
  <c r="AU53" i="4"/>
  <c r="O53" i="4"/>
  <c r="BN52" i="4"/>
  <c r="BK52" i="4"/>
  <c r="BG52" i="4"/>
  <c r="BE52" i="4"/>
  <c r="BC52" i="4"/>
  <c r="BA52" i="4"/>
  <c r="AY52" i="4"/>
  <c r="AW52" i="4"/>
  <c r="AU52" i="4"/>
  <c r="O52" i="4"/>
  <c r="BN51" i="4"/>
  <c r="BK51" i="4"/>
  <c r="BG51" i="4"/>
  <c r="BE51" i="4"/>
  <c r="BC51" i="4"/>
  <c r="BA51" i="4"/>
  <c r="AY51" i="4"/>
  <c r="AW51" i="4"/>
  <c r="AU51" i="4"/>
  <c r="BH51" i="4" s="1"/>
  <c r="BI51" i="4" s="1"/>
  <c r="BL51" i="4" s="1"/>
  <c r="BM51" i="4" s="1"/>
  <c r="AK51" i="4"/>
  <c r="AJ51" i="4"/>
  <c r="AL51" i="4" s="1"/>
  <c r="AN51" i="4" s="1"/>
  <c r="O51" i="4"/>
  <c r="P51" i="4" s="1"/>
  <c r="BN50" i="4"/>
  <c r="BK50" i="4"/>
  <c r="BG50" i="4"/>
  <c r="BE50" i="4"/>
  <c r="BC50" i="4"/>
  <c r="BA50" i="4"/>
  <c r="AY50" i="4"/>
  <c r="AW50" i="4"/>
  <c r="AU50" i="4"/>
  <c r="O50" i="4"/>
  <c r="BN49" i="4"/>
  <c r="BK49" i="4"/>
  <c r="BG49" i="4"/>
  <c r="BE49" i="4"/>
  <c r="BC49" i="4"/>
  <c r="BA49" i="4"/>
  <c r="AY49" i="4"/>
  <c r="AW49" i="4"/>
  <c r="AU49" i="4"/>
  <c r="O49" i="4"/>
  <c r="BN48" i="4"/>
  <c r="BK48" i="4"/>
  <c r="BG48" i="4"/>
  <c r="BE48" i="4"/>
  <c r="BC48" i="4"/>
  <c r="BA48" i="4"/>
  <c r="AY48" i="4"/>
  <c r="AW48" i="4"/>
  <c r="AU48" i="4"/>
  <c r="O48" i="4"/>
  <c r="BN47" i="4"/>
  <c r="BK47" i="4"/>
  <c r="BG47" i="4"/>
  <c r="BE47" i="4"/>
  <c r="BC47" i="4"/>
  <c r="BA47" i="4"/>
  <c r="AY47" i="4"/>
  <c r="AW47" i="4"/>
  <c r="AU47" i="4"/>
  <c r="O47" i="4"/>
  <c r="BN46" i="4"/>
  <c r="BK46" i="4"/>
  <c r="BG46" i="4"/>
  <c r="BE46" i="4"/>
  <c r="BC46" i="4"/>
  <c r="BA46" i="4"/>
  <c r="AY46" i="4"/>
  <c r="AW46" i="4"/>
  <c r="BH46" i="4" s="1"/>
  <c r="BI46" i="4" s="1"/>
  <c r="BL46" i="4" s="1"/>
  <c r="BM46" i="4" s="1"/>
  <c r="AU46" i="4"/>
  <c r="AK46" i="4"/>
  <c r="AJ46" i="4"/>
  <c r="AL46" i="4" s="1"/>
  <c r="AN46" i="4" s="1"/>
  <c r="O46" i="4"/>
  <c r="P46" i="4" s="1"/>
  <c r="BH47" i="4" l="1"/>
  <c r="BI47" i="4" s="1"/>
  <c r="BL47" i="4" s="1"/>
  <c r="BM47" i="4" s="1"/>
  <c r="BH48" i="4"/>
  <c r="BI48" i="4" s="1"/>
  <c r="BL48" i="4" s="1"/>
  <c r="BM48" i="4" s="1"/>
  <c r="BH49" i="4"/>
  <c r="BI49" i="4" s="1"/>
  <c r="BL49" i="4" s="1"/>
  <c r="BM49" i="4" s="1"/>
  <c r="BH50" i="4"/>
  <c r="BI50" i="4" s="1"/>
  <c r="BL50" i="4" s="1"/>
  <c r="BM50" i="4" s="1"/>
  <c r="BH52" i="4"/>
  <c r="BI52" i="4" s="1"/>
  <c r="BL52" i="4" s="1"/>
  <c r="BM52" i="4" s="1"/>
  <c r="BH53" i="4"/>
  <c r="BI53" i="4" s="1"/>
  <c r="BL53" i="4" s="1"/>
  <c r="BM53" i="4" s="1"/>
  <c r="BH54" i="4"/>
  <c r="BI54" i="4" s="1"/>
  <c r="BL54" i="4" s="1"/>
  <c r="BM54" i="4" s="1"/>
  <c r="BH55" i="4"/>
  <c r="BI55" i="4" s="1"/>
  <c r="BL55" i="4" s="1"/>
  <c r="BM55" i="4" s="1"/>
  <c r="BT26" i="4"/>
  <c r="AO26" i="4"/>
  <c r="AP26" i="4" s="1"/>
  <c r="AQ26" i="4" s="1"/>
  <c r="BT46" i="4"/>
  <c r="AO46" i="4"/>
  <c r="AP46" i="4" s="1"/>
  <c r="AQ46" i="4" s="1"/>
  <c r="BO46" i="4"/>
  <c r="BP46" i="4" s="1"/>
  <c r="BQ46" i="4" s="1"/>
  <c r="BS46" i="4" s="1"/>
  <c r="BU46" i="4" s="1"/>
  <c r="BT51" i="4"/>
  <c r="AO51" i="4"/>
  <c r="AP51" i="4" s="1"/>
  <c r="AQ51" i="4" s="1"/>
  <c r="BO51" i="4"/>
  <c r="BP51" i="4" s="1"/>
  <c r="BQ51" i="4" s="1"/>
  <c r="BS51" i="4" s="1"/>
  <c r="BU51" i="4" s="1"/>
  <c r="BA37" i="4"/>
  <c r="BA38" i="4"/>
  <c r="BA39" i="4"/>
  <c r="BA40" i="4"/>
  <c r="BA41" i="4"/>
  <c r="BU26" i="4" l="1"/>
  <c r="BV26" i="4"/>
  <c r="BV46" i="4"/>
  <c r="BV51" i="4"/>
  <c r="BN36" i="4"/>
  <c r="BK36" i="4"/>
  <c r="BG36" i="4"/>
  <c r="BE36" i="4"/>
  <c r="BC36" i="4"/>
  <c r="BA36" i="4"/>
  <c r="AY36" i="4"/>
  <c r="AW36" i="4"/>
  <c r="AU36" i="4"/>
  <c r="BH36" i="4" l="1"/>
  <c r="BI36" i="4" s="1"/>
  <c r="BL36" i="4" s="1"/>
  <c r="BM36" i="4" s="1"/>
  <c r="BN31" i="4"/>
  <c r="BK31" i="4"/>
  <c r="BG31" i="4"/>
  <c r="BE31" i="4"/>
  <c r="BC31" i="4"/>
  <c r="BA31" i="4"/>
  <c r="AY31" i="4"/>
  <c r="AW31" i="4"/>
  <c r="BH31" i="4" s="1"/>
  <c r="BI31" i="4" s="1"/>
  <c r="BL31" i="4" s="1"/>
  <c r="BM31" i="4" s="1"/>
  <c r="AU31" i="4"/>
  <c r="BN21" i="4" l="1"/>
  <c r="BK21" i="4"/>
  <c r="BG21" i="4"/>
  <c r="BE21" i="4"/>
  <c r="BC21" i="4"/>
  <c r="BA21" i="4"/>
  <c r="AY21" i="4"/>
  <c r="AW21" i="4"/>
  <c r="BH21" i="4" s="1"/>
  <c r="BI21" i="4" s="1"/>
  <c r="BL21" i="4" s="1"/>
  <c r="BM21" i="4" s="1"/>
  <c r="AU21" i="4"/>
  <c r="AM25" i="4"/>
  <c r="AK25" i="4"/>
  <c r="AJ25" i="4"/>
  <c r="AL25" i="4" s="1"/>
  <c r="AN25" i="4" s="1"/>
  <c r="O25" i="4"/>
  <c r="AM24" i="4"/>
  <c r="AK24" i="4"/>
  <c r="AJ24" i="4"/>
  <c r="AL24" i="4" s="1"/>
  <c r="AN24" i="4" s="1"/>
  <c r="O24" i="4"/>
  <c r="AM23" i="4"/>
  <c r="AK23" i="4"/>
  <c r="AJ23" i="4"/>
  <c r="AL23" i="4" s="1"/>
  <c r="AN23" i="4" s="1"/>
  <c r="O23" i="4"/>
  <c r="AM22" i="4"/>
  <c r="AK22" i="4"/>
  <c r="AJ22" i="4"/>
  <c r="AL22" i="4" s="1"/>
  <c r="AN22" i="4" s="1"/>
  <c r="O22" i="4"/>
  <c r="AK21" i="4"/>
  <c r="AJ21" i="4"/>
  <c r="AL21" i="4" s="1"/>
  <c r="AN21" i="4" s="1"/>
  <c r="O21" i="4"/>
  <c r="P21" i="4" s="1"/>
  <c r="AM21" i="4" s="1"/>
  <c r="AO21" i="4" l="1"/>
  <c r="AP21" i="4" s="1"/>
  <c r="AQ21" i="4" s="1"/>
  <c r="AO22" i="4"/>
  <c r="AP22" i="4" s="1"/>
  <c r="AQ22" i="4" s="1"/>
  <c r="AO23" i="4"/>
  <c r="AP23" i="4" s="1"/>
  <c r="AQ23" i="4" s="1"/>
  <c r="AO24" i="4"/>
  <c r="AP24" i="4" s="1"/>
  <c r="AQ24" i="4" s="1"/>
  <c r="AO25" i="4"/>
  <c r="AP25" i="4" s="1"/>
  <c r="AQ25" i="4" s="1"/>
  <c r="BN20" i="4" l="1"/>
  <c r="BK20" i="4"/>
  <c r="BG20" i="4"/>
  <c r="BE20" i="4"/>
  <c r="BC20" i="4"/>
  <c r="BA20" i="4"/>
  <c r="AY20" i="4"/>
  <c r="AW20" i="4"/>
  <c r="BH20" i="4" s="1"/>
  <c r="BI20" i="4" s="1"/>
  <c r="BL20" i="4" s="1"/>
  <c r="BM20" i="4" s="1"/>
  <c r="AU20" i="4"/>
  <c r="O20" i="4"/>
  <c r="BN19" i="4"/>
  <c r="BK19" i="4"/>
  <c r="BG19" i="4"/>
  <c r="BE19" i="4"/>
  <c r="BC19" i="4"/>
  <c r="BA19" i="4"/>
  <c r="AY19" i="4"/>
  <c r="AW19" i="4"/>
  <c r="BH19" i="4" s="1"/>
  <c r="BI19" i="4" s="1"/>
  <c r="BL19" i="4" s="1"/>
  <c r="BM19" i="4" s="1"/>
  <c r="AU19" i="4"/>
  <c r="O19" i="4"/>
  <c r="BN18" i="4"/>
  <c r="BK18" i="4"/>
  <c r="BG18" i="4"/>
  <c r="BE18" i="4"/>
  <c r="BC18" i="4"/>
  <c r="BA18" i="4"/>
  <c r="AY18" i="4"/>
  <c r="AW18" i="4"/>
  <c r="BH18" i="4" s="1"/>
  <c r="BI18" i="4" s="1"/>
  <c r="BL18" i="4" s="1"/>
  <c r="BM18" i="4" s="1"/>
  <c r="AU18" i="4"/>
  <c r="O18" i="4"/>
  <c r="BN17" i="4"/>
  <c r="BK17" i="4"/>
  <c r="BG17" i="4"/>
  <c r="BE17" i="4"/>
  <c r="BC17" i="4"/>
  <c r="BA17" i="4"/>
  <c r="AY17" i="4"/>
  <c r="AW17" i="4"/>
  <c r="BH17" i="4" s="1"/>
  <c r="BI17" i="4" s="1"/>
  <c r="BL17" i="4" s="1"/>
  <c r="BM17" i="4" s="1"/>
  <c r="AU17" i="4"/>
  <c r="O17" i="4"/>
  <c r="BN16" i="4"/>
  <c r="BK16" i="4"/>
  <c r="BG16" i="4"/>
  <c r="BE16" i="4"/>
  <c r="BC16" i="4"/>
  <c r="BA16" i="4"/>
  <c r="AY16" i="4"/>
  <c r="AW16" i="4"/>
  <c r="AU16" i="4"/>
  <c r="AK16" i="4"/>
  <c r="AJ16" i="4"/>
  <c r="AL16" i="4" s="1"/>
  <c r="AN16" i="4" s="1"/>
  <c r="O16" i="4"/>
  <c r="P16" i="4" s="1"/>
  <c r="AM16" i="4" s="1"/>
  <c r="BH16" i="4" l="1"/>
  <c r="BI16" i="4" s="1"/>
  <c r="BL16" i="4" s="1"/>
  <c r="BM16" i="4" s="1"/>
  <c r="AO16" i="4"/>
  <c r="BT16" i="4"/>
  <c r="AP16" i="4"/>
  <c r="AQ16" i="4" s="1"/>
  <c r="BO16" i="4"/>
  <c r="BP16" i="4" s="1"/>
  <c r="BQ16" i="4" s="1"/>
  <c r="BS16" i="4" s="1"/>
  <c r="BU16" i="4" s="1"/>
  <c r="BV16" i="4" l="1"/>
  <c r="O15" i="4" l="1"/>
  <c r="O14" i="4"/>
  <c r="O13" i="4"/>
  <c r="BN12" i="4"/>
  <c r="BK12" i="4"/>
  <c r="BG12" i="4"/>
  <c r="BE12" i="4"/>
  <c r="BC12" i="4"/>
  <c r="BA12" i="4"/>
  <c r="AY12" i="4"/>
  <c r="AW12" i="4"/>
  <c r="AU12" i="4"/>
  <c r="BH12" i="4" s="1"/>
  <c r="BI12" i="4" s="1"/>
  <c r="BL12" i="4" s="1"/>
  <c r="BM12" i="4" s="1"/>
  <c r="O12" i="4"/>
  <c r="BN11" i="4"/>
  <c r="BK11" i="4"/>
  <c r="BG11" i="4"/>
  <c r="BE11" i="4"/>
  <c r="BC11" i="4"/>
  <c r="BA11" i="4"/>
  <c r="AY11" i="4"/>
  <c r="AW11" i="4"/>
  <c r="AU11" i="4"/>
  <c r="AK11" i="4"/>
  <c r="AJ11" i="4"/>
  <c r="AL11" i="4" s="1"/>
  <c r="AN11" i="4" s="1"/>
  <c r="O11" i="4"/>
  <c r="P11" i="4" s="1"/>
  <c r="AM11" i="4" s="1"/>
  <c r="BH11" i="4" l="1"/>
  <c r="BI11" i="4" s="1"/>
  <c r="BL11" i="4" s="1"/>
  <c r="BM11" i="4" s="1"/>
  <c r="BO11" i="4" s="1"/>
  <c r="BP11" i="4" s="1"/>
  <c r="BQ11" i="4" s="1"/>
  <c r="BS11" i="4" s="1"/>
  <c r="BU11" i="4" s="1"/>
  <c r="BT11" i="4"/>
  <c r="AO11" i="4"/>
  <c r="AP11" i="4" s="1"/>
  <c r="AQ11" i="4" s="1"/>
  <c r="BV11" i="4" l="1"/>
  <c r="BK22" i="4" l="1"/>
  <c r="BK23" i="4"/>
  <c r="BK24" i="4"/>
  <c r="BK25" i="4"/>
  <c r="BK32" i="4"/>
  <c r="BK33" i="4"/>
  <c r="BK34" i="4"/>
  <c r="BK35" i="4"/>
  <c r="BK37" i="4"/>
  <c r="BK38" i="4"/>
  <c r="BK39" i="4"/>
  <c r="BK40" i="4"/>
  <c r="BK41" i="4"/>
  <c r="BK42" i="4"/>
  <c r="BK43" i="4"/>
  <c r="BK44" i="4"/>
  <c r="BK45" i="4"/>
  <c r="BK56" i="4"/>
  <c r="BK57" i="4"/>
  <c r="BK58" i="4"/>
  <c r="BK59" i="4"/>
  <c r="BK60" i="4"/>
  <c r="BK61" i="4"/>
  <c r="BK62" i="4"/>
  <c r="BK63" i="4"/>
  <c r="BK64" i="4"/>
  <c r="BK65" i="4"/>
  <c r="BK66" i="4"/>
  <c r="BK67" i="4"/>
  <c r="BK68" i="4"/>
  <c r="BK69" i="4"/>
  <c r="BK70" i="4"/>
  <c r="BK71" i="4"/>
  <c r="BK72" i="4"/>
  <c r="BK73" i="4"/>
  <c r="BK74" i="4"/>
  <c r="BK75" i="4"/>
  <c r="BK76" i="4"/>
  <c r="BK77" i="4"/>
  <c r="BK78" i="4"/>
  <c r="BK79" i="4"/>
  <c r="BK80" i="4"/>
  <c r="BK81" i="4"/>
  <c r="BK82" i="4"/>
  <c r="BK83" i="4"/>
  <c r="BK84" i="4"/>
  <c r="BK85" i="4"/>
  <c r="BK86" i="4"/>
  <c r="BK87" i="4"/>
  <c r="BK88" i="4"/>
  <c r="BK89" i="4"/>
  <c r="BK90" i="4"/>
  <c r="BK91" i="4"/>
  <c r="BK92" i="4"/>
  <c r="BK93" i="4"/>
  <c r="BK94" i="4"/>
  <c r="BK95" i="4"/>
  <c r="BK96" i="4"/>
  <c r="BK97" i="4"/>
  <c r="BK98" i="4"/>
  <c r="BK99" i="4"/>
  <c r="BK100" i="4"/>
  <c r="BK101" i="4"/>
  <c r="BK102" i="4"/>
  <c r="BK103" i="4"/>
  <c r="BK104" i="4"/>
  <c r="BK105" i="4"/>
  <c r="BK106" i="4"/>
  <c r="BK107" i="4"/>
  <c r="BK108" i="4"/>
  <c r="BK109" i="4"/>
  <c r="BK110" i="4"/>
  <c r="BK111" i="4"/>
  <c r="BK112" i="4"/>
  <c r="BK113" i="4"/>
  <c r="BK114" i="4"/>
  <c r="BK115" i="4"/>
  <c r="BK116" i="4"/>
  <c r="BK117" i="4"/>
  <c r="BK118" i="4"/>
  <c r="BK119" i="4"/>
  <c r="BK120" i="4"/>
  <c r="BK121" i="4"/>
  <c r="BK122" i="4"/>
  <c r="BK123" i="4"/>
  <c r="BK124" i="4"/>
  <c r="BK125" i="4"/>
  <c r="BK126" i="4"/>
  <c r="BK127" i="4"/>
  <c r="BK128" i="4"/>
  <c r="BK129" i="4"/>
  <c r="BK130" i="4"/>
  <c r="BK131" i="4"/>
  <c r="BK132" i="4"/>
  <c r="BK133" i="4"/>
  <c r="BK134" i="4"/>
  <c r="BK135" i="4"/>
  <c r="BK136" i="4"/>
  <c r="BK137" i="4"/>
  <c r="BK138" i="4"/>
  <c r="BK139" i="4"/>
  <c r="BK140" i="4"/>
  <c r="BK141" i="4"/>
  <c r="BK142" i="4"/>
  <c r="BK143" i="4"/>
  <c r="BK144" i="4"/>
  <c r="BK145" i="4"/>
  <c r="BK146" i="4"/>
  <c r="BK147" i="4"/>
  <c r="BK148" i="4"/>
  <c r="BK149" i="4"/>
  <c r="BK150" i="4"/>
  <c r="BK151" i="4"/>
  <c r="BK152" i="4"/>
  <c r="BK153" i="4"/>
  <c r="BK154" i="4"/>
  <c r="BK155" i="4"/>
  <c r="BK156" i="4"/>
  <c r="BK157" i="4"/>
  <c r="BK158" i="4"/>
  <c r="BK159" i="4"/>
  <c r="BK160" i="4"/>
  <c r="BK161" i="4"/>
  <c r="BK162" i="4"/>
  <c r="BK163" i="4"/>
  <c r="BK164" i="4"/>
  <c r="BK165" i="4"/>
  <c r="BK166" i="4"/>
  <c r="BK167" i="4"/>
  <c r="BK168" i="4"/>
  <c r="BK169" i="4"/>
  <c r="BK170" i="4"/>
  <c r="BK171" i="4"/>
  <c r="BK172" i="4"/>
  <c r="BK173" i="4"/>
  <c r="BK174" i="4"/>
  <c r="BK175" i="4"/>
  <c r="BK176" i="4"/>
  <c r="BK177" i="4"/>
  <c r="BK178" i="4"/>
  <c r="BK179" i="4"/>
  <c r="BK180" i="4"/>
  <c r="BK181" i="4"/>
  <c r="BK182" i="4"/>
  <c r="BK183" i="4"/>
  <c r="BK184" i="4"/>
  <c r="BK185" i="4"/>
  <c r="BK186" i="4"/>
  <c r="BK187" i="4"/>
  <c r="BK188" i="4"/>
  <c r="BK189" i="4"/>
  <c r="BK190" i="4"/>
  <c r="BK191" i="4"/>
  <c r="BK192" i="4"/>
  <c r="BK193" i="4"/>
  <c r="BK194" i="4"/>
  <c r="BK195" i="4"/>
  <c r="BK196" i="4"/>
  <c r="BK197" i="4"/>
  <c r="BK198" i="4"/>
  <c r="BK199" i="4"/>
  <c r="BK200" i="4"/>
  <c r="BK201" i="4"/>
  <c r="BK202" i="4"/>
  <c r="BK203" i="4"/>
  <c r="BK204" i="4"/>
  <c r="BK205" i="4"/>
  <c r="BK206" i="4"/>
  <c r="BK207" i="4"/>
  <c r="BK208" i="4"/>
  <c r="BK209" i="4"/>
  <c r="BK210" i="4"/>
  <c r="BK211" i="4"/>
  <c r="BK212" i="4"/>
  <c r="BK213" i="4"/>
  <c r="BK214" i="4"/>
  <c r="BK215" i="4"/>
  <c r="BK216" i="4"/>
  <c r="BK217" i="4"/>
  <c r="BK218" i="4"/>
  <c r="BK219" i="4"/>
  <c r="BK220" i="4"/>
  <c r="BK221" i="4"/>
  <c r="BK222" i="4"/>
  <c r="BK223" i="4"/>
  <c r="BK224" i="4"/>
  <c r="BK225" i="4"/>
  <c r="BK226" i="4"/>
  <c r="BK227" i="4"/>
  <c r="BK228" i="4"/>
  <c r="BK229" i="4"/>
  <c r="BK230" i="4"/>
  <c r="BK231" i="4"/>
  <c r="BK232" i="4"/>
  <c r="BK233" i="4"/>
  <c r="BK234" i="4"/>
  <c r="BK235" i="4"/>
  <c r="BK236" i="4"/>
  <c r="BK237" i="4"/>
  <c r="BN22" i="4"/>
  <c r="BN23" i="4"/>
  <c r="BN24" i="4"/>
  <c r="BN25" i="4"/>
  <c r="BN32" i="4"/>
  <c r="BN33" i="4"/>
  <c r="BN34" i="4"/>
  <c r="BN35" i="4"/>
  <c r="BN37" i="4"/>
  <c r="BN38" i="4"/>
  <c r="BN39" i="4"/>
  <c r="BN40" i="4"/>
  <c r="BN41" i="4"/>
  <c r="BN42" i="4"/>
  <c r="BN43" i="4"/>
  <c r="BN44" i="4"/>
  <c r="BN45" i="4"/>
  <c r="BN56" i="4"/>
  <c r="BN57" i="4"/>
  <c r="BN58" i="4"/>
  <c r="BN59" i="4"/>
  <c r="BN60" i="4"/>
  <c r="BN61" i="4"/>
  <c r="BN62" i="4"/>
  <c r="BN63" i="4"/>
  <c r="BN64" i="4"/>
  <c r="BN65" i="4"/>
  <c r="BN66" i="4"/>
  <c r="BN67" i="4"/>
  <c r="BN68" i="4"/>
  <c r="BN69" i="4"/>
  <c r="BN70" i="4"/>
  <c r="BN71" i="4"/>
  <c r="BN72" i="4"/>
  <c r="BN73" i="4"/>
  <c r="BN74" i="4"/>
  <c r="BN75" i="4"/>
  <c r="BN76" i="4"/>
  <c r="BN77" i="4"/>
  <c r="BN78" i="4"/>
  <c r="BN79" i="4"/>
  <c r="BN80" i="4"/>
  <c r="BN81" i="4"/>
  <c r="BN82" i="4"/>
  <c r="BN83" i="4"/>
  <c r="BN84" i="4"/>
  <c r="BN85" i="4"/>
  <c r="BN86" i="4"/>
  <c r="BN87" i="4"/>
  <c r="BN88" i="4"/>
  <c r="BN89" i="4"/>
  <c r="BN90" i="4"/>
  <c r="BN91" i="4"/>
  <c r="BN92" i="4"/>
  <c r="BN93" i="4"/>
  <c r="BN94" i="4"/>
  <c r="BN95" i="4"/>
  <c r="BN96" i="4"/>
  <c r="BN97" i="4"/>
  <c r="BN98" i="4"/>
  <c r="BN99" i="4"/>
  <c r="BN100" i="4"/>
  <c r="BN101" i="4"/>
  <c r="BN102" i="4"/>
  <c r="BN103" i="4"/>
  <c r="BN104" i="4"/>
  <c r="BN105" i="4"/>
  <c r="BN106" i="4"/>
  <c r="BN107" i="4"/>
  <c r="BN108" i="4"/>
  <c r="BN109" i="4"/>
  <c r="BN110" i="4"/>
  <c r="BN111" i="4"/>
  <c r="BN112" i="4"/>
  <c r="BN113" i="4"/>
  <c r="BN114" i="4"/>
  <c r="BN115" i="4"/>
  <c r="BN116" i="4"/>
  <c r="BN117" i="4"/>
  <c r="BN118" i="4"/>
  <c r="BN119" i="4"/>
  <c r="BN120" i="4"/>
  <c r="BN121" i="4"/>
  <c r="BN122" i="4"/>
  <c r="BN123" i="4"/>
  <c r="BN124" i="4"/>
  <c r="BN125" i="4"/>
  <c r="BN126" i="4"/>
  <c r="BN127" i="4"/>
  <c r="BN128" i="4"/>
  <c r="BN129" i="4"/>
  <c r="BN130" i="4"/>
  <c r="BN131" i="4"/>
  <c r="BN132" i="4"/>
  <c r="BN133" i="4"/>
  <c r="BN134" i="4"/>
  <c r="BN135" i="4"/>
  <c r="BN136" i="4"/>
  <c r="BN137" i="4"/>
  <c r="BN138" i="4"/>
  <c r="BN139" i="4"/>
  <c r="BN140" i="4"/>
  <c r="BN141" i="4"/>
  <c r="BN142" i="4"/>
  <c r="BN143" i="4"/>
  <c r="BN144" i="4"/>
  <c r="BN145" i="4"/>
  <c r="BN146" i="4"/>
  <c r="BN147" i="4"/>
  <c r="BN148" i="4"/>
  <c r="BN149" i="4"/>
  <c r="BN150" i="4"/>
  <c r="BN151" i="4"/>
  <c r="BN152" i="4"/>
  <c r="BN153" i="4"/>
  <c r="BN154" i="4"/>
  <c r="BN155" i="4"/>
  <c r="BN156" i="4"/>
  <c r="BN157" i="4"/>
  <c r="BN158" i="4"/>
  <c r="BN159" i="4"/>
  <c r="BN160" i="4"/>
  <c r="BN161" i="4"/>
  <c r="BN162" i="4"/>
  <c r="BN163" i="4"/>
  <c r="BN164" i="4"/>
  <c r="BN165" i="4"/>
  <c r="BN166" i="4"/>
  <c r="BN167" i="4"/>
  <c r="BN168" i="4"/>
  <c r="BN169" i="4"/>
  <c r="BN170" i="4"/>
  <c r="BN171" i="4"/>
  <c r="BN172" i="4"/>
  <c r="BN173" i="4"/>
  <c r="BN174" i="4"/>
  <c r="BN175" i="4"/>
  <c r="BN176" i="4"/>
  <c r="BN177" i="4"/>
  <c r="BN178" i="4"/>
  <c r="BN179" i="4"/>
  <c r="BN180" i="4"/>
  <c r="BN181" i="4"/>
  <c r="BN182" i="4"/>
  <c r="BN183" i="4"/>
  <c r="BN184" i="4"/>
  <c r="BN185" i="4"/>
  <c r="BN186" i="4"/>
  <c r="BN187" i="4"/>
  <c r="BN188" i="4"/>
  <c r="BN189" i="4"/>
  <c r="BN190" i="4"/>
  <c r="BN191" i="4"/>
  <c r="BN192" i="4"/>
  <c r="BN193" i="4"/>
  <c r="BN194" i="4"/>
  <c r="BN195" i="4"/>
  <c r="BN196" i="4"/>
  <c r="BN197" i="4"/>
  <c r="BN198" i="4"/>
  <c r="BN199" i="4"/>
  <c r="BN200" i="4"/>
  <c r="BN201" i="4"/>
  <c r="BN202" i="4"/>
  <c r="BN203" i="4"/>
  <c r="BN204" i="4"/>
  <c r="BN205" i="4"/>
  <c r="BN206" i="4"/>
  <c r="BN207" i="4"/>
  <c r="BN208" i="4"/>
  <c r="BN209" i="4"/>
  <c r="BN210" i="4"/>
  <c r="BN211" i="4"/>
  <c r="BN212" i="4"/>
  <c r="BN213" i="4"/>
  <c r="BN214" i="4"/>
  <c r="BN215" i="4"/>
  <c r="BN216" i="4"/>
  <c r="BN217" i="4"/>
  <c r="BN218" i="4"/>
  <c r="BN219" i="4"/>
  <c r="BN220" i="4"/>
  <c r="BN221" i="4"/>
  <c r="BN222" i="4"/>
  <c r="BN223" i="4"/>
  <c r="BN224" i="4"/>
  <c r="BN225" i="4"/>
  <c r="BN226" i="4"/>
  <c r="BN227" i="4"/>
  <c r="BN228" i="4"/>
  <c r="BN229" i="4"/>
  <c r="BN230" i="4"/>
  <c r="BN231" i="4"/>
  <c r="BN232" i="4"/>
  <c r="BN233" i="4"/>
  <c r="BN234" i="4"/>
  <c r="BN235" i="4"/>
  <c r="BN236" i="4"/>
  <c r="BN237" i="4"/>
  <c r="BN238" i="4"/>
  <c r="BN239" i="4"/>
  <c r="BN240" i="4"/>
  <c r="BG238" i="4"/>
  <c r="BG239" i="4"/>
  <c r="BG240" i="4"/>
  <c r="BC238" i="4"/>
  <c r="BE238" i="4"/>
  <c r="BC239" i="4"/>
  <c r="BE239" i="4"/>
  <c r="BC240" i="4"/>
  <c r="BE240" i="4"/>
  <c r="AU238" i="4"/>
  <c r="AW238" i="4"/>
  <c r="AY238" i="4"/>
  <c r="AU239" i="4"/>
  <c r="AW239" i="4"/>
  <c r="AY239" i="4"/>
  <c r="AU240" i="4"/>
  <c r="AW240" i="4"/>
  <c r="AY240" i="4"/>
  <c r="AJ238" i="4"/>
  <c r="AL238" i="4" s="1"/>
  <c r="AN238" i="4" s="1"/>
  <c r="AK238" i="4"/>
  <c r="AJ239" i="4"/>
  <c r="AL239" i="4" s="1"/>
  <c r="AN239" i="4" s="1"/>
  <c r="AK239" i="4"/>
  <c r="AJ240" i="4"/>
  <c r="AL240" i="4" s="1"/>
  <c r="AN240" i="4" s="1"/>
  <c r="AK240" i="4"/>
  <c r="P238" i="4"/>
  <c r="AM238" i="4" s="1"/>
  <c r="BK239" i="4"/>
  <c r="BK240" i="4"/>
  <c r="AU22" i="4"/>
  <c r="AU23" i="4"/>
  <c r="AU24" i="4"/>
  <c r="AU25" i="4"/>
  <c r="AU32" i="4"/>
  <c r="AU33" i="4"/>
  <c r="AU34" i="4"/>
  <c r="AU35" i="4"/>
  <c r="AU37" i="4"/>
  <c r="AU38" i="4"/>
  <c r="AU39" i="4"/>
  <c r="AU40" i="4"/>
  <c r="AU41" i="4"/>
  <c r="AU42" i="4"/>
  <c r="AU43" i="4"/>
  <c r="AU44" i="4"/>
  <c r="AU45" i="4"/>
  <c r="AU56" i="4"/>
  <c r="AU57" i="4"/>
  <c r="AU58" i="4"/>
  <c r="AU59" i="4"/>
  <c r="AU60" i="4"/>
  <c r="AU61" i="4"/>
  <c r="AU62" i="4"/>
  <c r="AU63" i="4"/>
  <c r="AU64" i="4"/>
  <c r="AU65" i="4"/>
  <c r="AU66" i="4"/>
  <c r="AU67" i="4"/>
  <c r="AU68" i="4"/>
  <c r="AU69" i="4"/>
  <c r="AU70" i="4"/>
  <c r="AU71" i="4"/>
  <c r="AU72" i="4"/>
  <c r="AU73" i="4"/>
  <c r="AU74" i="4"/>
  <c r="AU75" i="4"/>
  <c r="AU76" i="4"/>
  <c r="AU77" i="4"/>
  <c r="AU78" i="4"/>
  <c r="AU79" i="4"/>
  <c r="AU80" i="4"/>
  <c r="AU81" i="4"/>
  <c r="AU82" i="4"/>
  <c r="AU83" i="4"/>
  <c r="AU84" i="4"/>
  <c r="AU85" i="4"/>
  <c r="AU86" i="4"/>
  <c r="AU87" i="4"/>
  <c r="AU88" i="4"/>
  <c r="AU89" i="4"/>
  <c r="AU90" i="4"/>
  <c r="AU91" i="4"/>
  <c r="AU92" i="4"/>
  <c r="AU93" i="4"/>
  <c r="AU94" i="4"/>
  <c r="AU95" i="4"/>
  <c r="AU96" i="4"/>
  <c r="AU97" i="4"/>
  <c r="AU98" i="4"/>
  <c r="AU99" i="4"/>
  <c r="AU100" i="4"/>
  <c r="AU101" i="4"/>
  <c r="AU102" i="4"/>
  <c r="AU103" i="4"/>
  <c r="AU104" i="4"/>
  <c r="AU105" i="4"/>
  <c r="AU106" i="4"/>
  <c r="AU107" i="4"/>
  <c r="AU108" i="4"/>
  <c r="AU109" i="4"/>
  <c r="AU110" i="4"/>
  <c r="AU111" i="4"/>
  <c r="AU112" i="4"/>
  <c r="AU113" i="4"/>
  <c r="AU114" i="4"/>
  <c r="AU115" i="4"/>
  <c r="AU116" i="4"/>
  <c r="AU117" i="4"/>
  <c r="AU118" i="4"/>
  <c r="AU119" i="4"/>
  <c r="AU120" i="4"/>
  <c r="AU121" i="4"/>
  <c r="AU122" i="4"/>
  <c r="AU123" i="4"/>
  <c r="AU124" i="4"/>
  <c r="AU125" i="4"/>
  <c r="AU126" i="4"/>
  <c r="AU127" i="4"/>
  <c r="AU128" i="4"/>
  <c r="AU129" i="4"/>
  <c r="AU130" i="4"/>
  <c r="AU131" i="4"/>
  <c r="AU132" i="4"/>
  <c r="AU133" i="4"/>
  <c r="AU134" i="4"/>
  <c r="AU135" i="4"/>
  <c r="AU136" i="4"/>
  <c r="AU137" i="4"/>
  <c r="AU138" i="4"/>
  <c r="AU139" i="4"/>
  <c r="AU140" i="4"/>
  <c r="AU141" i="4"/>
  <c r="AU142" i="4"/>
  <c r="AU143" i="4"/>
  <c r="AU144" i="4"/>
  <c r="AU145" i="4"/>
  <c r="AU146" i="4"/>
  <c r="AU147" i="4"/>
  <c r="AU148" i="4"/>
  <c r="AU149" i="4"/>
  <c r="AU150" i="4"/>
  <c r="AU151" i="4"/>
  <c r="AU152" i="4"/>
  <c r="AU153" i="4"/>
  <c r="AU154" i="4"/>
  <c r="AU155" i="4"/>
  <c r="AU156" i="4"/>
  <c r="AU157" i="4"/>
  <c r="AU158" i="4"/>
  <c r="AU159" i="4"/>
  <c r="AU160" i="4"/>
  <c r="AU161" i="4"/>
  <c r="AU162" i="4"/>
  <c r="AU163" i="4"/>
  <c r="AU164" i="4"/>
  <c r="AU165" i="4"/>
  <c r="AU166" i="4"/>
  <c r="AU167" i="4"/>
  <c r="AU168" i="4"/>
  <c r="AU169" i="4"/>
  <c r="AU170" i="4"/>
  <c r="AU171" i="4"/>
  <c r="AU172" i="4"/>
  <c r="AU173" i="4"/>
  <c r="AU174" i="4"/>
  <c r="AU175" i="4"/>
  <c r="AU176" i="4"/>
  <c r="AU177" i="4"/>
  <c r="AU178" i="4"/>
  <c r="AU179" i="4"/>
  <c r="AU180" i="4"/>
  <c r="AU181" i="4"/>
  <c r="AU182" i="4"/>
  <c r="AU183" i="4"/>
  <c r="AU184" i="4"/>
  <c r="AU185" i="4"/>
  <c r="AU186" i="4"/>
  <c r="AU187" i="4"/>
  <c r="AU188" i="4"/>
  <c r="AU189" i="4"/>
  <c r="AU190" i="4"/>
  <c r="AU191" i="4"/>
  <c r="AU192" i="4"/>
  <c r="AU193" i="4"/>
  <c r="AU194" i="4"/>
  <c r="AU195" i="4"/>
  <c r="AU196" i="4"/>
  <c r="AU197" i="4"/>
  <c r="AU198" i="4"/>
  <c r="AU199" i="4"/>
  <c r="AU200" i="4"/>
  <c r="AU201" i="4"/>
  <c r="AU202" i="4"/>
  <c r="AU203" i="4"/>
  <c r="AU204" i="4"/>
  <c r="AU205" i="4"/>
  <c r="AU206" i="4"/>
  <c r="AU207" i="4"/>
  <c r="AU208" i="4"/>
  <c r="AU209" i="4"/>
  <c r="AU210" i="4"/>
  <c r="AU211" i="4"/>
  <c r="AU212" i="4"/>
  <c r="AU213" i="4"/>
  <c r="AU214" i="4"/>
  <c r="AU215" i="4"/>
  <c r="AU216" i="4"/>
  <c r="AU217" i="4"/>
  <c r="AU218" i="4"/>
  <c r="AU219" i="4"/>
  <c r="AU220" i="4"/>
  <c r="AU221" i="4"/>
  <c r="AU222" i="4"/>
  <c r="AU223" i="4"/>
  <c r="AU224" i="4"/>
  <c r="AU225" i="4"/>
  <c r="AU226" i="4"/>
  <c r="AU227" i="4"/>
  <c r="AU228" i="4"/>
  <c r="AU229" i="4"/>
  <c r="AU230" i="4"/>
  <c r="AU231" i="4"/>
  <c r="AU232" i="4"/>
  <c r="AU233" i="4"/>
  <c r="AU234" i="4"/>
  <c r="AU235" i="4"/>
  <c r="AU236" i="4"/>
  <c r="AU237" i="4"/>
  <c r="AW22" i="4"/>
  <c r="AW23" i="4"/>
  <c r="AW24" i="4"/>
  <c r="AW25" i="4"/>
  <c r="AW32" i="4"/>
  <c r="AW33" i="4"/>
  <c r="AW34" i="4"/>
  <c r="AW35" i="4"/>
  <c r="AW37" i="4"/>
  <c r="AW38" i="4"/>
  <c r="AW39" i="4"/>
  <c r="AW40" i="4"/>
  <c r="AW41" i="4"/>
  <c r="AW42" i="4"/>
  <c r="AW43" i="4"/>
  <c r="AW44" i="4"/>
  <c r="AW45" i="4"/>
  <c r="AW56" i="4"/>
  <c r="AW57" i="4"/>
  <c r="AW58" i="4"/>
  <c r="AW59" i="4"/>
  <c r="AW60" i="4"/>
  <c r="AW61" i="4"/>
  <c r="AW62" i="4"/>
  <c r="AW63" i="4"/>
  <c r="AW64" i="4"/>
  <c r="AW65" i="4"/>
  <c r="AW66" i="4"/>
  <c r="AW67" i="4"/>
  <c r="AW68" i="4"/>
  <c r="AW69" i="4"/>
  <c r="AW70" i="4"/>
  <c r="AW71" i="4"/>
  <c r="AW72" i="4"/>
  <c r="AW73" i="4"/>
  <c r="AW74" i="4"/>
  <c r="AW75" i="4"/>
  <c r="AW76" i="4"/>
  <c r="AW77" i="4"/>
  <c r="AW78" i="4"/>
  <c r="AW79" i="4"/>
  <c r="AW80" i="4"/>
  <c r="AW81" i="4"/>
  <c r="AW82" i="4"/>
  <c r="AW83" i="4"/>
  <c r="AW84" i="4"/>
  <c r="AW85" i="4"/>
  <c r="AW86" i="4"/>
  <c r="AW87" i="4"/>
  <c r="AW88" i="4"/>
  <c r="AW89" i="4"/>
  <c r="AW90" i="4"/>
  <c r="AW91" i="4"/>
  <c r="AW92" i="4"/>
  <c r="AW93" i="4"/>
  <c r="AW94" i="4"/>
  <c r="AW95" i="4"/>
  <c r="AW96" i="4"/>
  <c r="AW97" i="4"/>
  <c r="AW98" i="4"/>
  <c r="AW99" i="4"/>
  <c r="AW100" i="4"/>
  <c r="AW101" i="4"/>
  <c r="AW102" i="4"/>
  <c r="AW103" i="4"/>
  <c r="AW104" i="4"/>
  <c r="AW105" i="4"/>
  <c r="AW106" i="4"/>
  <c r="AW107" i="4"/>
  <c r="AW108" i="4"/>
  <c r="AW109" i="4"/>
  <c r="AW110" i="4"/>
  <c r="AW111" i="4"/>
  <c r="AW112" i="4"/>
  <c r="AW113" i="4"/>
  <c r="AW114" i="4"/>
  <c r="AW115" i="4"/>
  <c r="AW116" i="4"/>
  <c r="AW117" i="4"/>
  <c r="AW118" i="4"/>
  <c r="AW119" i="4"/>
  <c r="AW120" i="4"/>
  <c r="AW121" i="4"/>
  <c r="AW122" i="4"/>
  <c r="AW123" i="4"/>
  <c r="AW124" i="4"/>
  <c r="AW125" i="4"/>
  <c r="AW126" i="4"/>
  <c r="AW127" i="4"/>
  <c r="AW128" i="4"/>
  <c r="AW129" i="4"/>
  <c r="AW130" i="4"/>
  <c r="AW131" i="4"/>
  <c r="AW132" i="4"/>
  <c r="AW133" i="4"/>
  <c r="AW134" i="4"/>
  <c r="AW135" i="4"/>
  <c r="AW136" i="4"/>
  <c r="AW137" i="4"/>
  <c r="AW138" i="4"/>
  <c r="AW139" i="4"/>
  <c r="AW140" i="4"/>
  <c r="AW141" i="4"/>
  <c r="AW142" i="4"/>
  <c r="AW143" i="4"/>
  <c r="AW144" i="4"/>
  <c r="AW145" i="4"/>
  <c r="AW146" i="4"/>
  <c r="AW147" i="4"/>
  <c r="AW148" i="4"/>
  <c r="AW149" i="4"/>
  <c r="AW150" i="4"/>
  <c r="AW151" i="4"/>
  <c r="AW152" i="4"/>
  <c r="AW153" i="4"/>
  <c r="AW154" i="4"/>
  <c r="AW155" i="4"/>
  <c r="AW156" i="4"/>
  <c r="AW157" i="4"/>
  <c r="AW158" i="4"/>
  <c r="AW159" i="4"/>
  <c r="AW160" i="4"/>
  <c r="AW161" i="4"/>
  <c r="AW162" i="4"/>
  <c r="AW163" i="4"/>
  <c r="AW164" i="4"/>
  <c r="AW165" i="4"/>
  <c r="AW166" i="4"/>
  <c r="AW167" i="4"/>
  <c r="AW168" i="4"/>
  <c r="AW169" i="4"/>
  <c r="AW170" i="4"/>
  <c r="AW171" i="4"/>
  <c r="AW172" i="4"/>
  <c r="AW173" i="4"/>
  <c r="AW174" i="4"/>
  <c r="AW175" i="4"/>
  <c r="AW176" i="4"/>
  <c r="AW177" i="4"/>
  <c r="AW178" i="4"/>
  <c r="AW179" i="4"/>
  <c r="AW180" i="4"/>
  <c r="AW181" i="4"/>
  <c r="AW182" i="4"/>
  <c r="AW183" i="4"/>
  <c r="AW184" i="4"/>
  <c r="AW185" i="4"/>
  <c r="AW186" i="4"/>
  <c r="AW187" i="4"/>
  <c r="AW188" i="4"/>
  <c r="AW189" i="4"/>
  <c r="AW190" i="4"/>
  <c r="AW191" i="4"/>
  <c r="AW192" i="4"/>
  <c r="AW193" i="4"/>
  <c r="AW194" i="4"/>
  <c r="AW195" i="4"/>
  <c r="AW196" i="4"/>
  <c r="AW197" i="4"/>
  <c r="AW198" i="4"/>
  <c r="AW199" i="4"/>
  <c r="AW200" i="4"/>
  <c r="AW201" i="4"/>
  <c r="AW202" i="4"/>
  <c r="AW203" i="4"/>
  <c r="AW204" i="4"/>
  <c r="AW205" i="4"/>
  <c r="AW206" i="4"/>
  <c r="AW207" i="4"/>
  <c r="AW208" i="4"/>
  <c r="AW209" i="4"/>
  <c r="AW210" i="4"/>
  <c r="AW211" i="4"/>
  <c r="AW212" i="4"/>
  <c r="AW213" i="4"/>
  <c r="AW214" i="4"/>
  <c r="AW215" i="4"/>
  <c r="AW216" i="4"/>
  <c r="AW217" i="4"/>
  <c r="AW218" i="4"/>
  <c r="AW219" i="4"/>
  <c r="AW220" i="4"/>
  <c r="AW221" i="4"/>
  <c r="AW222" i="4"/>
  <c r="AW223" i="4"/>
  <c r="AW224" i="4"/>
  <c r="AW225" i="4"/>
  <c r="AW226" i="4"/>
  <c r="AW227" i="4"/>
  <c r="AW228" i="4"/>
  <c r="AW229" i="4"/>
  <c r="AW230" i="4"/>
  <c r="AW231" i="4"/>
  <c r="AW232" i="4"/>
  <c r="AW233" i="4"/>
  <c r="AW234" i="4"/>
  <c r="AW235" i="4"/>
  <c r="AW236" i="4"/>
  <c r="AW237" i="4"/>
  <c r="AY22" i="4"/>
  <c r="AY23" i="4"/>
  <c r="AY24" i="4"/>
  <c r="AY25" i="4"/>
  <c r="AY32" i="4"/>
  <c r="AY33" i="4"/>
  <c r="AY34" i="4"/>
  <c r="AY35" i="4"/>
  <c r="AY37" i="4"/>
  <c r="AY38" i="4"/>
  <c r="AY39" i="4"/>
  <c r="AY40" i="4"/>
  <c r="AY41" i="4"/>
  <c r="AY42" i="4"/>
  <c r="AY43" i="4"/>
  <c r="AY44" i="4"/>
  <c r="AY45" i="4"/>
  <c r="AY56" i="4"/>
  <c r="AY57" i="4"/>
  <c r="AY58" i="4"/>
  <c r="AY59" i="4"/>
  <c r="AY60" i="4"/>
  <c r="AY61" i="4"/>
  <c r="AY62" i="4"/>
  <c r="AY63" i="4"/>
  <c r="AY64" i="4"/>
  <c r="AY65" i="4"/>
  <c r="AY66" i="4"/>
  <c r="AY67" i="4"/>
  <c r="AY68" i="4"/>
  <c r="AY69" i="4"/>
  <c r="AY70" i="4"/>
  <c r="AY71" i="4"/>
  <c r="AY72" i="4"/>
  <c r="AY73" i="4"/>
  <c r="AY74" i="4"/>
  <c r="AY75" i="4"/>
  <c r="AY76" i="4"/>
  <c r="AY77" i="4"/>
  <c r="AY78" i="4"/>
  <c r="AY79" i="4"/>
  <c r="AY80" i="4"/>
  <c r="AY81" i="4"/>
  <c r="AY82" i="4"/>
  <c r="AY83" i="4"/>
  <c r="AY84" i="4"/>
  <c r="AY85" i="4"/>
  <c r="AY86" i="4"/>
  <c r="AY87" i="4"/>
  <c r="AY88" i="4"/>
  <c r="AY89" i="4"/>
  <c r="AY90" i="4"/>
  <c r="AY91" i="4"/>
  <c r="AY92" i="4"/>
  <c r="AY93" i="4"/>
  <c r="AY94" i="4"/>
  <c r="AY95" i="4"/>
  <c r="AY96" i="4"/>
  <c r="AY97" i="4"/>
  <c r="AY98" i="4"/>
  <c r="AY99" i="4"/>
  <c r="AY100" i="4"/>
  <c r="AY101" i="4"/>
  <c r="AY102" i="4"/>
  <c r="AY103" i="4"/>
  <c r="AY104" i="4"/>
  <c r="AY105" i="4"/>
  <c r="AY106" i="4"/>
  <c r="AY107" i="4"/>
  <c r="AY108" i="4"/>
  <c r="AY109" i="4"/>
  <c r="AY110" i="4"/>
  <c r="AY111" i="4"/>
  <c r="AY112" i="4"/>
  <c r="AY113" i="4"/>
  <c r="AY114" i="4"/>
  <c r="AY115" i="4"/>
  <c r="AY116" i="4"/>
  <c r="AY117" i="4"/>
  <c r="AY118" i="4"/>
  <c r="AY119" i="4"/>
  <c r="AY120" i="4"/>
  <c r="AY121" i="4"/>
  <c r="AY122" i="4"/>
  <c r="AY123" i="4"/>
  <c r="AY124" i="4"/>
  <c r="AY125" i="4"/>
  <c r="AY126" i="4"/>
  <c r="AY127" i="4"/>
  <c r="AY128" i="4"/>
  <c r="AY129" i="4"/>
  <c r="AY130" i="4"/>
  <c r="AY131" i="4"/>
  <c r="AY132" i="4"/>
  <c r="AY133" i="4"/>
  <c r="AY134" i="4"/>
  <c r="AY135" i="4"/>
  <c r="AY136" i="4"/>
  <c r="AY137" i="4"/>
  <c r="AY138" i="4"/>
  <c r="AY139" i="4"/>
  <c r="AY140" i="4"/>
  <c r="AY141" i="4"/>
  <c r="AY142" i="4"/>
  <c r="AY143" i="4"/>
  <c r="AY144" i="4"/>
  <c r="AY145" i="4"/>
  <c r="AY146" i="4"/>
  <c r="AY147" i="4"/>
  <c r="AY148" i="4"/>
  <c r="AY149" i="4"/>
  <c r="AY150" i="4"/>
  <c r="AY151" i="4"/>
  <c r="AY152" i="4"/>
  <c r="AY153" i="4"/>
  <c r="AY154" i="4"/>
  <c r="AY155" i="4"/>
  <c r="AY156" i="4"/>
  <c r="AY157" i="4"/>
  <c r="AY158" i="4"/>
  <c r="AY159" i="4"/>
  <c r="AY160" i="4"/>
  <c r="AY161" i="4"/>
  <c r="AY162" i="4"/>
  <c r="AY163" i="4"/>
  <c r="AY164" i="4"/>
  <c r="AY165" i="4"/>
  <c r="AY166" i="4"/>
  <c r="AY167" i="4"/>
  <c r="AY168" i="4"/>
  <c r="AY169" i="4"/>
  <c r="AY170" i="4"/>
  <c r="AY171" i="4"/>
  <c r="AY172" i="4"/>
  <c r="AY173" i="4"/>
  <c r="AY174" i="4"/>
  <c r="AY175" i="4"/>
  <c r="AY176" i="4"/>
  <c r="AY177" i="4"/>
  <c r="AY178" i="4"/>
  <c r="AY179" i="4"/>
  <c r="AY180" i="4"/>
  <c r="AY181" i="4"/>
  <c r="AY182" i="4"/>
  <c r="AY183" i="4"/>
  <c r="AY184" i="4"/>
  <c r="AY185" i="4"/>
  <c r="AY186" i="4"/>
  <c r="AY187" i="4"/>
  <c r="AY188" i="4"/>
  <c r="AY189" i="4"/>
  <c r="AY190" i="4"/>
  <c r="AY191" i="4"/>
  <c r="AY192" i="4"/>
  <c r="AY193" i="4"/>
  <c r="AY194" i="4"/>
  <c r="AY195" i="4"/>
  <c r="AY196" i="4"/>
  <c r="AY197" i="4"/>
  <c r="AY198" i="4"/>
  <c r="AY199" i="4"/>
  <c r="AY200" i="4"/>
  <c r="AY201" i="4"/>
  <c r="AY202" i="4"/>
  <c r="AY203" i="4"/>
  <c r="AY204" i="4"/>
  <c r="AY205" i="4"/>
  <c r="AY206" i="4"/>
  <c r="AY207" i="4"/>
  <c r="AY208" i="4"/>
  <c r="AY209" i="4"/>
  <c r="AY210" i="4"/>
  <c r="AY211" i="4"/>
  <c r="AY212" i="4"/>
  <c r="AY213" i="4"/>
  <c r="AY214" i="4"/>
  <c r="AY215" i="4"/>
  <c r="AY216" i="4"/>
  <c r="AY217" i="4"/>
  <c r="AY218" i="4"/>
  <c r="AY219" i="4"/>
  <c r="AY220" i="4"/>
  <c r="AY221" i="4"/>
  <c r="AY222" i="4"/>
  <c r="AY223" i="4"/>
  <c r="AY224" i="4"/>
  <c r="AY225" i="4"/>
  <c r="AY226" i="4"/>
  <c r="AY227" i="4"/>
  <c r="AY228" i="4"/>
  <c r="AY229" i="4"/>
  <c r="AY230" i="4"/>
  <c r="AY231" i="4"/>
  <c r="AY232" i="4"/>
  <c r="AY233" i="4"/>
  <c r="AY234" i="4"/>
  <c r="AY235" i="4"/>
  <c r="AY236" i="4"/>
  <c r="AY237" i="4"/>
  <c r="BA22" i="4"/>
  <c r="BA23" i="4"/>
  <c r="BA24" i="4"/>
  <c r="BA25" i="4"/>
  <c r="BA32" i="4"/>
  <c r="BA33" i="4"/>
  <c r="BA34" i="4"/>
  <c r="BA35" i="4"/>
  <c r="BC22" i="4"/>
  <c r="BC23" i="4"/>
  <c r="BC24" i="4"/>
  <c r="BC25" i="4"/>
  <c r="BC32" i="4"/>
  <c r="BC33" i="4"/>
  <c r="BC34" i="4"/>
  <c r="BC35" i="4"/>
  <c r="BC37" i="4"/>
  <c r="BC38" i="4"/>
  <c r="BC39" i="4"/>
  <c r="BC56" i="4"/>
  <c r="BC57" i="4"/>
  <c r="BC58" i="4"/>
  <c r="BC59" i="4"/>
  <c r="BC60" i="4"/>
  <c r="BC61" i="4"/>
  <c r="BC62" i="4"/>
  <c r="BC63" i="4"/>
  <c r="BC64" i="4"/>
  <c r="BC65" i="4"/>
  <c r="BC66" i="4"/>
  <c r="BC67" i="4"/>
  <c r="BC68" i="4"/>
  <c r="BC69" i="4"/>
  <c r="BC70" i="4"/>
  <c r="BC71" i="4"/>
  <c r="BC72" i="4"/>
  <c r="BC73" i="4"/>
  <c r="BC74" i="4"/>
  <c r="BC75" i="4"/>
  <c r="BC76" i="4"/>
  <c r="BC77" i="4"/>
  <c r="BC78" i="4"/>
  <c r="BC79" i="4"/>
  <c r="BC80" i="4"/>
  <c r="BC81" i="4"/>
  <c r="BC82" i="4"/>
  <c r="BC83" i="4"/>
  <c r="BC84" i="4"/>
  <c r="BC85" i="4"/>
  <c r="BC86" i="4"/>
  <c r="BC87" i="4"/>
  <c r="BC88" i="4"/>
  <c r="BC89" i="4"/>
  <c r="BC102" i="4"/>
  <c r="BC103" i="4"/>
  <c r="BC104" i="4"/>
  <c r="BC105" i="4"/>
  <c r="BC106" i="4"/>
  <c r="BC107" i="4"/>
  <c r="BC108" i="4"/>
  <c r="BC109" i="4"/>
  <c r="BC110" i="4"/>
  <c r="BC111" i="4"/>
  <c r="BC112" i="4"/>
  <c r="BC113" i="4"/>
  <c r="BC114" i="4"/>
  <c r="BC115" i="4"/>
  <c r="BC116" i="4"/>
  <c r="BC117" i="4"/>
  <c r="BC118" i="4"/>
  <c r="BC119" i="4"/>
  <c r="BC120" i="4"/>
  <c r="BC121" i="4"/>
  <c r="BC122" i="4"/>
  <c r="BC123" i="4"/>
  <c r="BC124" i="4"/>
  <c r="BC125" i="4"/>
  <c r="BC126" i="4"/>
  <c r="BC127" i="4"/>
  <c r="BC128" i="4"/>
  <c r="BC129" i="4"/>
  <c r="BC130" i="4"/>
  <c r="BC131" i="4"/>
  <c r="BC132" i="4"/>
  <c r="BC133" i="4"/>
  <c r="BC134" i="4"/>
  <c r="BC135" i="4"/>
  <c r="BC136" i="4"/>
  <c r="BC137" i="4"/>
  <c r="BC138" i="4"/>
  <c r="BC139" i="4"/>
  <c r="BC152" i="4"/>
  <c r="BC153" i="4"/>
  <c r="BC154" i="4"/>
  <c r="BC155" i="4"/>
  <c r="BC156" i="4"/>
  <c r="BC157" i="4"/>
  <c r="BC158" i="4"/>
  <c r="BC159" i="4"/>
  <c r="BC160" i="4"/>
  <c r="BC161" i="4"/>
  <c r="BC162" i="4"/>
  <c r="BC163" i="4"/>
  <c r="BC164" i="4"/>
  <c r="BC165" i="4"/>
  <c r="BC166" i="4"/>
  <c r="BC167" i="4"/>
  <c r="BC168" i="4"/>
  <c r="BC169" i="4"/>
  <c r="BC170" i="4"/>
  <c r="BC171" i="4"/>
  <c r="BC172" i="4"/>
  <c r="BC173" i="4"/>
  <c r="BC174" i="4"/>
  <c r="BC175" i="4"/>
  <c r="BC176" i="4"/>
  <c r="BC177" i="4"/>
  <c r="BC178" i="4"/>
  <c r="BC179" i="4"/>
  <c r="BC180" i="4"/>
  <c r="BC181" i="4"/>
  <c r="BC182" i="4"/>
  <c r="BC183" i="4"/>
  <c r="BC184" i="4"/>
  <c r="BC185" i="4"/>
  <c r="BC186" i="4"/>
  <c r="BC187" i="4"/>
  <c r="BC188" i="4"/>
  <c r="BC189" i="4"/>
  <c r="BC202" i="4"/>
  <c r="BC203" i="4"/>
  <c r="BC204" i="4"/>
  <c r="BC205" i="4"/>
  <c r="BC206" i="4"/>
  <c r="BC207" i="4"/>
  <c r="BC208" i="4"/>
  <c r="BC209" i="4"/>
  <c r="BC210" i="4"/>
  <c r="BC211" i="4"/>
  <c r="BC212" i="4"/>
  <c r="BC213" i="4"/>
  <c r="BC214" i="4"/>
  <c r="BC215" i="4"/>
  <c r="BC216" i="4"/>
  <c r="BC217" i="4"/>
  <c r="BC218" i="4"/>
  <c r="BC219" i="4"/>
  <c r="BC220" i="4"/>
  <c r="BC221" i="4"/>
  <c r="BC222" i="4"/>
  <c r="BC223" i="4"/>
  <c r="BC224" i="4"/>
  <c r="BC225" i="4"/>
  <c r="BC226" i="4"/>
  <c r="BC227" i="4"/>
  <c r="BC228" i="4"/>
  <c r="BC229" i="4"/>
  <c r="BC230" i="4"/>
  <c r="BC231" i="4"/>
  <c r="BC232" i="4"/>
  <c r="BC233" i="4"/>
  <c r="BC234" i="4"/>
  <c r="BC235" i="4"/>
  <c r="BC236" i="4"/>
  <c r="BC237" i="4"/>
  <c r="BE22" i="4"/>
  <c r="BE23" i="4"/>
  <c r="BE24" i="4"/>
  <c r="BE25" i="4"/>
  <c r="BE32" i="4"/>
  <c r="BE33" i="4"/>
  <c r="BE34" i="4"/>
  <c r="BE35" i="4"/>
  <c r="BE37" i="4"/>
  <c r="BE38" i="4"/>
  <c r="BE39" i="4"/>
  <c r="BE40" i="4"/>
  <c r="BE41" i="4"/>
  <c r="BE42" i="4"/>
  <c r="BE43" i="4"/>
  <c r="BE44" i="4"/>
  <c r="BE45" i="4"/>
  <c r="BE56" i="4"/>
  <c r="BE57" i="4"/>
  <c r="BE58" i="4"/>
  <c r="BE59" i="4"/>
  <c r="BE60" i="4"/>
  <c r="BE61" i="4"/>
  <c r="BE62" i="4"/>
  <c r="BE63" i="4"/>
  <c r="BE64" i="4"/>
  <c r="BE65" i="4"/>
  <c r="BE66" i="4"/>
  <c r="BE67" i="4"/>
  <c r="BE68" i="4"/>
  <c r="BE69" i="4"/>
  <c r="BE70" i="4"/>
  <c r="BE71" i="4"/>
  <c r="BE72" i="4"/>
  <c r="BE73" i="4"/>
  <c r="BE74" i="4"/>
  <c r="BE75" i="4"/>
  <c r="BE76" i="4"/>
  <c r="BE77" i="4"/>
  <c r="BE78" i="4"/>
  <c r="BE79" i="4"/>
  <c r="BE80" i="4"/>
  <c r="BE81" i="4"/>
  <c r="BE82" i="4"/>
  <c r="BE83" i="4"/>
  <c r="BE84" i="4"/>
  <c r="BE85" i="4"/>
  <c r="BE86" i="4"/>
  <c r="BE87" i="4"/>
  <c r="BE88" i="4"/>
  <c r="BE89" i="4"/>
  <c r="BE90" i="4"/>
  <c r="BE91" i="4"/>
  <c r="BE92" i="4"/>
  <c r="BE93" i="4"/>
  <c r="BE94" i="4"/>
  <c r="BE95" i="4"/>
  <c r="BE96" i="4"/>
  <c r="BE97" i="4"/>
  <c r="BE98" i="4"/>
  <c r="BE99" i="4"/>
  <c r="BE100" i="4"/>
  <c r="BE101" i="4"/>
  <c r="BE102" i="4"/>
  <c r="BE103" i="4"/>
  <c r="BE104" i="4"/>
  <c r="BE105" i="4"/>
  <c r="BE106" i="4"/>
  <c r="BE107" i="4"/>
  <c r="BE108" i="4"/>
  <c r="BE109" i="4"/>
  <c r="BE110" i="4"/>
  <c r="BE111" i="4"/>
  <c r="BE112" i="4"/>
  <c r="BE113" i="4"/>
  <c r="BE114" i="4"/>
  <c r="BE115" i="4"/>
  <c r="BE116" i="4"/>
  <c r="BE117" i="4"/>
  <c r="BE118" i="4"/>
  <c r="BE119" i="4"/>
  <c r="BE120" i="4"/>
  <c r="BE121" i="4"/>
  <c r="BE122" i="4"/>
  <c r="BE123" i="4"/>
  <c r="BE124" i="4"/>
  <c r="BE125" i="4"/>
  <c r="BE126" i="4"/>
  <c r="BE127" i="4"/>
  <c r="BE128" i="4"/>
  <c r="BE129" i="4"/>
  <c r="BE130" i="4"/>
  <c r="BE131" i="4"/>
  <c r="BE132" i="4"/>
  <c r="BE133" i="4"/>
  <c r="BE134" i="4"/>
  <c r="BE135" i="4"/>
  <c r="BE136" i="4"/>
  <c r="BE137" i="4"/>
  <c r="BE138" i="4"/>
  <c r="BE139" i="4"/>
  <c r="BE140" i="4"/>
  <c r="BE141" i="4"/>
  <c r="BE142" i="4"/>
  <c r="BE143" i="4"/>
  <c r="BE144" i="4"/>
  <c r="BE145" i="4"/>
  <c r="BE146" i="4"/>
  <c r="BE147" i="4"/>
  <c r="BE148" i="4"/>
  <c r="BE149" i="4"/>
  <c r="BE150" i="4"/>
  <c r="BE151" i="4"/>
  <c r="BE152" i="4"/>
  <c r="BE153" i="4"/>
  <c r="BE154" i="4"/>
  <c r="BE155" i="4"/>
  <c r="BE156" i="4"/>
  <c r="BE157" i="4"/>
  <c r="BE158" i="4"/>
  <c r="BE159" i="4"/>
  <c r="BE160" i="4"/>
  <c r="BE161" i="4"/>
  <c r="BE162" i="4"/>
  <c r="BE163" i="4"/>
  <c r="BE164" i="4"/>
  <c r="BE165" i="4"/>
  <c r="BE166" i="4"/>
  <c r="BE167" i="4"/>
  <c r="BE168" i="4"/>
  <c r="BE169" i="4"/>
  <c r="BE170" i="4"/>
  <c r="BE171" i="4"/>
  <c r="BE172" i="4"/>
  <c r="BE173" i="4"/>
  <c r="BE174" i="4"/>
  <c r="BE175" i="4"/>
  <c r="BE176" i="4"/>
  <c r="BE177" i="4"/>
  <c r="BE178" i="4"/>
  <c r="BE179" i="4"/>
  <c r="BE180" i="4"/>
  <c r="BE181" i="4"/>
  <c r="BE182" i="4"/>
  <c r="BE183" i="4"/>
  <c r="BE184" i="4"/>
  <c r="BE185" i="4"/>
  <c r="BE186" i="4"/>
  <c r="BE187" i="4"/>
  <c r="BE188" i="4"/>
  <c r="BE189" i="4"/>
  <c r="BE190" i="4"/>
  <c r="BE191" i="4"/>
  <c r="BE192" i="4"/>
  <c r="BE193" i="4"/>
  <c r="BE194" i="4"/>
  <c r="BE195" i="4"/>
  <c r="BE196" i="4"/>
  <c r="BE197" i="4"/>
  <c r="BE198" i="4"/>
  <c r="BE199" i="4"/>
  <c r="BE200" i="4"/>
  <c r="BE201" i="4"/>
  <c r="BE202" i="4"/>
  <c r="BE203" i="4"/>
  <c r="BE204" i="4"/>
  <c r="BE205" i="4"/>
  <c r="BE206" i="4"/>
  <c r="BE207" i="4"/>
  <c r="BE208" i="4"/>
  <c r="BE209" i="4"/>
  <c r="BE210" i="4"/>
  <c r="BE211" i="4"/>
  <c r="BE212" i="4"/>
  <c r="BE213" i="4"/>
  <c r="BE214" i="4"/>
  <c r="BE215" i="4"/>
  <c r="BE216" i="4"/>
  <c r="BE217" i="4"/>
  <c r="BE218" i="4"/>
  <c r="BE219" i="4"/>
  <c r="BE220" i="4"/>
  <c r="BE221" i="4"/>
  <c r="BE222" i="4"/>
  <c r="BE223" i="4"/>
  <c r="BE224" i="4"/>
  <c r="BE225" i="4"/>
  <c r="BE226" i="4"/>
  <c r="BE227" i="4"/>
  <c r="BE228" i="4"/>
  <c r="BE229" i="4"/>
  <c r="BE230" i="4"/>
  <c r="BE231" i="4"/>
  <c r="BE232" i="4"/>
  <c r="BE233" i="4"/>
  <c r="BE234" i="4"/>
  <c r="BE235" i="4"/>
  <c r="BE236" i="4"/>
  <c r="BE237" i="4"/>
  <c r="BG22" i="4"/>
  <c r="BG23" i="4"/>
  <c r="BG24" i="4"/>
  <c r="BG25" i="4"/>
  <c r="BG32" i="4"/>
  <c r="BG33" i="4"/>
  <c r="BG34" i="4"/>
  <c r="BG35" i="4"/>
  <c r="BG37" i="4"/>
  <c r="BG38" i="4"/>
  <c r="BG39" i="4"/>
  <c r="BG40" i="4"/>
  <c r="BG41" i="4"/>
  <c r="BG42" i="4"/>
  <c r="BG43" i="4"/>
  <c r="BG44" i="4"/>
  <c r="BG45" i="4"/>
  <c r="BG56" i="4"/>
  <c r="BG57" i="4"/>
  <c r="BG58" i="4"/>
  <c r="BG59" i="4"/>
  <c r="BG60" i="4"/>
  <c r="BG61" i="4"/>
  <c r="BG62" i="4"/>
  <c r="BG63" i="4"/>
  <c r="BG64" i="4"/>
  <c r="BG65" i="4"/>
  <c r="BG66" i="4"/>
  <c r="BG67" i="4"/>
  <c r="BG68" i="4"/>
  <c r="BG69" i="4"/>
  <c r="BG70" i="4"/>
  <c r="BG71" i="4"/>
  <c r="BG72" i="4"/>
  <c r="BG73" i="4"/>
  <c r="BG74" i="4"/>
  <c r="BG75" i="4"/>
  <c r="BG76" i="4"/>
  <c r="BG77" i="4"/>
  <c r="BG78" i="4"/>
  <c r="BG79" i="4"/>
  <c r="BG80" i="4"/>
  <c r="BG81" i="4"/>
  <c r="BG82" i="4"/>
  <c r="BG83" i="4"/>
  <c r="BG84" i="4"/>
  <c r="BG85" i="4"/>
  <c r="BG86" i="4"/>
  <c r="BG87" i="4"/>
  <c r="BG88" i="4"/>
  <c r="BG89" i="4"/>
  <c r="BG90" i="4"/>
  <c r="BG91" i="4"/>
  <c r="BG92" i="4"/>
  <c r="BG93" i="4"/>
  <c r="BG94" i="4"/>
  <c r="BG95" i="4"/>
  <c r="BG96" i="4"/>
  <c r="BG97" i="4"/>
  <c r="BG98" i="4"/>
  <c r="BG99" i="4"/>
  <c r="BG100" i="4"/>
  <c r="BG101" i="4"/>
  <c r="BG102" i="4"/>
  <c r="BG103" i="4"/>
  <c r="BG104" i="4"/>
  <c r="BG105" i="4"/>
  <c r="BG106" i="4"/>
  <c r="BG107" i="4"/>
  <c r="BG108" i="4"/>
  <c r="BG109" i="4"/>
  <c r="BG110" i="4"/>
  <c r="BG111" i="4"/>
  <c r="BG112" i="4"/>
  <c r="BG113" i="4"/>
  <c r="BG114" i="4"/>
  <c r="BG115" i="4"/>
  <c r="BG116" i="4"/>
  <c r="BG117" i="4"/>
  <c r="BG118" i="4"/>
  <c r="BG119" i="4"/>
  <c r="BG120" i="4"/>
  <c r="BG121" i="4"/>
  <c r="BG122" i="4"/>
  <c r="BG123" i="4"/>
  <c r="BG124" i="4"/>
  <c r="BG125" i="4"/>
  <c r="BG126" i="4"/>
  <c r="BG127" i="4"/>
  <c r="BG128" i="4"/>
  <c r="BG129" i="4"/>
  <c r="BG130" i="4"/>
  <c r="BG131" i="4"/>
  <c r="BG132" i="4"/>
  <c r="BG133" i="4"/>
  <c r="BG134" i="4"/>
  <c r="BG135" i="4"/>
  <c r="BG136" i="4"/>
  <c r="BG137" i="4"/>
  <c r="BG138" i="4"/>
  <c r="BG139" i="4"/>
  <c r="BG140" i="4"/>
  <c r="BG141" i="4"/>
  <c r="BG142" i="4"/>
  <c r="BG143" i="4"/>
  <c r="BG144" i="4"/>
  <c r="BG145" i="4"/>
  <c r="BG146" i="4"/>
  <c r="BG147" i="4"/>
  <c r="BG148" i="4"/>
  <c r="BG149" i="4"/>
  <c r="BG150" i="4"/>
  <c r="BG151" i="4"/>
  <c r="BG152" i="4"/>
  <c r="BG153" i="4"/>
  <c r="BG154" i="4"/>
  <c r="BG155" i="4"/>
  <c r="BG156" i="4"/>
  <c r="BG157" i="4"/>
  <c r="BG158" i="4"/>
  <c r="BG159" i="4"/>
  <c r="BG160" i="4"/>
  <c r="BG161" i="4"/>
  <c r="BG162" i="4"/>
  <c r="BG163" i="4"/>
  <c r="BG164" i="4"/>
  <c r="BG165" i="4"/>
  <c r="BG166" i="4"/>
  <c r="BG167" i="4"/>
  <c r="BG168" i="4"/>
  <c r="BG169" i="4"/>
  <c r="BG170" i="4"/>
  <c r="BG171" i="4"/>
  <c r="BG172" i="4"/>
  <c r="BG173" i="4"/>
  <c r="BG174" i="4"/>
  <c r="BG175" i="4"/>
  <c r="BG176" i="4"/>
  <c r="BG177" i="4"/>
  <c r="BG178" i="4"/>
  <c r="BG179" i="4"/>
  <c r="BG180" i="4"/>
  <c r="BG181" i="4"/>
  <c r="BG182" i="4"/>
  <c r="BG183" i="4"/>
  <c r="BG184" i="4"/>
  <c r="BG185" i="4"/>
  <c r="BG186" i="4"/>
  <c r="BG187" i="4"/>
  <c r="BG188" i="4"/>
  <c r="BG189" i="4"/>
  <c r="BG190" i="4"/>
  <c r="BG191" i="4"/>
  <c r="BG192" i="4"/>
  <c r="BG193" i="4"/>
  <c r="BG194" i="4"/>
  <c r="BG195" i="4"/>
  <c r="BG196" i="4"/>
  <c r="BG197" i="4"/>
  <c r="BG198" i="4"/>
  <c r="BG199" i="4"/>
  <c r="BG200" i="4"/>
  <c r="BG201" i="4"/>
  <c r="BG202" i="4"/>
  <c r="BG203" i="4"/>
  <c r="BG204" i="4"/>
  <c r="BG205" i="4"/>
  <c r="BG206" i="4"/>
  <c r="BG207" i="4"/>
  <c r="BG208" i="4"/>
  <c r="BG209" i="4"/>
  <c r="BG210" i="4"/>
  <c r="BG211" i="4"/>
  <c r="BG212" i="4"/>
  <c r="BG213" i="4"/>
  <c r="BG214" i="4"/>
  <c r="BG215" i="4"/>
  <c r="BG216" i="4"/>
  <c r="BG217" i="4"/>
  <c r="BG218" i="4"/>
  <c r="BG219" i="4"/>
  <c r="BG220" i="4"/>
  <c r="BG221" i="4"/>
  <c r="BG222" i="4"/>
  <c r="BG223" i="4"/>
  <c r="BG224" i="4"/>
  <c r="BG225" i="4"/>
  <c r="BG226" i="4"/>
  <c r="BG227" i="4"/>
  <c r="BG228" i="4"/>
  <c r="BG229" i="4"/>
  <c r="BG230" i="4"/>
  <c r="BG231" i="4"/>
  <c r="BG232" i="4"/>
  <c r="BG233" i="4"/>
  <c r="BG234" i="4"/>
  <c r="BG235" i="4"/>
  <c r="BG236" i="4"/>
  <c r="BG237" i="4"/>
  <c r="BH183" i="4" l="1"/>
  <c r="BI183" i="4" s="1"/>
  <c r="BL183" i="4" s="1"/>
  <c r="BM183" i="4" s="1"/>
  <c r="BH119" i="4"/>
  <c r="BI119" i="4" s="1"/>
  <c r="BL119" i="4" s="1"/>
  <c r="BM119" i="4" s="1"/>
  <c r="BH127" i="4"/>
  <c r="BI127" i="4" s="1"/>
  <c r="BL127" i="4" s="1"/>
  <c r="BM127" i="4" s="1"/>
  <c r="BH120" i="4"/>
  <c r="BI120" i="4" s="1"/>
  <c r="BL120" i="4" s="1"/>
  <c r="BM120" i="4" s="1"/>
  <c r="BH113" i="4"/>
  <c r="BI113" i="4" s="1"/>
  <c r="BL113" i="4" s="1"/>
  <c r="BM113" i="4" s="1"/>
  <c r="BH112" i="4"/>
  <c r="BI112" i="4" s="1"/>
  <c r="BL112" i="4" s="1"/>
  <c r="BM112" i="4" s="1"/>
  <c r="BH160" i="4"/>
  <c r="BI160" i="4" s="1"/>
  <c r="BL160" i="4" s="1"/>
  <c r="BM160" i="4" s="1"/>
  <c r="BH136" i="4"/>
  <c r="BI136" i="4" s="1"/>
  <c r="BL136" i="4" s="1"/>
  <c r="BM136" i="4" s="1"/>
  <c r="BH128" i="4"/>
  <c r="BI128" i="4" s="1"/>
  <c r="BL128" i="4" s="1"/>
  <c r="BM128" i="4" s="1"/>
  <c r="BH64" i="4"/>
  <c r="BI64" i="4" s="1"/>
  <c r="BL64" i="4" s="1"/>
  <c r="BM64" i="4" s="1"/>
  <c r="BH32" i="4"/>
  <c r="BI32" i="4" s="1"/>
  <c r="BL32" i="4" s="1"/>
  <c r="BM32" i="4" s="1"/>
  <c r="BH167" i="4"/>
  <c r="BI167" i="4" s="1"/>
  <c r="BL167" i="4" s="1"/>
  <c r="BM167" i="4" s="1"/>
  <c r="BH172" i="4"/>
  <c r="BI172" i="4" s="1"/>
  <c r="BL172" i="4" s="1"/>
  <c r="BM172" i="4" s="1"/>
  <c r="BH139" i="4"/>
  <c r="BI139" i="4" s="1"/>
  <c r="BL139" i="4" s="1"/>
  <c r="BM139" i="4" s="1"/>
  <c r="BH184" i="4"/>
  <c r="BI184" i="4" s="1"/>
  <c r="BL184" i="4" s="1"/>
  <c r="BM184" i="4" s="1"/>
  <c r="BH152" i="4"/>
  <c r="BI152" i="4" s="1"/>
  <c r="BL152" i="4" s="1"/>
  <c r="BM152" i="4" s="1"/>
  <c r="BH72" i="4"/>
  <c r="BI72" i="4" s="1"/>
  <c r="BL72" i="4" s="1"/>
  <c r="BM72" i="4" s="1"/>
  <c r="BH56" i="4"/>
  <c r="BI56" i="4" s="1"/>
  <c r="BL56" i="4" s="1"/>
  <c r="BM56" i="4" s="1"/>
  <c r="BH159" i="4"/>
  <c r="BI159" i="4" s="1"/>
  <c r="BL159" i="4" s="1"/>
  <c r="BM159" i="4" s="1"/>
  <c r="BH65" i="4"/>
  <c r="BI65" i="4" s="1"/>
  <c r="BL65" i="4" s="1"/>
  <c r="BM65" i="4" s="1"/>
  <c r="BH176" i="4"/>
  <c r="BI176" i="4" s="1"/>
  <c r="BL176" i="4" s="1"/>
  <c r="BM176" i="4" s="1"/>
  <c r="BH168" i="4"/>
  <c r="BI168" i="4" s="1"/>
  <c r="BL168" i="4" s="1"/>
  <c r="BM168" i="4" s="1"/>
  <c r="BH104" i="4"/>
  <c r="BI104" i="4" s="1"/>
  <c r="BL104" i="4" s="1"/>
  <c r="BM104" i="4" s="1"/>
  <c r="BH88" i="4"/>
  <c r="BI88" i="4" s="1"/>
  <c r="BL88" i="4" s="1"/>
  <c r="BM88" i="4" s="1"/>
  <c r="BH80" i="4"/>
  <c r="BI80" i="4" s="1"/>
  <c r="BL80" i="4" s="1"/>
  <c r="BM80" i="4" s="1"/>
  <c r="BH161" i="4"/>
  <c r="BI161" i="4" s="1"/>
  <c r="BL161" i="4" s="1"/>
  <c r="BM161" i="4" s="1"/>
  <c r="BH87" i="4"/>
  <c r="BI87" i="4" s="1"/>
  <c r="BL87" i="4" s="1"/>
  <c r="BM87" i="4" s="1"/>
  <c r="BH79" i="4"/>
  <c r="BI79" i="4" s="1"/>
  <c r="BL79" i="4" s="1"/>
  <c r="BM79" i="4" s="1"/>
  <c r="BH33" i="4"/>
  <c r="BI33" i="4" s="1"/>
  <c r="BL33" i="4" s="1"/>
  <c r="BM33" i="4" s="1"/>
  <c r="BH175" i="4"/>
  <c r="BI175" i="4" s="1"/>
  <c r="BL175" i="4" s="1"/>
  <c r="BM175" i="4" s="1"/>
  <c r="BH135" i="4"/>
  <c r="BI135" i="4" s="1"/>
  <c r="BL135" i="4" s="1"/>
  <c r="BM135" i="4" s="1"/>
  <c r="BH111" i="4"/>
  <c r="BI111" i="4" s="1"/>
  <c r="BL111" i="4" s="1"/>
  <c r="BM111" i="4" s="1"/>
  <c r="BH71" i="4"/>
  <c r="BI71" i="4" s="1"/>
  <c r="BL71" i="4" s="1"/>
  <c r="BM71" i="4" s="1"/>
  <c r="BH39" i="4"/>
  <c r="BI39" i="4" s="1"/>
  <c r="BL39" i="4" s="1"/>
  <c r="BM39" i="4" s="1"/>
  <c r="BH121" i="4"/>
  <c r="BI121" i="4" s="1"/>
  <c r="BL121" i="4" s="1"/>
  <c r="BM121" i="4" s="1"/>
  <c r="BH239" i="4"/>
  <c r="BI239" i="4" s="1"/>
  <c r="BL239" i="4" s="1"/>
  <c r="BM239" i="4" s="1"/>
  <c r="BH57" i="4"/>
  <c r="BI57" i="4" s="1"/>
  <c r="BL57" i="4" s="1"/>
  <c r="BM57" i="4" s="1"/>
  <c r="BH210" i="4"/>
  <c r="BI210" i="4" s="1"/>
  <c r="BL210" i="4" s="1"/>
  <c r="BM210" i="4" s="1"/>
  <c r="BH153" i="4"/>
  <c r="BI153" i="4" s="1"/>
  <c r="BL153" i="4" s="1"/>
  <c r="BM153" i="4" s="1"/>
  <c r="BH106" i="4"/>
  <c r="BI106" i="4" s="1"/>
  <c r="BL106" i="4" s="1"/>
  <c r="BM106" i="4" s="1"/>
  <c r="BH216" i="4"/>
  <c r="BI216" i="4" s="1"/>
  <c r="BL216" i="4" s="1"/>
  <c r="BM216" i="4" s="1"/>
  <c r="BH137" i="4"/>
  <c r="BI137" i="4" s="1"/>
  <c r="BL137" i="4" s="1"/>
  <c r="BM137" i="4" s="1"/>
  <c r="BH105" i="4"/>
  <c r="BI105" i="4" s="1"/>
  <c r="BL105" i="4" s="1"/>
  <c r="BM105" i="4" s="1"/>
  <c r="BH89" i="4"/>
  <c r="BI89" i="4" s="1"/>
  <c r="BL89" i="4" s="1"/>
  <c r="BM89" i="4" s="1"/>
  <c r="BH22" i="4"/>
  <c r="BI22" i="4" s="1"/>
  <c r="BL22" i="4" s="1"/>
  <c r="BM22" i="4" s="1"/>
  <c r="BH231" i="4"/>
  <c r="BH223" i="4"/>
  <c r="BI223" i="4" s="1"/>
  <c r="BL223" i="4" s="1"/>
  <c r="BM223" i="4" s="1"/>
  <c r="BH207" i="4"/>
  <c r="BI207" i="4" s="1"/>
  <c r="BL207" i="4" s="1"/>
  <c r="BM207" i="4" s="1"/>
  <c r="BH169" i="4"/>
  <c r="BI169" i="4" s="1"/>
  <c r="BL169" i="4" s="1"/>
  <c r="BM169" i="4" s="1"/>
  <c r="BH129" i="4"/>
  <c r="BI129" i="4" s="1"/>
  <c r="BL129" i="4" s="1"/>
  <c r="BM129" i="4" s="1"/>
  <c r="BH81" i="4"/>
  <c r="BI81" i="4" s="1"/>
  <c r="BL81" i="4" s="1"/>
  <c r="BM81" i="4" s="1"/>
  <c r="BH185" i="4"/>
  <c r="BI185" i="4" s="1"/>
  <c r="BL185" i="4" s="1"/>
  <c r="BM185" i="4" s="1"/>
  <c r="BH177" i="4"/>
  <c r="BI177" i="4" s="1"/>
  <c r="BL177" i="4" s="1"/>
  <c r="BM177" i="4" s="1"/>
  <c r="BH63" i="4"/>
  <c r="BI63" i="4" s="1"/>
  <c r="BL63" i="4" s="1"/>
  <c r="BM63" i="4" s="1"/>
  <c r="BH170" i="4"/>
  <c r="BI170" i="4" s="1"/>
  <c r="BL170" i="4" s="1"/>
  <c r="BM170" i="4" s="1"/>
  <c r="BH114" i="4"/>
  <c r="BI114" i="4" s="1"/>
  <c r="BL114" i="4" s="1"/>
  <c r="BM114" i="4" s="1"/>
  <c r="BH232" i="4"/>
  <c r="BI232" i="4" s="1"/>
  <c r="BL232" i="4" s="1"/>
  <c r="BM232" i="4" s="1"/>
  <c r="BH103" i="4"/>
  <c r="BI103" i="4" s="1"/>
  <c r="BL103" i="4" s="1"/>
  <c r="BM103" i="4" s="1"/>
  <c r="BH73" i="4"/>
  <c r="BI73" i="4" s="1"/>
  <c r="BL73" i="4" s="1"/>
  <c r="BM73" i="4" s="1"/>
  <c r="BH124" i="4"/>
  <c r="BI124" i="4" s="1"/>
  <c r="BL124" i="4" s="1"/>
  <c r="BM124" i="4" s="1"/>
  <c r="BH68" i="4"/>
  <c r="BI68" i="4" s="1"/>
  <c r="BL68" i="4" s="1"/>
  <c r="BM68" i="4" s="1"/>
  <c r="AO238" i="4"/>
  <c r="AP238" i="4" s="1"/>
  <c r="AQ238" i="4" s="1"/>
  <c r="BH224" i="4"/>
  <c r="BH215" i="4"/>
  <c r="BI231" i="4"/>
  <c r="BL231" i="4" s="1"/>
  <c r="BM231" i="4" s="1"/>
  <c r="BH208" i="4"/>
  <c r="BH225" i="4"/>
  <c r="BH226" i="4"/>
  <c r="BH202" i="4"/>
  <c r="BH217" i="4"/>
  <c r="BH240" i="4"/>
  <c r="BH209" i="4"/>
  <c r="BH220" i="4"/>
  <c r="BH238" i="4"/>
  <c r="BH233" i="4"/>
  <c r="BH236" i="4"/>
  <c r="BH228" i="4"/>
  <c r="BH212" i="4"/>
  <c r="BH204" i="4"/>
  <c r="BH188" i="4"/>
  <c r="BI188" i="4" s="1"/>
  <c r="BL188" i="4" s="1"/>
  <c r="BM188" i="4" s="1"/>
  <c r="BH180" i="4"/>
  <c r="BI180" i="4" s="1"/>
  <c r="BL180" i="4" s="1"/>
  <c r="BM180" i="4" s="1"/>
  <c r="BH164" i="4"/>
  <c r="BI164" i="4" s="1"/>
  <c r="BL164" i="4" s="1"/>
  <c r="BM164" i="4" s="1"/>
  <c r="BH156" i="4"/>
  <c r="BI156" i="4" s="1"/>
  <c r="BL156" i="4" s="1"/>
  <c r="BM156" i="4" s="1"/>
  <c r="BH132" i="4"/>
  <c r="BI132" i="4" s="1"/>
  <c r="BL132" i="4" s="1"/>
  <c r="BM132" i="4" s="1"/>
  <c r="BH116" i="4"/>
  <c r="BI116" i="4" s="1"/>
  <c r="BL116" i="4" s="1"/>
  <c r="BM116" i="4" s="1"/>
  <c r="BH108" i="4"/>
  <c r="BI108" i="4" s="1"/>
  <c r="BL108" i="4" s="1"/>
  <c r="BM108" i="4" s="1"/>
  <c r="BH84" i="4"/>
  <c r="BI84" i="4" s="1"/>
  <c r="BL84" i="4" s="1"/>
  <c r="BM84" i="4" s="1"/>
  <c r="BH76" i="4"/>
  <c r="BI76" i="4" s="1"/>
  <c r="BL76" i="4" s="1"/>
  <c r="BM76" i="4" s="1"/>
  <c r="BH60" i="4"/>
  <c r="BI60" i="4" s="1"/>
  <c r="BL60" i="4" s="1"/>
  <c r="BM60" i="4" s="1"/>
  <c r="BH25" i="4"/>
  <c r="BI25" i="4" s="1"/>
  <c r="BL25" i="4" s="1"/>
  <c r="BM25" i="4" s="1"/>
  <c r="BH69" i="4"/>
  <c r="BI69" i="4" s="1"/>
  <c r="BL69" i="4" s="1"/>
  <c r="BM69" i="4" s="1"/>
  <c r="BH221" i="4"/>
  <c r="BH173" i="4"/>
  <c r="BI173" i="4" s="1"/>
  <c r="BL173" i="4" s="1"/>
  <c r="BM173" i="4" s="1"/>
  <c r="BH58" i="4"/>
  <c r="BI58" i="4" s="1"/>
  <c r="BL58" i="4" s="1"/>
  <c r="BM58" i="4" s="1"/>
  <c r="BH123" i="4"/>
  <c r="BI123" i="4" s="1"/>
  <c r="BL123" i="4" s="1"/>
  <c r="BM123" i="4" s="1"/>
  <c r="BH82" i="4"/>
  <c r="BI82" i="4" s="1"/>
  <c r="BL82" i="4" s="1"/>
  <c r="BM82" i="4" s="1"/>
  <c r="BH235" i="4"/>
  <c r="BH211" i="4"/>
  <c r="BH187" i="4"/>
  <c r="BI187" i="4" s="1"/>
  <c r="BL187" i="4" s="1"/>
  <c r="BM187" i="4" s="1"/>
  <c r="BH171" i="4"/>
  <c r="BI171" i="4" s="1"/>
  <c r="BL171" i="4" s="1"/>
  <c r="BM171" i="4" s="1"/>
  <c r="BH163" i="4"/>
  <c r="BI163" i="4" s="1"/>
  <c r="BL163" i="4" s="1"/>
  <c r="BM163" i="4" s="1"/>
  <c r="BH234" i="4"/>
  <c r="BH178" i="4"/>
  <c r="BI178" i="4" s="1"/>
  <c r="BL178" i="4" s="1"/>
  <c r="BM178" i="4" s="1"/>
  <c r="BH162" i="4"/>
  <c r="BI162" i="4" s="1"/>
  <c r="BL162" i="4" s="1"/>
  <c r="BM162" i="4" s="1"/>
  <c r="BH138" i="4"/>
  <c r="BI138" i="4" s="1"/>
  <c r="BL138" i="4" s="1"/>
  <c r="BM138" i="4" s="1"/>
  <c r="BH130" i="4"/>
  <c r="BI130" i="4" s="1"/>
  <c r="BL130" i="4" s="1"/>
  <c r="BM130" i="4" s="1"/>
  <c r="BH186" i="4"/>
  <c r="BI186" i="4" s="1"/>
  <c r="BL186" i="4" s="1"/>
  <c r="BM186" i="4" s="1"/>
  <c r="BH110" i="4"/>
  <c r="BI110" i="4" s="1"/>
  <c r="BL110" i="4" s="1"/>
  <c r="BM110" i="4" s="1"/>
  <c r="BH23" i="4"/>
  <c r="BI23" i="4" s="1"/>
  <c r="BL23" i="4" s="1"/>
  <c r="BM23" i="4" s="1"/>
  <c r="BH154" i="4"/>
  <c r="BI154" i="4" s="1"/>
  <c r="BL154" i="4" s="1"/>
  <c r="BM154" i="4" s="1"/>
  <c r="BH122" i="4"/>
  <c r="BI122" i="4" s="1"/>
  <c r="BL122" i="4" s="1"/>
  <c r="BM122" i="4" s="1"/>
  <c r="BH227" i="4"/>
  <c r="BH219" i="4"/>
  <c r="BH203" i="4"/>
  <c r="BH179" i="4"/>
  <c r="BI179" i="4" s="1"/>
  <c r="BL179" i="4" s="1"/>
  <c r="BM179" i="4" s="1"/>
  <c r="BH155" i="4"/>
  <c r="BI155" i="4" s="1"/>
  <c r="BL155" i="4" s="1"/>
  <c r="BM155" i="4" s="1"/>
  <c r="BH131" i="4"/>
  <c r="BI131" i="4" s="1"/>
  <c r="BL131" i="4" s="1"/>
  <c r="BM131" i="4" s="1"/>
  <c r="BH115" i="4"/>
  <c r="BI115" i="4" s="1"/>
  <c r="BL115" i="4" s="1"/>
  <c r="BM115" i="4" s="1"/>
  <c r="BH218" i="4"/>
  <c r="BH125" i="4"/>
  <c r="BI125" i="4" s="1"/>
  <c r="BL125" i="4" s="1"/>
  <c r="BM125" i="4" s="1"/>
  <c r="BH74" i="4"/>
  <c r="BI74" i="4" s="1"/>
  <c r="BL74" i="4" s="1"/>
  <c r="BM74" i="4" s="1"/>
  <c r="BH34" i="4"/>
  <c r="BI34" i="4" s="1"/>
  <c r="BL34" i="4" s="1"/>
  <c r="BM34" i="4" s="1"/>
  <c r="BH75" i="4"/>
  <c r="BI75" i="4" s="1"/>
  <c r="BL75" i="4" s="1"/>
  <c r="BM75" i="4" s="1"/>
  <c r="BH35" i="4"/>
  <c r="BI35" i="4" s="1"/>
  <c r="BL35" i="4" s="1"/>
  <c r="BM35" i="4" s="1"/>
  <c r="BH66" i="4"/>
  <c r="BI66" i="4" s="1"/>
  <c r="BL66" i="4" s="1"/>
  <c r="BM66" i="4" s="1"/>
  <c r="BH222" i="4"/>
  <c r="BH206" i="4"/>
  <c r="BH174" i="4"/>
  <c r="BI174" i="4" s="1"/>
  <c r="BL174" i="4" s="1"/>
  <c r="BM174" i="4" s="1"/>
  <c r="BH158" i="4"/>
  <c r="BI158" i="4" s="1"/>
  <c r="BL158" i="4" s="1"/>
  <c r="BM158" i="4" s="1"/>
  <c r="BH126" i="4"/>
  <c r="BI126" i="4" s="1"/>
  <c r="BL126" i="4" s="1"/>
  <c r="BM126" i="4" s="1"/>
  <c r="BH102" i="4"/>
  <c r="BI102" i="4" s="1"/>
  <c r="BL102" i="4" s="1"/>
  <c r="BM102" i="4" s="1"/>
  <c r="BH86" i="4"/>
  <c r="BI86" i="4" s="1"/>
  <c r="BL86" i="4" s="1"/>
  <c r="BM86" i="4" s="1"/>
  <c r="BH78" i="4"/>
  <c r="BI78" i="4" s="1"/>
  <c r="BL78" i="4" s="1"/>
  <c r="BM78" i="4" s="1"/>
  <c r="BH70" i="4"/>
  <c r="BI70" i="4" s="1"/>
  <c r="BL70" i="4" s="1"/>
  <c r="BM70" i="4" s="1"/>
  <c r="BH62" i="4"/>
  <c r="BI62" i="4" s="1"/>
  <c r="BL62" i="4" s="1"/>
  <c r="BM62" i="4" s="1"/>
  <c r="BH38" i="4"/>
  <c r="BI38" i="4" s="1"/>
  <c r="BL38" i="4" s="1"/>
  <c r="BM38" i="4" s="1"/>
  <c r="BH134" i="4"/>
  <c r="BI134" i="4" s="1"/>
  <c r="BL134" i="4" s="1"/>
  <c r="BM134" i="4" s="1"/>
  <c r="BH230" i="4"/>
  <c r="BH181" i="4"/>
  <c r="BI181" i="4" s="1"/>
  <c r="BL181" i="4" s="1"/>
  <c r="BM181" i="4" s="1"/>
  <c r="BH109" i="4"/>
  <c r="BI109" i="4" s="1"/>
  <c r="BL109" i="4" s="1"/>
  <c r="BM109" i="4" s="1"/>
  <c r="BH205" i="4"/>
  <c r="BH118" i="4"/>
  <c r="BI118" i="4" s="1"/>
  <c r="BL118" i="4" s="1"/>
  <c r="BM118" i="4" s="1"/>
  <c r="BH214" i="4"/>
  <c r="BH166" i="4"/>
  <c r="BI166" i="4" s="1"/>
  <c r="BL166" i="4" s="1"/>
  <c r="BM166" i="4" s="1"/>
  <c r="BH117" i="4"/>
  <c r="BI117" i="4" s="1"/>
  <c r="BL117" i="4" s="1"/>
  <c r="BM117" i="4" s="1"/>
  <c r="BH67" i="4"/>
  <c r="BI67" i="4" s="1"/>
  <c r="BL67" i="4" s="1"/>
  <c r="BM67" i="4" s="1"/>
  <c r="BH61" i="4"/>
  <c r="BI61" i="4" s="1"/>
  <c r="BL61" i="4" s="1"/>
  <c r="BM61" i="4" s="1"/>
  <c r="BH133" i="4"/>
  <c r="BI133" i="4" s="1"/>
  <c r="BL133" i="4" s="1"/>
  <c r="BM133" i="4" s="1"/>
  <c r="BH157" i="4"/>
  <c r="BI157" i="4" s="1"/>
  <c r="BL157" i="4" s="1"/>
  <c r="BM157" i="4" s="1"/>
  <c r="BH213" i="4"/>
  <c r="BH165" i="4"/>
  <c r="BI165" i="4" s="1"/>
  <c r="BL165" i="4" s="1"/>
  <c r="BM165" i="4" s="1"/>
  <c r="BH107" i="4"/>
  <c r="BI107" i="4" s="1"/>
  <c r="BL107" i="4" s="1"/>
  <c r="BM107" i="4" s="1"/>
  <c r="BH37" i="4"/>
  <c r="BI37" i="4" s="1"/>
  <c r="BL37" i="4" s="1"/>
  <c r="BM37" i="4" s="1"/>
  <c r="BH229" i="4"/>
  <c r="BH85" i="4"/>
  <c r="BI85" i="4" s="1"/>
  <c r="BL85" i="4" s="1"/>
  <c r="BM85" i="4" s="1"/>
  <c r="BH237" i="4"/>
  <c r="BH189" i="4"/>
  <c r="BI189" i="4" s="1"/>
  <c r="BL189" i="4" s="1"/>
  <c r="BM189" i="4" s="1"/>
  <c r="BH83" i="4"/>
  <c r="BI83" i="4" s="1"/>
  <c r="BL83" i="4" s="1"/>
  <c r="BM83" i="4" s="1"/>
  <c r="BH77" i="4"/>
  <c r="BI77" i="4" s="1"/>
  <c r="BL77" i="4" s="1"/>
  <c r="BM77" i="4" s="1"/>
  <c r="BH24" i="4"/>
  <c r="BI24" i="4" s="1"/>
  <c r="BL24" i="4" s="1"/>
  <c r="BM24" i="4" s="1"/>
  <c r="BH182" i="4"/>
  <c r="BI182" i="4" s="1"/>
  <c r="BL182" i="4" s="1"/>
  <c r="BM182" i="4" s="1"/>
  <c r="BH59" i="4"/>
  <c r="BI59" i="4" s="1"/>
  <c r="BL59" i="4" s="1"/>
  <c r="BM59" i="4" s="1"/>
  <c r="BO61" i="4" l="1"/>
  <c r="BP61" i="4" s="1"/>
  <c r="BQ61" i="4" s="1"/>
  <c r="BO126" i="4"/>
  <c r="BP126" i="4" s="1"/>
  <c r="BQ126" i="4" s="1"/>
  <c r="BO76" i="4"/>
  <c r="BP76" i="4" s="1"/>
  <c r="BQ76" i="4" s="1"/>
  <c r="BO56" i="4"/>
  <c r="BP56" i="4" s="1"/>
  <c r="BQ56" i="4" s="1"/>
  <c r="BO166" i="4"/>
  <c r="BP166" i="4" s="1"/>
  <c r="BQ166" i="4" s="1"/>
  <c r="BO81" i="4"/>
  <c r="BP81" i="4" s="1"/>
  <c r="BQ81" i="4" s="1"/>
  <c r="BO176" i="4"/>
  <c r="BP176" i="4" s="1"/>
  <c r="BQ176" i="4" s="1"/>
  <c r="BO31" i="4"/>
  <c r="BP31" i="4" s="1"/>
  <c r="BQ31" i="4" s="1"/>
  <c r="BO181" i="4"/>
  <c r="BP181" i="4" s="1"/>
  <c r="BQ181" i="4" s="1"/>
  <c r="BO171" i="4"/>
  <c r="BP171" i="4" s="1"/>
  <c r="BQ171" i="4" s="1"/>
  <c r="BO116" i="4"/>
  <c r="BP116" i="4" s="1"/>
  <c r="BQ116" i="4" s="1"/>
  <c r="BO161" i="4"/>
  <c r="BP161" i="4" s="1"/>
  <c r="BQ161" i="4" s="1"/>
  <c r="BO71" i="4"/>
  <c r="BP71" i="4" s="1"/>
  <c r="BQ71" i="4" s="1"/>
  <c r="BO66" i="4"/>
  <c r="BP66" i="4" s="1"/>
  <c r="BQ66" i="4" s="1"/>
  <c r="BO131" i="4"/>
  <c r="BP131" i="4" s="1"/>
  <c r="BQ131" i="4" s="1"/>
  <c r="BO156" i="4"/>
  <c r="BP156" i="4" s="1"/>
  <c r="BQ156" i="4" s="1"/>
  <c r="BO111" i="4"/>
  <c r="BP111" i="4" s="1"/>
  <c r="BQ111" i="4" s="1"/>
  <c r="BO121" i="4"/>
  <c r="BP121" i="4" s="1"/>
  <c r="BQ121" i="4" s="1"/>
  <c r="BO106" i="4"/>
  <c r="BP106" i="4" s="1"/>
  <c r="BQ106" i="4" s="1"/>
  <c r="BO21" i="4"/>
  <c r="BP21" i="4" s="1"/>
  <c r="BQ21" i="4" s="1"/>
  <c r="BS21" i="4" s="1"/>
  <c r="BI206" i="4"/>
  <c r="BL206" i="4" s="1"/>
  <c r="BM206" i="4" s="1"/>
  <c r="BI204" i="4"/>
  <c r="BL204" i="4" s="1"/>
  <c r="BM204" i="4" s="1"/>
  <c r="BI230" i="4"/>
  <c r="BL230" i="4" s="1"/>
  <c r="BM230" i="4" s="1"/>
  <c r="BI222" i="4"/>
  <c r="BL222" i="4" s="1"/>
  <c r="BM222" i="4" s="1"/>
  <c r="BI227" i="4"/>
  <c r="BL227" i="4" s="1"/>
  <c r="BM227" i="4" s="1"/>
  <c r="BI221" i="4"/>
  <c r="BL221" i="4" s="1"/>
  <c r="BM221" i="4" s="1"/>
  <c r="BI212" i="4"/>
  <c r="BL212" i="4" s="1"/>
  <c r="BM212" i="4" s="1"/>
  <c r="BI220" i="4"/>
  <c r="BL220" i="4" s="1"/>
  <c r="BM220" i="4" s="1"/>
  <c r="BI218" i="4"/>
  <c r="BL218" i="4" s="1"/>
  <c r="BM218" i="4" s="1"/>
  <c r="BI211" i="4"/>
  <c r="BL211" i="4" s="1"/>
  <c r="BM211" i="4" s="1"/>
  <c r="BI228" i="4"/>
  <c r="BL228" i="4" s="1"/>
  <c r="BM228" i="4" s="1"/>
  <c r="BI209" i="4"/>
  <c r="BL209" i="4" s="1"/>
  <c r="BM209" i="4" s="1"/>
  <c r="BI208" i="4"/>
  <c r="BL208" i="4" s="1"/>
  <c r="BM208" i="4" s="1"/>
  <c r="BI236" i="4"/>
  <c r="BL236" i="4" s="1"/>
  <c r="BM236" i="4" s="1"/>
  <c r="BI213" i="4"/>
  <c r="BL213" i="4" s="1"/>
  <c r="BM213" i="4" s="1"/>
  <c r="BI217" i="4"/>
  <c r="BL217" i="4" s="1"/>
  <c r="BM217" i="4" s="1"/>
  <c r="BI215" i="4"/>
  <c r="BL215" i="4" s="1"/>
  <c r="BM215" i="4" s="1"/>
  <c r="BI233" i="4"/>
  <c r="BL233" i="4" s="1"/>
  <c r="BM233" i="4" s="1"/>
  <c r="BI240" i="4"/>
  <c r="BL240" i="4" s="1"/>
  <c r="BM240" i="4" s="1"/>
  <c r="BI237" i="4"/>
  <c r="BL237" i="4" s="1"/>
  <c r="BM237" i="4" s="1"/>
  <c r="BI224" i="4"/>
  <c r="BL224" i="4" s="1"/>
  <c r="BM224" i="4" s="1"/>
  <c r="BI229" i="4"/>
  <c r="BL229" i="4" s="1"/>
  <c r="BM229" i="4" s="1"/>
  <c r="BI203" i="4"/>
  <c r="BL203" i="4" s="1"/>
  <c r="BM203" i="4" s="1"/>
  <c r="BI225" i="4"/>
  <c r="BL225" i="4" s="1"/>
  <c r="BM225" i="4" s="1"/>
  <c r="BI219" i="4"/>
  <c r="BL219" i="4" s="1"/>
  <c r="BM219" i="4" s="1"/>
  <c r="BI238" i="4"/>
  <c r="BL238" i="4" s="1"/>
  <c r="BM238" i="4" s="1"/>
  <c r="BI214" i="4"/>
  <c r="BL214" i="4" s="1"/>
  <c r="BM214" i="4" s="1"/>
  <c r="BI235" i="4"/>
  <c r="BL235" i="4" s="1"/>
  <c r="BM235" i="4" s="1"/>
  <c r="BI202" i="4"/>
  <c r="BL202" i="4" s="1"/>
  <c r="BM202" i="4" s="1"/>
  <c r="BI205" i="4"/>
  <c r="BL205" i="4" s="1"/>
  <c r="BM205" i="4" s="1"/>
  <c r="BI234" i="4"/>
  <c r="BL234" i="4" s="1"/>
  <c r="BM234" i="4" s="1"/>
  <c r="BI226" i="4"/>
  <c r="BL226" i="4" s="1"/>
  <c r="BM226" i="4" s="1"/>
  <c r="BO231" i="4" l="1"/>
  <c r="BP231" i="4" s="1"/>
  <c r="BQ231" i="4" s="1"/>
  <c r="BO216" i="4"/>
  <c r="BP216" i="4" s="1"/>
  <c r="BQ216" i="4" s="1"/>
  <c r="BO211" i="4"/>
  <c r="BP211" i="4" s="1"/>
  <c r="BQ211" i="4" s="1"/>
  <c r="BO206" i="4"/>
  <c r="BP206" i="4" s="1"/>
  <c r="BQ206" i="4" s="1"/>
  <c r="BO226" i="4"/>
  <c r="BP226" i="4" s="1"/>
  <c r="BQ226" i="4" s="1"/>
  <c r="BO236" i="4"/>
  <c r="BP236" i="4" s="1"/>
  <c r="BQ236" i="4" s="1"/>
  <c r="BO221" i="4"/>
  <c r="BP221" i="4" s="1"/>
  <c r="BQ221" i="4" s="1"/>
  <c r="O31" i="4" l="1"/>
  <c r="O32" i="4"/>
  <c r="O33" i="4"/>
  <c r="O34" i="4"/>
  <c r="O35" i="4"/>
  <c r="O36" i="4"/>
  <c r="O37" i="4"/>
  <c r="O38" i="4"/>
  <c r="O39" i="4"/>
  <c r="O40" i="4"/>
  <c r="O41" i="4"/>
  <c r="O42" i="4"/>
  <c r="O43" i="4"/>
  <c r="O44" i="4"/>
  <c r="O4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O97" i="4"/>
  <c r="O98" i="4"/>
  <c r="O99" i="4"/>
  <c r="O100" i="4"/>
  <c r="O101" i="4"/>
  <c r="O102" i="4"/>
  <c r="O103" i="4"/>
  <c r="O104" i="4"/>
  <c r="O105" i="4"/>
  <c r="O106" i="4"/>
  <c r="O107" i="4"/>
  <c r="O108" i="4"/>
  <c r="O109" i="4"/>
  <c r="O110" i="4"/>
  <c r="O111" i="4"/>
  <c r="O112" i="4"/>
  <c r="O113" i="4"/>
  <c r="O114" i="4"/>
  <c r="O115" i="4"/>
  <c r="O116" i="4"/>
  <c r="O117" i="4"/>
  <c r="O118" i="4"/>
  <c r="O119" i="4"/>
  <c r="O120" i="4"/>
  <c r="O121" i="4"/>
  <c r="O122" i="4"/>
  <c r="O123" i="4"/>
  <c r="O124" i="4"/>
  <c r="O125" i="4"/>
  <c r="O126" i="4"/>
  <c r="O127" i="4"/>
  <c r="O128" i="4"/>
  <c r="O129" i="4"/>
  <c r="O130" i="4"/>
  <c r="O131" i="4"/>
  <c r="O132" i="4"/>
  <c r="O133" i="4"/>
  <c r="O134" i="4"/>
  <c r="O135" i="4"/>
  <c r="O136" i="4"/>
  <c r="O137" i="4"/>
  <c r="O138" i="4"/>
  <c r="O139" i="4"/>
  <c r="O140" i="4"/>
  <c r="O141" i="4"/>
  <c r="O142" i="4"/>
  <c r="O143" i="4"/>
  <c r="O144" i="4"/>
  <c r="O145" i="4"/>
  <c r="O146" i="4"/>
  <c r="O147" i="4"/>
  <c r="O148" i="4"/>
  <c r="O149" i="4"/>
  <c r="O150" i="4"/>
  <c r="O151" i="4"/>
  <c r="O152" i="4"/>
  <c r="O153" i="4"/>
  <c r="O154" i="4"/>
  <c r="O155" i="4"/>
  <c r="O156" i="4"/>
  <c r="O157" i="4"/>
  <c r="O158" i="4"/>
  <c r="O159" i="4"/>
  <c r="O160" i="4"/>
  <c r="O161" i="4"/>
  <c r="O162" i="4"/>
  <c r="O163" i="4"/>
  <c r="O164" i="4"/>
  <c r="O165" i="4"/>
  <c r="O166" i="4"/>
  <c r="O167" i="4"/>
  <c r="O168" i="4"/>
  <c r="O169" i="4"/>
  <c r="O170" i="4"/>
  <c r="O171" i="4"/>
  <c r="O172" i="4"/>
  <c r="O173" i="4"/>
  <c r="O174" i="4"/>
  <c r="O175" i="4"/>
  <c r="O176" i="4"/>
  <c r="O177" i="4"/>
  <c r="O178" i="4"/>
  <c r="O179" i="4"/>
  <c r="O180" i="4"/>
  <c r="O181" i="4"/>
  <c r="O182" i="4"/>
  <c r="O183" i="4"/>
  <c r="O184" i="4"/>
  <c r="O185" i="4"/>
  <c r="O186" i="4"/>
  <c r="O187" i="4"/>
  <c r="O188" i="4"/>
  <c r="O189" i="4"/>
  <c r="O190" i="4"/>
  <c r="O191" i="4"/>
  <c r="O192" i="4"/>
  <c r="O193" i="4"/>
  <c r="O194" i="4"/>
  <c r="O195" i="4"/>
  <c r="O196" i="4"/>
  <c r="O197" i="4"/>
  <c r="O198" i="4"/>
  <c r="O199" i="4"/>
  <c r="O200" i="4"/>
  <c r="O201" i="4"/>
  <c r="O202" i="4"/>
  <c r="O203" i="4"/>
  <c r="O204" i="4"/>
  <c r="O205" i="4"/>
  <c r="O206" i="4"/>
  <c r="O207" i="4"/>
  <c r="O208" i="4"/>
  <c r="O209" i="4"/>
  <c r="O210" i="4"/>
  <c r="O211" i="4"/>
  <c r="O212" i="4"/>
  <c r="O213" i="4"/>
  <c r="O214" i="4"/>
  <c r="O215" i="4"/>
  <c r="O216" i="4"/>
  <c r="O217" i="4"/>
  <c r="O218" i="4"/>
  <c r="O219" i="4"/>
  <c r="O220" i="4"/>
  <c r="O221" i="4"/>
  <c r="O222" i="4"/>
  <c r="O223" i="4"/>
  <c r="O224" i="4"/>
  <c r="O225" i="4"/>
  <c r="O226" i="4"/>
  <c r="O227" i="4"/>
  <c r="O228" i="4"/>
  <c r="O229" i="4"/>
  <c r="O230" i="4"/>
  <c r="O231" i="4"/>
  <c r="O232" i="4"/>
  <c r="O233" i="4"/>
  <c r="O234" i="4"/>
  <c r="O235" i="4"/>
  <c r="O236" i="4"/>
  <c r="O237" i="4"/>
  <c r="O239" i="4"/>
  <c r="P239" i="4" s="1"/>
  <c r="AM239" i="4" s="1"/>
  <c r="AO239" i="4" s="1"/>
  <c r="AP239" i="4" s="1"/>
  <c r="AQ239" i="4" s="1"/>
  <c r="O240" i="4"/>
  <c r="P240" i="4" s="1"/>
  <c r="AM240" i="4" s="1"/>
  <c r="AO240" i="4" s="1"/>
  <c r="AP240" i="4" s="1"/>
  <c r="AQ240" i="4" s="1"/>
  <c r="BA45" i="4" l="1"/>
  <c r="AK45" i="4"/>
  <c r="AJ45" i="4"/>
  <c r="AL45" i="4" s="1"/>
  <c r="AN45" i="4" s="1"/>
  <c r="P45" i="4"/>
  <c r="AM45" i="4" s="1"/>
  <c r="BA44" i="4"/>
  <c r="AK44" i="4"/>
  <c r="AJ44" i="4"/>
  <c r="AL44" i="4" s="1"/>
  <c r="AN44" i="4" s="1"/>
  <c r="P44" i="4"/>
  <c r="AM44" i="4" s="1"/>
  <c r="BA43" i="4"/>
  <c r="AK43" i="4"/>
  <c r="AJ43" i="4"/>
  <c r="AL43" i="4" s="1"/>
  <c r="AN43" i="4" s="1"/>
  <c r="P43" i="4"/>
  <c r="AM43" i="4" s="1"/>
  <c r="BA42" i="4"/>
  <c r="AK42" i="4"/>
  <c r="AJ42" i="4"/>
  <c r="AL42" i="4" s="1"/>
  <c r="AN42" i="4" s="1"/>
  <c r="P42" i="4"/>
  <c r="AM42" i="4" s="1"/>
  <c r="AK41" i="4"/>
  <c r="AJ41" i="4"/>
  <c r="AL41" i="4" s="1"/>
  <c r="AN41" i="4" s="1"/>
  <c r="BT41" i="4" s="1"/>
  <c r="P41" i="4"/>
  <c r="AM41" i="4" s="1"/>
  <c r="AK40" i="4"/>
  <c r="AJ40" i="4"/>
  <c r="AL40" i="4" s="1"/>
  <c r="AN40" i="4" s="1"/>
  <c r="P40" i="4"/>
  <c r="AM40" i="4" s="1"/>
  <c r="AK39" i="4"/>
  <c r="AJ39" i="4"/>
  <c r="AL39" i="4" s="1"/>
  <c r="AN39" i="4" s="1"/>
  <c r="P39" i="4"/>
  <c r="AM39" i="4" s="1"/>
  <c r="AK38" i="4"/>
  <c r="AJ38" i="4"/>
  <c r="AL38" i="4" s="1"/>
  <c r="AN38" i="4" s="1"/>
  <c r="P38" i="4"/>
  <c r="AM38" i="4" s="1"/>
  <c r="AK37" i="4"/>
  <c r="AJ37" i="4"/>
  <c r="AL37" i="4" s="1"/>
  <c r="AN37" i="4" s="1"/>
  <c r="P37" i="4"/>
  <c r="AM37" i="4" s="1"/>
  <c r="AK36" i="4"/>
  <c r="AJ36" i="4"/>
  <c r="AL36" i="4" s="1"/>
  <c r="AN36" i="4" s="1"/>
  <c r="BT36" i="4" s="1"/>
  <c r="P36" i="4"/>
  <c r="AM36" i="4" s="1"/>
  <c r="AK35" i="4"/>
  <c r="AJ35" i="4"/>
  <c r="AL35" i="4" s="1"/>
  <c r="AN35" i="4" s="1"/>
  <c r="P35" i="4"/>
  <c r="AM35" i="4" s="1"/>
  <c r="AK34" i="4"/>
  <c r="AJ34" i="4"/>
  <c r="AL34" i="4" s="1"/>
  <c r="AN34" i="4" s="1"/>
  <c r="P34" i="4"/>
  <c r="AM34" i="4" s="1"/>
  <c r="AK33" i="4"/>
  <c r="AJ33" i="4"/>
  <c r="AL33" i="4" s="1"/>
  <c r="AN33" i="4" s="1"/>
  <c r="P33" i="4"/>
  <c r="AM33" i="4" s="1"/>
  <c r="AK32" i="4"/>
  <c r="AJ32" i="4"/>
  <c r="AL32" i="4" s="1"/>
  <c r="AN32" i="4" s="1"/>
  <c r="P32" i="4"/>
  <c r="AM32" i="4" s="1"/>
  <c r="AK31" i="4"/>
  <c r="AJ31" i="4"/>
  <c r="AL31" i="4" s="1"/>
  <c r="AN31" i="4" s="1"/>
  <c r="BT31" i="4" s="1"/>
  <c r="P31" i="4"/>
  <c r="AM31" i="4" s="1"/>
  <c r="BT21" i="4"/>
  <c r="AK89" i="4"/>
  <c r="AJ89" i="4"/>
  <c r="AL89" i="4" s="1"/>
  <c r="AN89" i="4" s="1"/>
  <c r="P89" i="4"/>
  <c r="AM89" i="4" s="1"/>
  <c r="AK88" i="4"/>
  <c r="AJ88" i="4"/>
  <c r="AL88" i="4" s="1"/>
  <c r="AN88" i="4" s="1"/>
  <c r="P88" i="4"/>
  <c r="AM88" i="4" s="1"/>
  <c r="AK87" i="4"/>
  <c r="AJ87" i="4"/>
  <c r="AL87" i="4" s="1"/>
  <c r="AN87" i="4" s="1"/>
  <c r="P87" i="4"/>
  <c r="AM87" i="4" s="1"/>
  <c r="AK86" i="4"/>
  <c r="AJ86" i="4"/>
  <c r="AL86" i="4" s="1"/>
  <c r="AN86" i="4" s="1"/>
  <c r="BT86" i="4" s="1"/>
  <c r="P86" i="4"/>
  <c r="AM86" i="4" s="1"/>
  <c r="AK85" i="4"/>
  <c r="AJ85" i="4"/>
  <c r="AL85" i="4" s="1"/>
  <c r="AN85" i="4" s="1"/>
  <c r="P85" i="4"/>
  <c r="AM85" i="4" s="1"/>
  <c r="AK84" i="4"/>
  <c r="AJ84" i="4"/>
  <c r="AL84" i="4" s="1"/>
  <c r="AN84" i="4" s="1"/>
  <c r="P84" i="4"/>
  <c r="AM84" i="4" s="1"/>
  <c r="AK83" i="4"/>
  <c r="AJ83" i="4"/>
  <c r="AL83" i="4" s="1"/>
  <c r="AN83" i="4" s="1"/>
  <c r="P83" i="4"/>
  <c r="AM83" i="4" s="1"/>
  <c r="AK82" i="4"/>
  <c r="AJ82" i="4"/>
  <c r="AL82" i="4" s="1"/>
  <c r="AN82" i="4" s="1"/>
  <c r="P82" i="4"/>
  <c r="AM82" i="4" s="1"/>
  <c r="AK81" i="4"/>
  <c r="AJ81" i="4"/>
  <c r="AL81" i="4" s="1"/>
  <c r="AN81" i="4" s="1"/>
  <c r="BT81" i="4" s="1"/>
  <c r="P81" i="4"/>
  <c r="AM81" i="4" s="1"/>
  <c r="BS81" i="4" s="1"/>
  <c r="AK80" i="4"/>
  <c r="AJ80" i="4"/>
  <c r="AL80" i="4" s="1"/>
  <c r="AN80" i="4" s="1"/>
  <c r="P80" i="4"/>
  <c r="AM80" i="4" s="1"/>
  <c r="AK79" i="4"/>
  <c r="AJ79" i="4"/>
  <c r="AL79" i="4" s="1"/>
  <c r="AN79" i="4" s="1"/>
  <c r="P79" i="4"/>
  <c r="AM79" i="4" s="1"/>
  <c r="AK78" i="4"/>
  <c r="AJ78" i="4"/>
  <c r="AL78" i="4" s="1"/>
  <c r="AN78" i="4" s="1"/>
  <c r="P78" i="4"/>
  <c r="AM78" i="4" s="1"/>
  <c r="AK77" i="4"/>
  <c r="AJ77" i="4"/>
  <c r="AL77" i="4" s="1"/>
  <c r="AN77" i="4" s="1"/>
  <c r="P77" i="4"/>
  <c r="AM77" i="4" s="1"/>
  <c r="AK76" i="4"/>
  <c r="AJ76" i="4"/>
  <c r="AL76" i="4" s="1"/>
  <c r="AN76" i="4" s="1"/>
  <c r="BT76" i="4" s="1"/>
  <c r="P76" i="4"/>
  <c r="AM76" i="4" s="1"/>
  <c r="BS76" i="4" s="1"/>
  <c r="AK75" i="4"/>
  <c r="AJ75" i="4"/>
  <c r="AL75" i="4" s="1"/>
  <c r="AN75" i="4" s="1"/>
  <c r="P75" i="4"/>
  <c r="AM75" i="4" s="1"/>
  <c r="AK74" i="4"/>
  <c r="AJ74" i="4"/>
  <c r="AL74" i="4" s="1"/>
  <c r="AN74" i="4" s="1"/>
  <c r="P74" i="4"/>
  <c r="AM74" i="4" s="1"/>
  <c r="AK73" i="4"/>
  <c r="AJ73" i="4"/>
  <c r="AL73" i="4" s="1"/>
  <c r="AN73" i="4" s="1"/>
  <c r="P73" i="4"/>
  <c r="AM73" i="4" s="1"/>
  <c r="AK72" i="4"/>
  <c r="AJ72" i="4"/>
  <c r="AL72" i="4" s="1"/>
  <c r="AN72" i="4" s="1"/>
  <c r="P72" i="4"/>
  <c r="AM72" i="4" s="1"/>
  <c r="AK71" i="4"/>
  <c r="AJ71" i="4"/>
  <c r="AL71" i="4" s="1"/>
  <c r="AN71" i="4" s="1"/>
  <c r="BT71" i="4" s="1"/>
  <c r="P71" i="4"/>
  <c r="AM71" i="4" s="1"/>
  <c r="BS71" i="4" s="1"/>
  <c r="AK70" i="4"/>
  <c r="AJ70" i="4"/>
  <c r="AL70" i="4" s="1"/>
  <c r="AN70" i="4" s="1"/>
  <c r="P70" i="4"/>
  <c r="AM70" i="4" s="1"/>
  <c r="AK69" i="4"/>
  <c r="AJ69" i="4"/>
  <c r="AL69" i="4" s="1"/>
  <c r="AN69" i="4" s="1"/>
  <c r="P69" i="4"/>
  <c r="AM69" i="4" s="1"/>
  <c r="AK68" i="4"/>
  <c r="AJ68" i="4"/>
  <c r="AL68" i="4" s="1"/>
  <c r="AN68" i="4" s="1"/>
  <c r="P68" i="4"/>
  <c r="AM68" i="4" s="1"/>
  <c r="AK67" i="4"/>
  <c r="AJ67" i="4"/>
  <c r="AL67" i="4" s="1"/>
  <c r="AN67" i="4" s="1"/>
  <c r="P67" i="4"/>
  <c r="AM67" i="4" s="1"/>
  <c r="AK66" i="4"/>
  <c r="AJ66" i="4"/>
  <c r="AL66" i="4" s="1"/>
  <c r="AN66" i="4" s="1"/>
  <c r="BT66" i="4" s="1"/>
  <c r="P66" i="4"/>
  <c r="AM66" i="4" s="1"/>
  <c r="BS66" i="4" s="1"/>
  <c r="AK65" i="4"/>
  <c r="AJ65" i="4"/>
  <c r="AL65" i="4" s="1"/>
  <c r="AN65" i="4" s="1"/>
  <c r="P65" i="4"/>
  <c r="AM65" i="4" s="1"/>
  <c r="AK64" i="4"/>
  <c r="AJ64" i="4"/>
  <c r="AL64" i="4" s="1"/>
  <c r="AN64" i="4" s="1"/>
  <c r="P64" i="4"/>
  <c r="AM64" i="4" s="1"/>
  <c r="AK63" i="4"/>
  <c r="AJ63" i="4"/>
  <c r="AL63" i="4" s="1"/>
  <c r="AN63" i="4" s="1"/>
  <c r="P63" i="4"/>
  <c r="AM63" i="4" s="1"/>
  <c r="AK62" i="4"/>
  <c r="AJ62" i="4"/>
  <c r="AL62" i="4" s="1"/>
  <c r="AN62" i="4" s="1"/>
  <c r="P62" i="4"/>
  <c r="AM62" i="4" s="1"/>
  <c r="AK61" i="4"/>
  <c r="AJ61" i="4"/>
  <c r="AL61" i="4" s="1"/>
  <c r="AN61" i="4" s="1"/>
  <c r="BT61" i="4" s="1"/>
  <c r="P61" i="4"/>
  <c r="AM61" i="4" s="1"/>
  <c r="AK60" i="4"/>
  <c r="AJ60" i="4"/>
  <c r="AL60" i="4" s="1"/>
  <c r="AN60" i="4" s="1"/>
  <c r="P60" i="4"/>
  <c r="AM60" i="4" s="1"/>
  <c r="AK59" i="4"/>
  <c r="AJ59" i="4"/>
  <c r="AL59" i="4" s="1"/>
  <c r="AN59" i="4" s="1"/>
  <c r="P59" i="4"/>
  <c r="AM59" i="4" s="1"/>
  <c r="AK58" i="4"/>
  <c r="AJ58" i="4"/>
  <c r="AL58" i="4" s="1"/>
  <c r="AN58" i="4" s="1"/>
  <c r="P58" i="4"/>
  <c r="AM58" i="4" s="1"/>
  <c r="AK57" i="4"/>
  <c r="AJ57" i="4"/>
  <c r="AL57" i="4" s="1"/>
  <c r="AN57" i="4" s="1"/>
  <c r="P57" i="4"/>
  <c r="AM57" i="4" s="1"/>
  <c r="AK56" i="4"/>
  <c r="AJ56" i="4"/>
  <c r="AL56" i="4" s="1"/>
  <c r="AN56" i="4" s="1"/>
  <c r="BT56" i="4" s="1"/>
  <c r="P56" i="4"/>
  <c r="AM56" i="4" s="1"/>
  <c r="BS56" i="4" s="1"/>
  <c r="AK139" i="4"/>
  <c r="AJ139" i="4"/>
  <c r="AL139" i="4" s="1"/>
  <c r="AN139" i="4" s="1"/>
  <c r="P139" i="4"/>
  <c r="AM139" i="4" s="1"/>
  <c r="AK138" i="4"/>
  <c r="AJ138" i="4"/>
  <c r="AL138" i="4" s="1"/>
  <c r="AN138" i="4" s="1"/>
  <c r="P138" i="4"/>
  <c r="AM138" i="4" s="1"/>
  <c r="AK137" i="4"/>
  <c r="AJ137" i="4"/>
  <c r="AL137" i="4" s="1"/>
  <c r="AN137" i="4" s="1"/>
  <c r="P137" i="4"/>
  <c r="AM137" i="4" s="1"/>
  <c r="AK136" i="4"/>
  <c r="AJ136" i="4"/>
  <c r="AL136" i="4" s="1"/>
  <c r="AN136" i="4" s="1"/>
  <c r="BT136" i="4" s="1"/>
  <c r="P136" i="4"/>
  <c r="AM136" i="4" s="1"/>
  <c r="AK135" i="4"/>
  <c r="AJ135" i="4"/>
  <c r="AL135" i="4" s="1"/>
  <c r="AN135" i="4" s="1"/>
  <c r="P135" i="4"/>
  <c r="AM135" i="4" s="1"/>
  <c r="AK134" i="4"/>
  <c r="AJ134" i="4"/>
  <c r="AL134" i="4" s="1"/>
  <c r="AN134" i="4" s="1"/>
  <c r="P134" i="4"/>
  <c r="AM134" i="4" s="1"/>
  <c r="AK133" i="4"/>
  <c r="AJ133" i="4"/>
  <c r="AL133" i="4" s="1"/>
  <c r="AN133" i="4" s="1"/>
  <c r="P133" i="4"/>
  <c r="AM133" i="4" s="1"/>
  <c r="AK132" i="4"/>
  <c r="AJ132" i="4"/>
  <c r="AL132" i="4" s="1"/>
  <c r="AN132" i="4" s="1"/>
  <c r="P132" i="4"/>
  <c r="AM132" i="4" s="1"/>
  <c r="AK131" i="4"/>
  <c r="AJ131" i="4"/>
  <c r="AL131" i="4" s="1"/>
  <c r="AN131" i="4" s="1"/>
  <c r="BT131" i="4" s="1"/>
  <c r="P131" i="4"/>
  <c r="AM131" i="4" s="1"/>
  <c r="BS131" i="4" s="1"/>
  <c r="AK130" i="4"/>
  <c r="AJ130" i="4"/>
  <c r="AL130" i="4" s="1"/>
  <c r="AN130" i="4" s="1"/>
  <c r="P130" i="4"/>
  <c r="AM130" i="4" s="1"/>
  <c r="AK129" i="4"/>
  <c r="AJ129" i="4"/>
  <c r="AL129" i="4" s="1"/>
  <c r="AN129" i="4" s="1"/>
  <c r="P129" i="4"/>
  <c r="AM129" i="4" s="1"/>
  <c r="AK128" i="4"/>
  <c r="AJ128" i="4"/>
  <c r="AL128" i="4" s="1"/>
  <c r="AN128" i="4" s="1"/>
  <c r="P128" i="4"/>
  <c r="AM128" i="4" s="1"/>
  <c r="AK127" i="4"/>
  <c r="AJ127" i="4"/>
  <c r="AL127" i="4" s="1"/>
  <c r="AN127" i="4" s="1"/>
  <c r="P127" i="4"/>
  <c r="AM127" i="4" s="1"/>
  <c r="AK126" i="4"/>
  <c r="AJ126" i="4"/>
  <c r="AL126" i="4" s="1"/>
  <c r="AN126" i="4" s="1"/>
  <c r="BT126" i="4" s="1"/>
  <c r="P126" i="4"/>
  <c r="AM126" i="4" s="1"/>
  <c r="BS126" i="4" s="1"/>
  <c r="AK125" i="4"/>
  <c r="AJ125" i="4"/>
  <c r="AL125" i="4" s="1"/>
  <c r="AN125" i="4" s="1"/>
  <c r="P125" i="4"/>
  <c r="AM125" i="4" s="1"/>
  <c r="AK124" i="4"/>
  <c r="AJ124" i="4"/>
  <c r="AL124" i="4" s="1"/>
  <c r="AN124" i="4" s="1"/>
  <c r="P124" i="4"/>
  <c r="AM124" i="4" s="1"/>
  <c r="AK123" i="4"/>
  <c r="AJ123" i="4"/>
  <c r="AL123" i="4" s="1"/>
  <c r="AN123" i="4" s="1"/>
  <c r="P123" i="4"/>
  <c r="AM123" i="4" s="1"/>
  <c r="AK122" i="4"/>
  <c r="AJ122" i="4"/>
  <c r="AL122" i="4" s="1"/>
  <c r="AN122" i="4" s="1"/>
  <c r="P122" i="4"/>
  <c r="AM122" i="4" s="1"/>
  <c r="AK121" i="4"/>
  <c r="AJ121" i="4"/>
  <c r="AL121" i="4" s="1"/>
  <c r="AN121" i="4" s="1"/>
  <c r="BT121" i="4" s="1"/>
  <c r="P121" i="4"/>
  <c r="AM121" i="4" s="1"/>
  <c r="AK120" i="4"/>
  <c r="AJ120" i="4"/>
  <c r="AL120" i="4" s="1"/>
  <c r="AN120" i="4" s="1"/>
  <c r="P120" i="4"/>
  <c r="AM120" i="4" s="1"/>
  <c r="AK119" i="4"/>
  <c r="AJ119" i="4"/>
  <c r="AL119" i="4" s="1"/>
  <c r="AN119" i="4" s="1"/>
  <c r="P119" i="4"/>
  <c r="AM119" i="4" s="1"/>
  <c r="AK118" i="4"/>
  <c r="AJ118" i="4"/>
  <c r="AL118" i="4" s="1"/>
  <c r="AN118" i="4" s="1"/>
  <c r="P118" i="4"/>
  <c r="AM118" i="4" s="1"/>
  <c r="AK117" i="4"/>
  <c r="AJ117" i="4"/>
  <c r="AL117" i="4" s="1"/>
  <c r="AN117" i="4" s="1"/>
  <c r="P117" i="4"/>
  <c r="AM117" i="4" s="1"/>
  <c r="AK116" i="4"/>
  <c r="AJ116" i="4"/>
  <c r="AL116" i="4" s="1"/>
  <c r="AN116" i="4" s="1"/>
  <c r="BT116" i="4" s="1"/>
  <c r="P116" i="4"/>
  <c r="AM116" i="4" s="1"/>
  <c r="BS116" i="4" s="1"/>
  <c r="AK115" i="4"/>
  <c r="AJ115" i="4"/>
  <c r="AL115" i="4" s="1"/>
  <c r="AN115" i="4" s="1"/>
  <c r="P115" i="4"/>
  <c r="AM115" i="4" s="1"/>
  <c r="AK114" i="4"/>
  <c r="AJ114" i="4"/>
  <c r="AL114" i="4" s="1"/>
  <c r="AN114" i="4" s="1"/>
  <c r="P114" i="4"/>
  <c r="AM114" i="4" s="1"/>
  <c r="AK113" i="4"/>
  <c r="AJ113" i="4"/>
  <c r="AL113" i="4" s="1"/>
  <c r="AN113" i="4" s="1"/>
  <c r="P113" i="4"/>
  <c r="AM113" i="4" s="1"/>
  <c r="AK112" i="4"/>
  <c r="AJ112" i="4"/>
  <c r="AL112" i="4" s="1"/>
  <c r="AN112" i="4" s="1"/>
  <c r="P112" i="4"/>
  <c r="AM112" i="4" s="1"/>
  <c r="AK111" i="4"/>
  <c r="AJ111" i="4"/>
  <c r="AL111" i="4" s="1"/>
  <c r="AN111" i="4" s="1"/>
  <c r="BT111" i="4" s="1"/>
  <c r="P111" i="4"/>
  <c r="AM111" i="4" s="1"/>
  <c r="AK110" i="4"/>
  <c r="AJ110" i="4"/>
  <c r="AL110" i="4" s="1"/>
  <c r="AN110" i="4" s="1"/>
  <c r="P110" i="4"/>
  <c r="AM110" i="4" s="1"/>
  <c r="AK109" i="4"/>
  <c r="AJ109" i="4"/>
  <c r="AL109" i="4" s="1"/>
  <c r="AN109" i="4" s="1"/>
  <c r="P109" i="4"/>
  <c r="AM109" i="4" s="1"/>
  <c r="AK108" i="4"/>
  <c r="AJ108" i="4"/>
  <c r="AL108" i="4" s="1"/>
  <c r="AN108" i="4" s="1"/>
  <c r="P108" i="4"/>
  <c r="AM108" i="4" s="1"/>
  <c r="AK107" i="4"/>
  <c r="AJ107" i="4"/>
  <c r="AL107" i="4" s="1"/>
  <c r="AN107" i="4" s="1"/>
  <c r="P107" i="4"/>
  <c r="AM107" i="4" s="1"/>
  <c r="AK106" i="4"/>
  <c r="AJ106" i="4"/>
  <c r="AL106" i="4" s="1"/>
  <c r="AN106" i="4" s="1"/>
  <c r="BT106" i="4" s="1"/>
  <c r="P106" i="4"/>
  <c r="AM106" i="4" s="1"/>
  <c r="BS106" i="4" s="1"/>
  <c r="AK105" i="4"/>
  <c r="AJ105" i="4"/>
  <c r="AL105" i="4" s="1"/>
  <c r="AN105" i="4" s="1"/>
  <c r="P105" i="4"/>
  <c r="AM105" i="4" s="1"/>
  <c r="AK104" i="4"/>
  <c r="AJ104" i="4"/>
  <c r="AL104" i="4" s="1"/>
  <c r="AN104" i="4" s="1"/>
  <c r="P104" i="4"/>
  <c r="AM104" i="4" s="1"/>
  <c r="AK103" i="4"/>
  <c r="AJ103" i="4"/>
  <c r="AL103" i="4" s="1"/>
  <c r="AN103" i="4" s="1"/>
  <c r="P103" i="4"/>
  <c r="AM103" i="4" s="1"/>
  <c r="AK102" i="4"/>
  <c r="AJ102" i="4"/>
  <c r="AL102" i="4" s="1"/>
  <c r="AN102" i="4" s="1"/>
  <c r="P102" i="4"/>
  <c r="AM102" i="4" s="1"/>
  <c r="BA101" i="4"/>
  <c r="AK101" i="4"/>
  <c r="AJ101" i="4"/>
  <c r="AL101" i="4" s="1"/>
  <c r="AN101" i="4" s="1"/>
  <c r="BT101" i="4" s="1"/>
  <c r="P101" i="4"/>
  <c r="AM101" i="4" s="1"/>
  <c r="BA100" i="4"/>
  <c r="AK100" i="4"/>
  <c r="AJ100" i="4"/>
  <c r="AL100" i="4" s="1"/>
  <c r="AN100" i="4" s="1"/>
  <c r="P100" i="4"/>
  <c r="AM100" i="4" s="1"/>
  <c r="BA99" i="4"/>
  <c r="AK99" i="4"/>
  <c r="AJ99" i="4"/>
  <c r="AL99" i="4" s="1"/>
  <c r="AN99" i="4" s="1"/>
  <c r="P99" i="4"/>
  <c r="AM99" i="4" s="1"/>
  <c r="BA98" i="4"/>
  <c r="AK98" i="4"/>
  <c r="AJ98" i="4"/>
  <c r="AL98" i="4" s="1"/>
  <c r="AN98" i="4" s="1"/>
  <c r="P98" i="4"/>
  <c r="AM98" i="4" s="1"/>
  <c r="BA97" i="4"/>
  <c r="AK97" i="4"/>
  <c r="AJ97" i="4"/>
  <c r="AL97" i="4" s="1"/>
  <c r="AN97" i="4" s="1"/>
  <c r="P97" i="4"/>
  <c r="AM97" i="4" s="1"/>
  <c r="BA96" i="4"/>
  <c r="AK96" i="4"/>
  <c r="AJ96" i="4"/>
  <c r="AL96" i="4" s="1"/>
  <c r="AN96" i="4" s="1"/>
  <c r="BT96" i="4" s="1"/>
  <c r="P96" i="4"/>
  <c r="AM96" i="4" s="1"/>
  <c r="BA95" i="4"/>
  <c r="AK95" i="4"/>
  <c r="AJ95" i="4"/>
  <c r="AL95" i="4" s="1"/>
  <c r="AN95" i="4" s="1"/>
  <c r="P95" i="4"/>
  <c r="AM95" i="4" s="1"/>
  <c r="BA94" i="4"/>
  <c r="AK94" i="4"/>
  <c r="AJ94" i="4"/>
  <c r="AL94" i="4" s="1"/>
  <c r="AN94" i="4" s="1"/>
  <c r="P94" i="4"/>
  <c r="AM94" i="4" s="1"/>
  <c r="BA93" i="4"/>
  <c r="AK93" i="4"/>
  <c r="AJ93" i="4"/>
  <c r="AL93" i="4" s="1"/>
  <c r="AN93" i="4" s="1"/>
  <c r="P93" i="4"/>
  <c r="AM93" i="4" s="1"/>
  <c r="BA92" i="4"/>
  <c r="AK92" i="4"/>
  <c r="AJ92" i="4"/>
  <c r="AL92" i="4" s="1"/>
  <c r="AN92" i="4" s="1"/>
  <c r="P92" i="4"/>
  <c r="AM92" i="4" s="1"/>
  <c r="BA91" i="4"/>
  <c r="AK91" i="4"/>
  <c r="AJ91" i="4"/>
  <c r="AL91" i="4" s="1"/>
  <c r="AN91" i="4" s="1"/>
  <c r="BT91" i="4" s="1"/>
  <c r="P91" i="4"/>
  <c r="AM91" i="4" s="1"/>
  <c r="BA90" i="4"/>
  <c r="AK90" i="4"/>
  <c r="AJ90" i="4"/>
  <c r="AL90" i="4" s="1"/>
  <c r="AN90" i="4" s="1"/>
  <c r="P90" i="4"/>
  <c r="AM90" i="4" s="1"/>
  <c r="AK189" i="4"/>
  <c r="AJ189" i="4"/>
  <c r="AL189" i="4" s="1"/>
  <c r="AN189" i="4" s="1"/>
  <c r="P189" i="4"/>
  <c r="AM189" i="4" s="1"/>
  <c r="AK188" i="4"/>
  <c r="AJ188" i="4"/>
  <c r="AL188" i="4" s="1"/>
  <c r="AN188" i="4" s="1"/>
  <c r="P188" i="4"/>
  <c r="AM188" i="4" s="1"/>
  <c r="AK187" i="4"/>
  <c r="AJ187" i="4"/>
  <c r="AL187" i="4" s="1"/>
  <c r="AN187" i="4" s="1"/>
  <c r="P187" i="4"/>
  <c r="AM187" i="4" s="1"/>
  <c r="AK186" i="4"/>
  <c r="AJ186" i="4"/>
  <c r="AL186" i="4" s="1"/>
  <c r="AN186" i="4" s="1"/>
  <c r="BT186" i="4" s="1"/>
  <c r="P186" i="4"/>
  <c r="AM186" i="4" s="1"/>
  <c r="AK185" i="4"/>
  <c r="AJ185" i="4"/>
  <c r="AL185" i="4" s="1"/>
  <c r="AN185" i="4" s="1"/>
  <c r="P185" i="4"/>
  <c r="AM185" i="4" s="1"/>
  <c r="AK184" i="4"/>
  <c r="AJ184" i="4"/>
  <c r="AL184" i="4" s="1"/>
  <c r="AN184" i="4" s="1"/>
  <c r="P184" i="4"/>
  <c r="AM184" i="4" s="1"/>
  <c r="AK183" i="4"/>
  <c r="AJ183" i="4"/>
  <c r="AL183" i="4" s="1"/>
  <c r="AN183" i="4" s="1"/>
  <c r="P183" i="4"/>
  <c r="AM183" i="4" s="1"/>
  <c r="AK182" i="4"/>
  <c r="AJ182" i="4"/>
  <c r="AL182" i="4" s="1"/>
  <c r="AN182" i="4" s="1"/>
  <c r="P182" i="4"/>
  <c r="AM182" i="4" s="1"/>
  <c r="AK181" i="4"/>
  <c r="AJ181" i="4"/>
  <c r="AL181" i="4" s="1"/>
  <c r="AN181" i="4" s="1"/>
  <c r="BT181" i="4" s="1"/>
  <c r="P181" i="4"/>
  <c r="AM181" i="4" s="1"/>
  <c r="BS181" i="4" s="1"/>
  <c r="AK180" i="4"/>
  <c r="AJ180" i="4"/>
  <c r="AL180" i="4" s="1"/>
  <c r="AN180" i="4" s="1"/>
  <c r="P180" i="4"/>
  <c r="AM180" i="4" s="1"/>
  <c r="AK179" i="4"/>
  <c r="AJ179" i="4"/>
  <c r="AL179" i="4" s="1"/>
  <c r="AN179" i="4" s="1"/>
  <c r="P179" i="4"/>
  <c r="AM179" i="4" s="1"/>
  <c r="AK178" i="4"/>
  <c r="AJ178" i="4"/>
  <c r="AL178" i="4" s="1"/>
  <c r="AN178" i="4" s="1"/>
  <c r="P178" i="4"/>
  <c r="AM178" i="4" s="1"/>
  <c r="AK177" i="4"/>
  <c r="AJ177" i="4"/>
  <c r="AL177" i="4" s="1"/>
  <c r="AN177" i="4" s="1"/>
  <c r="P177" i="4"/>
  <c r="AM177" i="4" s="1"/>
  <c r="AK176" i="4"/>
  <c r="AJ176" i="4"/>
  <c r="AL176" i="4" s="1"/>
  <c r="AN176" i="4" s="1"/>
  <c r="BT176" i="4" s="1"/>
  <c r="P176" i="4"/>
  <c r="AM176" i="4" s="1"/>
  <c r="BS176" i="4" s="1"/>
  <c r="AK175" i="4"/>
  <c r="AJ175" i="4"/>
  <c r="AL175" i="4" s="1"/>
  <c r="AN175" i="4" s="1"/>
  <c r="P175" i="4"/>
  <c r="AM175" i="4" s="1"/>
  <c r="AK174" i="4"/>
  <c r="AJ174" i="4"/>
  <c r="AL174" i="4" s="1"/>
  <c r="AN174" i="4" s="1"/>
  <c r="P174" i="4"/>
  <c r="AM174" i="4" s="1"/>
  <c r="AK173" i="4"/>
  <c r="AJ173" i="4"/>
  <c r="AL173" i="4" s="1"/>
  <c r="AN173" i="4" s="1"/>
  <c r="P173" i="4"/>
  <c r="AM173" i="4" s="1"/>
  <c r="AK172" i="4"/>
  <c r="AJ172" i="4"/>
  <c r="AL172" i="4" s="1"/>
  <c r="AN172" i="4" s="1"/>
  <c r="P172" i="4"/>
  <c r="AM172" i="4" s="1"/>
  <c r="AK171" i="4"/>
  <c r="AJ171" i="4"/>
  <c r="AL171" i="4" s="1"/>
  <c r="AN171" i="4" s="1"/>
  <c r="BT171" i="4" s="1"/>
  <c r="P171" i="4"/>
  <c r="AM171" i="4" s="1"/>
  <c r="BS171" i="4" s="1"/>
  <c r="AK170" i="4"/>
  <c r="AJ170" i="4"/>
  <c r="AL170" i="4" s="1"/>
  <c r="AN170" i="4" s="1"/>
  <c r="P170" i="4"/>
  <c r="AM170" i="4" s="1"/>
  <c r="AK169" i="4"/>
  <c r="AJ169" i="4"/>
  <c r="AL169" i="4" s="1"/>
  <c r="AN169" i="4" s="1"/>
  <c r="P169" i="4"/>
  <c r="AM169" i="4" s="1"/>
  <c r="AK168" i="4"/>
  <c r="AJ168" i="4"/>
  <c r="AL168" i="4" s="1"/>
  <c r="AN168" i="4" s="1"/>
  <c r="P168" i="4"/>
  <c r="AM168" i="4" s="1"/>
  <c r="AK167" i="4"/>
  <c r="AJ167" i="4"/>
  <c r="AL167" i="4" s="1"/>
  <c r="AN167" i="4" s="1"/>
  <c r="P167" i="4"/>
  <c r="AM167" i="4" s="1"/>
  <c r="AK166" i="4"/>
  <c r="AJ166" i="4"/>
  <c r="AL166" i="4" s="1"/>
  <c r="AN166" i="4" s="1"/>
  <c r="BT166" i="4" s="1"/>
  <c r="P166" i="4"/>
  <c r="AM166" i="4" s="1"/>
  <c r="BS166" i="4" s="1"/>
  <c r="AK165" i="4"/>
  <c r="AJ165" i="4"/>
  <c r="AL165" i="4" s="1"/>
  <c r="AN165" i="4" s="1"/>
  <c r="P165" i="4"/>
  <c r="AM165" i="4" s="1"/>
  <c r="AK164" i="4"/>
  <c r="AJ164" i="4"/>
  <c r="AL164" i="4" s="1"/>
  <c r="AN164" i="4" s="1"/>
  <c r="P164" i="4"/>
  <c r="AM164" i="4" s="1"/>
  <c r="AK163" i="4"/>
  <c r="AJ163" i="4"/>
  <c r="AL163" i="4" s="1"/>
  <c r="AN163" i="4" s="1"/>
  <c r="P163" i="4"/>
  <c r="AM163" i="4" s="1"/>
  <c r="AK162" i="4"/>
  <c r="AJ162" i="4"/>
  <c r="AL162" i="4" s="1"/>
  <c r="AN162" i="4" s="1"/>
  <c r="P162" i="4"/>
  <c r="AM162" i="4" s="1"/>
  <c r="AK161" i="4"/>
  <c r="AJ161" i="4"/>
  <c r="AL161" i="4" s="1"/>
  <c r="AN161" i="4" s="1"/>
  <c r="BT161" i="4" s="1"/>
  <c r="P161" i="4"/>
  <c r="AM161" i="4" s="1"/>
  <c r="BS161" i="4" s="1"/>
  <c r="AK160" i="4"/>
  <c r="AJ160" i="4"/>
  <c r="AL160" i="4" s="1"/>
  <c r="AN160" i="4" s="1"/>
  <c r="P160" i="4"/>
  <c r="AM160" i="4" s="1"/>
  <c r="AK159" i="4"/>
  <c r="AJ159" i="4"/>
  <c r="AL159" i="4" s="1"/>
  <c r="AN159" i="4" s="1"/>
  <c r="P159" i="4"/>
  <c r="AM159" i="4" s="1"/>
  <c r="AK158" i="4"/>
  <c r="AJ158" i="4"/>
  <c r="AL158" i="4" s="1"/>
  <c r="AN158" i="4" s="1"/>
  <c r="P158" i="4"/>
  <c r="AM158" i="4" s="1"/>
  <c r="AK157" i="4"/>
  <c r="AJ157" i="4"/>
  <c r="AL157" i="4" s="1"/>
  <c r="AN157" i="4" s="1"/>
  <c r="P157" i="4"/>
  <c r="AM157" i="4" s="1"/>
  <c r="AK156" i="4"/>
  <c r="AJ156" i="4"/>
  <c r="AL156" i="4" s="1"/>
  <c r="AN156" i="4" s="1"/>
  <c r="BT156" i="4" s="1"/>
  <c r="P156" i="4"/>
  <c r="AM156" i="4" s="1"/>
  <c r="BS156" i="4" s="1"/>
  <c r="AK155" i="4"/>
  <c r="AJ155" i="4"/>
  <c r="AL155" i="4" s="1"/>
  <c r="AN155" i="4" s="1"/>
  <c r="P155" i="4"/>
  <c r="AM155" i="4" s="1"/>
  <c r="AK154" i="4"/>
  <c r="AJ154" i="4"/>
  <c r="AL154" i="4" s="1"/>
  <c r="AN154" i="4" s="1"/>
  <c r="P154" i="4"/>
  <c r="AM154" i="4" s="1"/>
  <c r="AK153" i="4"/>
  <c r="AJ153" i="4"/>
  <c r="AL153" i="4" s="1"/>
  <c r="AN153" i="4" s="1"/>
  <c r="P153" i="4"/>
  <c r="AM153" i="4" s="1"/>
  <c r="AK152" i="4"/>
  <c r="AJ152" i="4"/>
  <c r="AL152" i="4" s="1"/>
  <c r="AN152" i="4" s="1"/>
  <c r="P152" i="4"/>
  <c r="AM152" i="4" s="1"/>
  <c r="BA151" i="4"/>
  <c r="AK151" i="4"/>
  <c r="AJ151" i="4"/>
  <c r="AL151" i="4" s="1"/>
  <c r="AN151" i="4" s="1"/>
  <c r="BT151" i="4" s="1"/>
  <c r="P151" i="4"/>
  <c r="AM151" i="4" s="1"/>
  <c r="BA150" i="4"/>
  <c r="AK150" i="4"/>
  <c r="AJ150" i="4"/>
  <c r="AL150" i="4" s="1"/>
  <c r="AN150" i="4" s="1"/>
  <c r="P150" i="4"/>
  <c r="AM150" i="4" s="1"/>
  <c r="BA149" i="4"/>
  <c r="AK149" i="4"/>
  <c r="AJ149" i="4"/>
  <c r="AL149" i="4" s="1"/>
  <c r="AN149" i="4" s="1"/>
  <c r="P149" i="4"/>
  <c r="AM149" i="4" s="1"/>
  <c r="BA148" i="4"/>
  <c r="AK148" i="4"/>
  <c r="AJ148" i="4"/>
  <c r="AL148" i="4" s="1"/>
  <c r="AN148" i="4" s="1"/>
  <c r="P148" i="4"/>
  <c r="AM148" i="4" s="1"/>
  <c r="BA147" i="4"/>
  <c r="BB147" i="4" s="1"/>
  <c r="BC147" i="4" s="1"/>
  <c r="BH147" i="4" s="1"/>
  <c r="BI147" i="4" s="1"/>
  <c r="BL147" i="4" s="1"/>
  <c r="BM147" i="4" s="1"/>
  <c r="AK147" i="4"/>
  <c r="AJ147" i="4"/>
  <c r="AL147" i="4" s="1"/>
  <c r="AN147" i="4" s="1"/>
  <c r="P147" i="4"/>
  <c r="AM147" i="4" s="1"/>
  <c r="BA146" i="4"/>
  <c r="BB146" i="4" s="1"/>
  <c r="BC146" i="4" s="1"/>
  <c r="BH146" i="4" s="1"/>
  <c r="BI146" i="4" s="1"/>
  <c r="BL146" i="4" s="1"/>
  <c r="BM146" i="4" s="1"/>
  <c r="AK146" i="4"/>
  <c r="AJ146" i="4"/>
  <c r="AL146" i="4" s="1"/>
  <c r="AN146" i="4" s="1"/>
  <c r="BT146" i="4" s="1"/>
  <c r="P146" i="4"/>
  <c r="AM146" i="4" s="1"/>
  <c r="BA145" i="4"/>
  <c r="AK145" i="4"/>
  <c r="AJ145" i="4"/>
  <c r="AL145" i="4" s="1"/>
  <c r="AN145" i="4" s="1"/>
  <c r="P145" i="4"/>
  <c r="AM145" i="4" s="1"/>
  <c r="BA144" i="4"/>
  <c r="AK144" i="4"/>
  <c r="AJ144" i="4"/>
  <c r="AL144" i="4" s="1"/>
  <c r="AN144" i="4" s="1"/>
  <c r="P144" i="4"/>
  <c r="AM144" i="4" s="1"/>
  <c r="BA143" i="4"/>
  <c r="AK143" i="4"/>
  <c r="AJ143" i="4"/>
  <c r="AL143" i="4" s="1"/>
  <c r="AN143" i="4" s="1"/>
  <c r="P143" i="4"/>
  <c r="AM143" i="4" s="1"/>
  <c r="BA142" i="4"/>
  <c r="AK142" i="4"/>
  <c r="AJ142" i="4"/>
  <c r="AL142" i="4" s="1"/>
  <c r="AN142" i="4" s="1"/>
  <c r="P142" i="4"/>
  <c r="AM142" i="4" s="1"/>
  <c r="BA141" i="4"/>
  <c r="AK141" i="4"/>
  <c r="AJ141" i="4"/>
  <c r="AL141" i="4" s="1"/>
  <c r="AN141" i="4" s="1"/>
  <c r="BT141" i="4" s="1"/>
  <c r="P141" i="4"/>
  <c r="AM141" i="4" s="1"/>
  <c r="BA140" i="4"/>
  <c r="AK140" i="4"/>
  <c r="AJ140" i="4"/>
  <c r="AL140" i="4" s="1"/>
  <c r="AN140" i="4" s="1"/>
  <c r="P140" i="4"/>
  <c r="AM140" i="4" s="1"/>
  <c r="AJ191" i="4"/>
  <c r="AL191" i="4" s="1"/>
  <c r="AN191" i="4" s="1"/>
  <c r="BT191" i="4" s="1"/>
  <c r="AK191" i="4"/>
  <c r="AJ192" i="4"/>
  <c r="AL192" i="4" s="1"/>
  <c r="AN192" i="4" s="1"/>
  <c r="AK192" i="4"/>
  <c r="AJ193" i="4"/>
  <c r="AL193" i="4" s="1"/>
  <c r="AN193" i="4" s="1"/>
  <c r="AK193" i="4"/>
  <c r="AJ194" i="4"/>
  <c r="AL194" i="4" s="1"/>
  <c r="AN194" i="4" s="1"/>
  <c r="AK194" i="4"/>
  <c r="AJ195" i="4"/>
  <c r="AL195" i="4" s="1"/>
  <c r="AN195" i="4" s="1"/>
  <c r="AK195" i="4"/>
  <c r="AJ196" i="4"/>
  <c r="AL196" i="4" s="1"/>
  <c r="AN196" i="4" s="1"/>
  <c r="BT196" i="4" s="1"/>
  <c r="AK196" i="4"/>
  <c r="AJ197" i="4"/>
  <c r="AL197" i="4" s="1"/>
  <c r="AN197" i="4" s="1"/>
  <c r="AK197" i="4"/>
  <c r="AJ198" i="4"/>
  <c r="AL198" i="4" s="1"/>
  <c r="AN198" i="4" s="1"/>
  <c r="AK198" i="4"/>
  <c r="AJ199" i="4"/>
  <c r="AL199" i="4" s="1"/>
  <c r="AN199" i="4" s="1"/>
  <c r="AK199" i="4"/>
  <c r="AJ200" i="4"/>
  <c r="AL200" i="4" s="1"/>
  <c r="AN200" i="4" s="1"/>
  <c r="AK200" i="4"/>
  <c r="AJ201" i="4"/>
  <c r="AL201" i="4" s="1"/>
  <c r="AN201" i="4" s="1"/>
  <c r="BT201" i="4" s="1"/>
  <c r="AK201" i="4"/>
  <c r="AJ202" i="4"/>
  <c r="AL202" i="4" s="1"/>
  <c r="AN202" i="4" s="1"/>
  <c r="AK202" i="4"/>
  <c r="AJ203" i="4"/>
  <c r="AL203" i="4" s="1"/>
  <c r="AN203" i="4" s="1"/>
  <c r="AK203" i="4"/>
  <c r="AJ204" i="4"/>
  <c r="AL204" i="4" s="1"/>
  <c r="AN204" i="4" s="1"/>
  <c r="AK204" i="4"/>
  <c r="AJ205" i="4"/>
  <c r="AL205" i="4" s="1"/>
  <c r="AN205" i="4" s="1"/>
  <c r="AK205" i="4"/>
  <c r="AJ206" i="4"/>
  <c r="AL206" i="4" s="1"/>
  <c r="AN206" i="4" s="1"/>
  <c r="BT206" i="4" s="1"/>
  <c r="AK206" i="4"/>
  <c r="AJ207" i="4"/>
  <c r="AL207" i="4" s="1"/>
  <c r="AN207" i="4" s="1"/>
  <c r="AK207" i="4"/>
  <c r="AJ208" i="4"/>
  <c r="AL208" i="4" s="1"/>
  <c r="AN208" i="4" s="1"/>
  <c r="AK208" i="4"/>
  <c r="AJ209" i="4"/>
  <c r="AL209" i="4" s="1"/>
  <c r="AN209" i="4" s="1"/>
  <c r="AK209" i="4"/>
  <c r="AJ210" i="4"/>
  <c r="AL210" i="4" s="1"/>
  <c r="AN210" i="4" s="1"/>
  <c r="AK210" i="4"/>
  <c r="AJ211" i="4"/>
  <c r="AL211" i="4" s="1"/>
  <c r="AN211" i="4" s="1"/>
  <c r="BT211" i="4" s="1"/>
  <c r="AK211" i="4"/>
  <c r="AJ212" i="4"/>
  <c r="AL212" i="4" s="1"/>
  <c r="AN212" i="4" s="1"/>
  <c r="AK212" i="4"/>
  <c r="AJ213" i="4"/>
  <c r="AL213" i="4" s="1"/>
  <c r="AN213" i="4" s="1"/>
  <c r="AK213" i="4"/>
  <c r="AJ214" i="4"/>
  <c r="AL214" i="4" s="1"/>
  <c r="AN214" i="4" s="1"/>
  <c r="AK214" i="4"/>
  <c r="AJ215" i="4"/>
  <c r="AL215" i="4" s="1"/>
  <c r="AN215" i="4" s="1"/>
  <c r="AK215" i="4"/>
  <c r="AJ216" i="4"/>
  <c r="AL216" i="4" s="1"/>
  <c r="AN216" i="4" s="1"/>
  <c r="BT216" i="4" s="1"/>
  <c r="AK216" i="4"/>
  <c r="AJ217" i="4"/>
  <c r="AL217" i="4" s="1"/>
  <c r="AN217" i="4" s="1"/>
  <c r="AK217" i="4"/>
  <c r="AJ218" i="4"/>
  <c r="AL218" i="4" s="1"/>
  <c r="AN218" i="4" s="1"/>
  <c r="AK218" i="4"/>
  <c r="AJ219" i="4"/>
  <c r="AL219" i="4" s="1"/>
  <c r="AN219" i="4" s="1"/>
  <c r="AK219" i="4"/>
  <c r="AJ220" i="4"/>
  <c r="AL220" i="4" s="1"/>
  <c r="AN220" i="4" s="1"/>
  <c r="AK220" i="4"/>
  <c r="AJ221" i="4"/>
  <c r="AL221" i="4" s="1"/>
  <c r="AN221" i="4" s="1"/>
  <c r="BT221" i="4" s="1"/>
  <c r="AK221" i="4"/>
  <c r="AJ222" i="4"/>
  <c r="AL222" i="4" s="1"/>
  <c r="AN222" i="4" s="1"/>
  <c r="AK222" i="4"/>
  <c r="AJ223" i="4"/>
  <c r="AL223" i="4" s="1"/>
  <c r="AN223" i="4" s="1"/>
  <c r="AK223" i="4"/>
  <c r="AJ224" i="4"/>
  <c r="AL224" i="4" s="1"/>
  <c r="AN224" i="4" s="1"/>
  <c r="AK224" i="4"/>
  <c r="AJ225" i="4"/>
  <c r="AL225" i="4" s="1"/>
  <c r="AN225" i="4" s="1"/>
  <c r="AK225" i="4"/>
  <c r="AJ226" i="4"/>
  <c r="AL226" i="4" s="1"/>
  <c r="AN226" i="4" s="1"/>
  <c r="BT226" i="4" s="1"/>
  <c r="AK226" i="4"/>
  <c r="AJ227" i="4"/>
  <c r="AL227" i="4" s="1"/>
  <c r="AN227" i="4" s="1"/>
  <c r="AK227" i="4"/>
  <c r="AJ228" i="4"/>
  <c r="AL228" i="4" s="1"/>
  <c r="AN228" i="4" s="1"/>
  <c r="AK228" i="4"/>
  <c r="AJ229" i="4"/>
  <c r="AL229" i="4" s="1"/>
  <c r="AN229" i="4" s="1"/>
  <c r="AK229" i="4"/>
  <c r="AJ230" i="4"/>
  <c r="AL230" i="4" s="1"/>
  <c r="AN230" i="4" s="1"/>
  <c r="AK230" i="4"/>
  <c r="AJ231" i="4"/>
  <c r="AL231" i="4" s="1"/>
  <c r="AN231" i="4" s="1"/>
  <c r="BT231" i="4" s="1"/>
  <c r="AK231" i="4"/>
  <c r="AJ232" i="4"/>
  <c r="AL232" i="4" s="1"/>
  <c r="AN232" i="4" s="1"/>
  <c r="AK232" i="4"/>
  <c r="AJ233" i="4"/>
  <c r="AL233" i="4" s="1"/>
  <c r="AN233" i="4" s="1"/>
  <c r="AK233" i="4"/>
  <c r="AJ234" i="4"/>
  <c r="AL234" i="4" s="1"/>
  <c r="AN234" i="4" s="1"/>
  <c r="AK234" i="4"/>
  <c r="AJ235" i="4"/>
  <c r="AL235" i="4" s="1"/>
  <c r="AN235" i="4" s="1"/>
  <c r="AK235" i="4"/>
  <c r="AJ236" i="4"/>
  <c r="AL236" i="4" s="1"/>
  <c r="AN236" i="4" s="1"/>
  <c r="BT236" i="4" s="1"/>
  <c r="AK236" i="4"/>
  <c r="AJ237" i="4"/>
  <c r="AL237" i="4" s="1"/>
  <c r="AN237" i="4" s="1"/>
  <c r="AK237" i="4"/>
  <c r="AK190" i="4"/>
  <c r="AJ190" i="4"/>
  <c r="AL190" i="4" s="1"/>
  <c r="AN190" i="4" s="1"/>
  <c r="P190" i="4"/>
  <c r="AM190" i="4" s="1"/>
  <c r="P191" i="4"/>
  <c r="AM191" i="4" s="1"/>
  <c r="P192" i="4"/>
  <c r="AM192" i="4" s="1"/>
  <c r="P193" i="4"/>
  <c r="AM193" i="4" s="1"/>
  <c r="P194" i="4"/>
  <c r="AM194" i="4" s="1"/>
  <c r="AO194" i="4" s="1"/>
  <c r="P195" i="4"/>
  <c r="AM195" i="4" s="1"/>
  <c r="P196" i="4"/>
  <c r="AM196" i="4" s="1"/>
  <c r="P197" i="4"/>
  <c r="AM197" i="4" s="1"/>
  <c r="P198" i="4"/>
  <c r="AM198" i="4" s="1"/>
  <c r="P199" i="4"/>
  <c r="AM199" i="4" s="1"/>
  <c r="P200" i="4"/>
  <c r="AM200" i="4" s="1"/>
  <c r="P201" i="4"/>
  <c r="AM201" i="4" s="1"/>
  <c r="P202" i="4"/>
  <c r="AM202" i="4" s="1"/>
  <c r="AO202" i="4" s="1"/>
  <c r="P203" i="4"/>
  <c r="AM203" i="4" s="1"/>
  <c r="P204" i="4"/>
  <c r="AM204" i="4" s="1"/>
  <c r="P205" i="4"/>
  <c r="AM205" i="4" s="1"/>
  <c r="P206" i="4"/>
  <c r="AM206" i="4" s="1"/>
  <c r="BS206" i="4" s="1"/>
  <c r="P207" i="4"/>
  <c r="AM207" i="4" s="1"/>
  <c r="P208" i="4"/>
  <c r="AM208" i="4" s="1"/>
  <c r="P209" i="4"/>
  <c r="AM209" i="4" s="1"/>
  <c r="P210" i="4"/>
  <c r="AM210" i="4" s="1"/>
  <c r="AO210" i="4" s="1"/>
  <c r="P211" i="4"/>
  <c r="AM211" i="4" s="1"/>
  <c r="BS211" i="4" s="1"/>
  <c r="P212" i="4"/>
  <c r="AM212" i="4" s="1"/>
  <c r="P213" i="4"/>
  <c r="AM213" i="4" s="1"/>
  <c r="P214" i="4"/>
  <c r="AM214" i="4" s="1"/>
  <c r="P215" i="4"/>
  <c r="AM215" i="4" s="1"/>
  <c r="P216" i="4"/>
  <c r="AM216" i="4" s="1"/>
  <c r="P217" i="4"/>
  <c r="AM217" i="4" s="1"/>
  <c r="P218" i="4"/>
  <c r="AM218" i="4" s="1"/>
  <c r="AO218" i="4" s="1"/>
  <c r="P219" i="4"/>
  <c r="AM219" i="4" s="1"/>
  <c r="P220" i="4"/>
  <c r="AM220" i="4" s="1"/>
  <c r="P221" i="4"/>
  <c r="AM221" i="4" s="1"/>
  <c r="BS221" i="4" s="1"/>
  <c r="P222" i="4"/>
  <c r="AM222" i="4" s="1"/>
  <c r="P223" i="4"/>
  <c r="AM223" i="4" s="1"/>
  <c r="P224" i="4"/>
  <c r="AM224" i="4" s="1"/>
  <c r="P225" i="4"/>
  <c r="AM225" i="4" s="1"/>
  <c r="P226" i="4"/>
  <c r="AM226" i="4" s="1"/>
  <c r="BS226" i="4" s="1"/>
  <c r="P227" i="4"/>
  <c r="AM227" i="4" s="1"/>
  <c r="P228" i="4"/>
  <c r="AM228" i="4" s="1"/>
  <c r="P229" i="4"/>
  <c r="AM229" i="4" s="1"/>
  <c r="P230" i="4"/>
  <c r="AM230" i="4" s="1"/>
  <c r="P231" i="4"/>
  <c r="AM231" i="4" s="1"/>
  <c r="BS231" i="4" s="1"/>
  <c r="P232" i="4"/>
  <c r="AM232" i="4" s="1"/>
  <c r="P233" i="4"/>
  <c r="AM233" i="4" s="1"/>
  <c r="P234" i="4"/>
  <c r="AM234" i="4" s="1"/>
  <c r="AO234" i="4" s="1"/>
  <c r="P235" i="4"/>
  <c r="AM235" i="4" s="1"/>
  <c r="P236" i="4"/>
  <c r="AM236" i="4" s="1"/>
  <c r="BS236" i="4" s="1"/>
  <c r="P237" i="4"/>
  <c r="AM237" i="4" s="1"/>
  <c r="BS216" i="4" l="1"/>
  <c r="BU216" i="4" s="1"/>
  <c r="BV216" i="4" s="1"/>
  <c r="BS151" i="4"/>
  <c r="BS86" i="4"/>
  <c r="BS111" i="4"/>
  <c r="BU111" i="4" s="1"/>
  <c r="BV111" i="4" s="1"/>
  <c r="BS121" i="4"/>
  <c r="BU121" i="4" s="1"/>
  <c r="BV121" i="4" s="1"/>
  <c r="BS61" i="4"/>
  <c r="BU61" i="4" s="1"/>
  <c r="BV61" i="4" s="1"/>
  <c r="BS31" i="4"/>
  <c r="BU31" i="4" s="1"/>
  <c r="BV31" i="4" s="1"/>
  <c r="BU161" i="4"/>
  <c r="BV161" i="4" s="1"/>
  <c r="BU156" i="4"/>
  <c r="BU231" i="4"/>
  <c r="BV231" i="4" s="1"/>
  <c r="BU116" i="4"/>
  <c r="BV116" i="4" s="1"/>
  <c r="BU56" i="4"/>
  <c r="BU21" i="4"/>
  <c r="BU206" i="4"/>
  <c r="BV206" i="4" s="1"/>
  <c r="BU181" i="4"/>
  <c r="BV181" i="4" s="1"/>
  <c r="BU81" i="4"/>
  <c r="BV81" i="4" s="1"/>
  <c r="BV56" i="4"/>
  <c r="BV21" i="4"/>
  <c r="BU221" i="4"/>
  <c r="BV221" i="4" s="1"/>
  <c r="BU106" i="4"/>
  <c r="BV106" i="4" s="1"/>
  <c r="BU236" i="4"/>
  <c r="BV236" i="4" s="1"/>
  <c r="BU211" i="4"/>
  <c r="BV211" i="4" s="1"/>
  <c r="BU176" i="4"/>
  <c r="BV176" i="4" s="1"/>
  <c r="AO128" i="4"/>
  <c r="AP128" i="4" s="1"/>
  <c r="AQ128" i="4" s="1"/>
  <c r="AO76" i="4"/>
  <c r="AP76" i="4" s="1"/>
  <c r="AQ76" i="4" s="1"/>
  <c r="BU76" i="4"/>
  <c r="BV76" i="4" s="1"/>
  <c r="AO226" i="4"/>
  <c r="AP226" i="4" s="1"/>
  <c r="AQ226" i="4" s="1"/>
  <c r="BU226" i="4"/>
  <c r="BV226" i="4" s="1"/>
  <c r="BU171" i="4"/>
  <c r="BV171" i="4" s="1"/>
  <c r="AO115" i="4"/>
  <c r="AP115" i="4" s="1"/>
  <c r="AQ115" i="4" s="1"/>
  <c r="AO123" i="4"/>
  <c r="AP123" i="4" s="1"/>
  <c r="AQ123" i="4" s="1"/>
  <c r="BU131" i="4"/>
  <c r="BV131" i="4" s="1"/>
  <c r="BU71" i="4"/>
  <c r="BV71" i="4" s="1"/>
  <c r="BV156" i="4"/>
  <c r="BU166" i="4"/>
  <c r="BV166" i="4" s="1"/>
  <c r="BU126" i="4"/>
  <c r="BV126" i="4" s="1"/>
  <c r="BU66" i="4"/>
  <c r="BV66" i="4" s="1"/>
  <c r="AO82" i="4"/>
  <c r="AP82" i="4" s="1"/>
  <c r="AQ82" i="4" s="1"/>
  <c r="AO110" i="4"/>
  <c r="AP110" i="4" s="1"/>
  <c r="AQ110" i="4" s="1"/>
  <c r="AO143" i="4"/>
  <c r="AP143" i="4" s="1"/>
  <c r="AQ143" i="4" s="1"/>
  <c r="AO145" i="4"/>
  <c r="AP145" i="4" s="1"/>
  <c r="AQ145" i="4" s="1"/>
  <c r="AO147" i="4"/>
  <c r="AP147" i="4" s="1"/>
  <c r="AQ147" i="4" s="1"/>
  <c r="AO151" i="4"/>
  <c r="AP151" i="4" s="1"/>
  <c r="AQ151" i="4" s="1"/>
  <c r="AO156" i="4"/>
  <c r="AP156" i="4" s="1"/>
  <c r="AQ156" i="4" s="1"/>
  <c r="AO164" i="4"/>
  <c r="AP164" i="4" s="1"/>
  <c r="AQ164" i="4" s="1"/>
  <c r="AO172" i="4"/>
  <c r="AP172" i="4" s="1"/>
  <c r="AQ172" i="4" s="1"/>
  <c r="AO180" i="4"/>
  <c r="AP180" i="4" s="1"/>
  <c r="AQ180" i="4" s="1"/>
  <c r="AO188" i="4"/>
  <c r="AP188" i="4" s="1"/>
  <c r="AQ188" i="4" s="1"/>
  <c r="AO87" i="4"/>
  <c r="AP87" i="4" s="1"/>
  <c r="AQ87" i="4" s="1"/>
  <c r="AO62" i="4"/>
  <c r="AP62" i="4" s="1"/>
  <c r="AQ62" i="4" s="1"/>
  <c r="AO231" i="4"/>
  <c r="AP231" i="4" s="1"/>
  <c r="AQ231" i="4" s="1"/>
  <c r="AO223" i="4"/>
  <c r="AP223" i="4" s="1"/>
  <c r="AQ223" i="4" s="1"/>
  <c r="AO215" i="4"/>
  <c r="AP215" i="4" s="1"/>
  <c r="AQ215" i="4" s="1"/>
  <c r="AO207" i="4"/>
  <c r="AP207" i="4" s="1"/>
  <c r="AQ207" i="4" s="1"/>
  <c r="AO199" i="4"/>
  <c r="AP199" i="4" s="1"/>
  <c r="AQ199" i="4" s="1"/>
  <c r="AO191" i="4"/>
  <c r="AP191" i="4" s="1"/>
  <c r="AQ191" i="4" s="1"/>
  <c r="AO36" i="4"/>
  <c r="AP36" i="4" s="1"/>
  <c r="AQ36" i="4" s="1"/>
  <c r="AO41" i="4"/>
  <c r="AP41" i="4" s="1"/>
  <c r="AQ41" i="4" s="1"/>
  <c r="AO43" i="4"/>
  <c r="AP43" i="4" s="1"/>
  <c r="AQ43" i="4" s="1"/>
  <c r="AO45" i="4"/>
  <c r="AP45" i="4" s="1"/>
  <c r="AQ45" i="4" s="1"/>
  <c r="AO132" i="4"/>
  <c r="AP132" i="4" s="1"/>
  <c r="AQ132" i="4" s="1"/>
  <c r="AO137" i="4"/>
  <c r="AP137" i="4" s="1"/>
  <c r="AQ137" i="4" s="1"/>
  <c r="AO77" i="4"/>
  <c r="AP77" i="4" s="1"/>
  <c r="AQ77" i="4" s="1"/>
  <c r="AO59" i="4"/>
  <c r="AP59" i="4" s="1"/>
  <c r="AQ59" i="4" s="1"/>
  <c r="AO72" i="4"/>
  <c r="AP72" i="4" s="1"/>
  <c r="AQ72" i="4" s="1"/>
  <c r="AO79" i="4"/>
  <c r="AP79" i="4" s="1"/>
  <c r="AQ79" i="4" s="1"/>
  <c r="AO31" i="4"/>
  <c r="AP31" i="4" s="1"/>
  <c r="AQ31" i="4" s="1"/>
  <c r="AO39" i="4"/>
  <c r="AP39" i="4" s="1"/>
  <c r="AQ39" i="4" s="1"/>
  <c r="AO159" i="4"/>
  <c r="AP159" i="4" s="1"/>
  <c r="AQ159" i="4" s="1"/>
  <c r="AO167" i="4"/>
  <c r="AP167" i="4" s="1"/>
  <c r="AQ167" i="4" s="1"/>
  <c r="AO175" i="4"/>
  <c r="AP175" i="4" s="1"/>
  <c r="AQ175" i="4" s="1"/>
  <c r="AO183" i="4"/>
  <c r="AP183" i="4" s="1"/>
  <c r="AQ183" i="4" s="1"/>
  <c r="AO105" i="4"/>
  <c r="AP105" i="4" s="1"/>
  <c r="AQ105" i="4" s="1"/>
  <c r="AO113" i="4"/>
  <c r="AP113" i="4" s="1"/>
  <c r="AQ113" i="4" s="1"/>
  <c r="AO237" i="4"/>
  <c r="AP237" i="4" s="1"/>
  <c r="AQ237" i="4" s="1"/>
  <c r="AO221" i="4"/>
  <c r="AP221" i="4" s="1"/>
  <c r="AQ221" i="4" s="1"/>
  <c r="AO213" i="4"/>
  <c r="AP213" i="4" s="1"/>
  <c r="AQ213" i="4" s="1"/>
  <c r="AO205" i="4"/>
  <c r="AO97" i="4"/>
  <c r="AP97" i="4" s="1"/>
  <c r="AQ97" i="4" s="1"/>
  <c r="AO81" i="4"/>
  <c r="AP81" i="4" s="1"/>
  <c r="AQ81" i="4" s="1"/>
  <c r="AO57" i="4"/>
  <c r="AP57" i="4" s="1"/>
  <c r="AQ57" i="4" s="1"/>
  <c r="AO102" i="4"/>
  <c r="AP102" i="4" s="1"/>
  <c r="AQ102" i="4" s="1"/>
  <c r="AO222" i="4"/>
  <c r="AP222" i="4" s="1"/>
  <c r="AQ222" i="4" s="1"/>
  <c r="AO206" i="4"/>
  <c r="AP206" i="4" s="1"/>
  <c r="AQ206" i="4" s="1"/>
  <c r="AO98" i="4"/>
  <c r="AP98" i="4" s="1"/>
  <c r="AQ98" i="4" s="1"/>
  <c r="AO229" i="4"/>
  <c r="AP229" i="4" s="1"/>
  <c r="AQ229" i="4" s="1"/>
  <c r="AO197" i="4"/>
  <c r="AP197" i="4" s="1"/>
  <c r="AQ197" i="4" s="1"/>
  <c r="AP205" i="4"/>
  <c r="AQ205" i="4" s="1"/>
  <c r="AO230" i="4"/>
  <c r="AP230" i="4" s="1"/>
  <c r="AQ230" i="4" s="1"/>
  <c r="AO214" i="4"/>
  <c r="AP214" i="4" s="1"/>
  <c r="AQ214" i="4" s="1"/>
  <c r="AO198" i="4"/>
  <c r="AP198" i="4" s="1"/>
  <c r="AQ198" i="4" s="1"/>
  <c r="AP234" i="4"/>
  <c r="AQ234" i="4" s="1"/>
  <c r="AO141" i="4"/>
  <c r="AP141" i="4" s="1"/>
  <c r="AQ141" i="4" s="1"/>
  <c r="AO149" i="4"/>
  <c r="AP149" i="4" s="1"/>
  <c r="AQ149" i="4" s="1"/>
  <c r="AP218" i="4"/>
  <c r="AQ218" i="4" s="1"/>
  <c r="AP210" i="4"/>
  <c r="AQ210" i="4" s="1"/>
  <c r="AP202" i="4"/>
  <c r="AQ202" i="4" s="1"/>
  <c r="AP194" i="4"/>
  <c r="AQ194" i="4" s="1"/>
  <c r="AO107" i="4"/>
  <c r="AP107" i="4" s="1"/>
  <c r="AQ107" i="4" s="1"/>
  <c r="AO114" i="4"/>
  <c r="AP114" i="4" s="1"/>
  <c r="AQ114" i="4" s="1"/>
  <c r="AO120" i="4"/>
  <c r="AP120" i="4" s="1"/>
  <c r="AQ120" i="4" s="1"/>
  <c r="AO133" i="4"/>
  <c r="AP133" i="4" s="1"/>
  <c r="AQ133" i="4" s="1"/>
  <c r="AO138" i="4"/>
  <c r="AP138" i="4" s="1"/>
  <c r="AQ138" i="4" s="1"/>
  <c r="AO67" i="4"/>
  <c r="AP67" i="4" s="1"/>
  <c r="AQ67" i="4" s="1"/>
  <c r="AO75" i="4"/>
  <c r="AP75" i="4" s="1"/>
  <c r="AQ75" i="4" s="1"/>
  <c r="AO186" i="4"/>
  <c r="AP186" i="4" s="1"/>
  <c r="AQ186" i="4" s="1"/>
  <c r="AO91" i="4"/>
  <c r="AP91" i="4" s="1"/>
  <c r="AQ91" i="4" s="1"/>
  <c r="AO118" i="4"/>
  <c r="AP118" i="4" s="1"/>
  <c r="AQ118" i="4" s="1"/>
  <c r="AO136" i="4"/>
  <c r="AP136" i="4" s="1"/>
  <c r="AQ136" i="4" s="1"/>
  <c r="AO64" i="4"/>
  <c r="AP64" i="4" s="1"/>
  <c r="AQ64" i="4" s="1"/>
  <c r="AO70" i="4"/>
  <c r="AP70" i="4" s="1"/>
  <c r="AQ70" i="4" s="1"/>
  <c r="AO85" i="4"/>
  <c r="AP85" i="4" s="1"/>
  <c r="AQ85" i="4" s="1"/>
  <c r="AO34" i="4"/>
  <c r="AP34" i="4" s="1"/>
  <c r="AQ34" i="4" s="1"/>
  <c r="AO236" i="4"/>
  <c r="AP236" i="4" s="1"/>
  <c r="AQ236" i="4" s="1"/>
  <c r="AO228" i="4"/>
  <c r="AP228" i="4" s="1"/>
  <c r="AQ228" i="4" s="1"/>
  <c r="AO220" i="4"/>
  <c r="AP220" i="4" s="1"/>
  <c r="AQ220" i="4" s="1"/>
  <c r="AO212" i="4"/>
  <c r="AP212" i="4" s="1"/>
  <c r="AQ212" i="4" s="1"/>
  <c r="AO204" i="4"/>
  <c r="AP204" i="4" s="1"/>
  <c r="AQ204" i="4" s="1"/>
  <c r="AO196" i="4"/>
  <c r="AP196" i="4" s="1"/>
  <c r="AQ196" i="4" s="1"/>
  <c r="AO157" i="4"/>
  <c r="AP157" i="4" s="1"/>
  <c r="AQ157" i="4" s="1"/>
  <c r="AO165" i="4"/>
  <c r="AP165" i="4" s="1"/>
  <c r="AQ165" i="4" s="1"/>
  <c r="AO173" i="4"/>
  <c r="AP173" i="4" s="1"/>
  <c r="AQ173" i="4" s="1"/>
  <c r="AO181" i="4"/>
  <c r="AP181" i="4" s="1"/>
  <c r="AQ181" i="4" s="1"/>
  <c r="AO189" i="4"/>
  <c r="AP189" i="4" s="1"/>
  <c r="AQ189" i="4" s="1"/>
  <c r="AO99" i="4"/>
  <c r="AP99" i="4" s="1"/>
  <c r="AQ99" i="4" s="1"/>
  <c r="AO108" i="4"/>
  <c r="AP108" i="4" s="1"/>
  <c r="AQ108" i="4" s="1"/>
  <c r="AO121" i="4"/>
  <c r="AP121" i="4" s="1"/>
  <c r="AQ121" i="4" s="1"/>
  <c r="AO60" i="4"/>
  <c r="AP60" i="4" s="1"/>
  <c r="AQ60" i="4" s="1"/>
  <c r="AO65" i="4"/>
  <c r="AP65" i="4" s="1"/>
  <c r="AQ65" i="4" s="1"/>
  <c r="AO73" i="4"/>
  <c r="AP73" i="4" s="1"/>
  <c r="AQ73" i="4" s="1"/>
  <c r="AO78" i="4"/>
  <c r="AP78" i="4" s="1"/>
  <c r="AQ78" i="4" s="1"/>
  <c r="AO37" i="4"/>
  <c r="AP37" i="4" s="1"/>
  <c r="AQ37" i="4" s="1"/>
  <c r="AO190" i="4"/>
  <c r="AP190" i="4" s="1"/>
  <c r="AQ190" i="4" s="1"/>
  <c r="AO154" i="4"/>
  <c r="AP154" i="4" s="1"/>
  <c r="AQ154" i="4" s="1"/>
  <c r="AO162" i="4"/>
  <c r="AP162" i="4" s="1"/>
  <c r="AQ162" i="4" s="1"/>
  <c r="AO170" i="4"/>
  <c r="AP170" i="4" s="1"/>
  <c r="AQ170" i="4" s="1"/>
  <c r="AO178" i="4"/>
  <c r="AP178" i="4" s="1"/>
  <c r="AQ178" i="4" s="1"/>
  <c r="AO93" i="4"/>
  <c r="AP93" i="4" s="1"/>
  <c r="AQ93" i="4" s="1"/>
  <c r="AO95" i="4"/>
  <c r="AP95" i="4" s="1"/>
  <c r="AQ95" i="4" s="1"/>
  <c r="AO100" i="4"/>
  <c r="AP100" i="4" s="1"/>
  <c r="AQ100" i="4" s="1"/>
  <c r="AO131" i="4"/>
  <c r="AP131" i="4" s="1"/>
  <c r="AQ131" i="4" s="1"/>
  <c r="AO80" i="4"/>
  <c r="AP80" i="4" s="1"/>
  <c r="AQ80" i="4" s="1"/>
  <c r="AO235" i="4"/>
  <c r="AP235" i="4" s="1"/>
  <c r="AQ235" i="4" s="1"/>
  <c r="AO227" i="4"/>
  <c r="AP227" i="4" s="1"/>
  <c r="AQ227" i="4" s="1"/>
  <c r="AO219" i="4"/>
  <c r="AP219" i="4" s="1"/>
  <c r="AQ219" i="4" s="1"/>
  <c r="AO211" i="4"/>
  <c r="AP211" i="4" s="1"/>
  <c r="AQ211" i="4" s="1"/>
  <c r="AO203" i="4"/>
  <c r="AP203" i="4" s="1"/>
  <c r="AQ203" i="4" s="1"/>
  <c r="AO195" i="4"/>
  <c r="AP195" i="4" s="1"/>
  <c r="AQ195" i="4" s="1"/>
  <c r="AO140" i="4"/>
  <c r="AP140" i="4" s="1"/>
  <c r="AQ140" i="4" s="1"/>
  <c r="AO142" i="4"/>
  <c r="AP142" i="4" s="1"/>
  <c r="AQ142" i="4" s="1"/>
  <c r="AO144" i="4"/>
  <c r="AP144" i="4" s="1"/>
  <c r="AQ144" i="4" s="1"/>
  <c r="AO146" i="4"/>
  <c r="AP146" i="4" s="1"/>
  <c r="AQ146" i="4" s="1"/>
  <c r="AO148" i="4"/>
  <c r="AP148" i="4" s="1"/>
  <c r="AQ148" i="4" s="1"/>
  <c r="AO150" i="4"/>
  <c r="AP150" i="4" s="1"/>
  <c r="AQ150" i="4" s="1"/>
  <c r="AO152" i="4"/>
  <c r="AP152" i="4" s="1"/>
  <c r="AQ152" i="4" s="1"/>
  <c r="AO160" i="4"/>
  <c r="AP160" i="4" s="1"/>
  <c r="AQ160" i="4" s="1"/>
  <c r="AO168" i="4"/>
  <c r="AP168" i="4" s="1"/>
  <c r="AQ168" i="4" s="1"/>
  <c r="AO176" i="4"/>
  <c r="AP176" i="4" s="1"/>
  <c r="AQ176" i="4" s="1"/>
  <c r="AO184" i="4"/>
  <c r="AP184" i="4" s="1"/>
  <c r="AQ184" i="4" s="1"/>
  <c r="AO101" i="4"/>
  <c r="AP101" i="4" s="1"/>
  <c r="AQ101" i="4" s="1"/>
  <c r="AO103" i="4"/>
  <c r="AP103" i="4" s="1"/>
  <c r="AQ103" i="4" s="1"/>
  <c r="AO111" i="4"/>
  <c r="AP111" i="4" s="1"/>
  <c r="AQ111" i="4" s="1"/>
  <c r="AO116" i="4"/>
  <c r="AP116" i="4" s="1"/>
  <c r="AQ116" i="4" s="1"/>
  <c r="AO124" i="4"/>
  <c r="AP124" i="4" s="1"/>
  <c r="AQ124" i="4" s="1"/>
  <c r="AO129" i="4"/>
  <c r="AP129" i="4" s="1"/>
  <c r="AQ129" i="4" s="1"/>
  <c r="AO139" i="4"/>
  <c r="AP139" i="4" s="1"/>
  <c r="AQ139" i="4" s="1"/>
  <c r="AO63" i="4"/>
  <c r="AP63" i="4" s="1"/>
  <c r="AQ63" i="4" s="1"/>
  <c r="AO68" i="4"/>
  <c r="AP68" i="4" s="1"/>
  <c r="AQ68" i="4" s="1"/>
  <c r="AO32" i="4"/>
  <c r="AP32" i="4" s="1"/>
  <c r="AQ32" i="4" s="1"/>
  <c r="AO40" i="4"/>
  <c r="AP40" i="4" s="1"/>
  <c r="AQ40" i="4" s="1"/>
  <c r="AO42" i="4"/>
  <c r="AP42" i="4" s="1"/>
  <c r="AQ42" i="4" s="1"/>
  <c r="AO44" i="4"/>
  <c r="AP44" i="4" s="1"/>
  <c r="AQ44" i="4" s="1"/>
  <c r="AO155" i="4"/>
  <c r="AP155" i="4" s="1"/>
  <c r="AQ155" i="4" s="1"/>
  <c r="AO163" i="4"/>
  <c r="AP163" i="4" s="1"/>
  <c r="AQ163" i="4" s="1"/>
  <c r="AO171" i="4"/>
  <c r="AP171" i="4" s="1"/>
  <c r="AQ171" i="4" s="1"/>
  <c r="AO179" i="4"/>
  <c r="AP179" i="4" s="1"/>
  <c r="AQ179" i="4" s="1"/>
  <c r="AO126" i="4"/>
  <c r="AP126" i="4" s="1"/>
  <c r="AQ126" i="4" s="1"/>
  <c r="AO35" i="4"/>
  <c r="AP35" i="4" s="1"/>
  <c r="AQ35" i="4" s="1"/>
  <c r="AO233" i="4"/>
  <c r="AP233" i="4" s="1"/>
  <c r="AQ233" i="4" s="1"/>
  <c r="AO217" i="4"/>
  <c r="AP217" i="4" s="1"/>
  <c r="AQ217" i="4" s="1"/>
  <c r="AO201" i="4"/>
  <c r="AP201" i="4" s="1"/>
  <c r="AQ201" i="4" s="1"/>
  <c r="AO193" i="4"/>
  <c r="AP193" i="4" s="1"/>
  <c r="AQ193" i="4" s="1"/>
  <c r="AO158" i="4"/>
  <c r="AP158" i="4" s="1"/>
  <c r="AQ158" i="4" s="1"/>
  <c r="AO166" i="4"/>
  <c r="AP166" i="4" s="1"/>
  <c r="AQ166" i="4" s="1"/>
  <c r="AO174" i="4"/>
  <c r="AP174" i="4" s="1"/>
  <c r="AQ174" i="4" s="1"/>
  <c r="AO182" i="4"/>
  <c r="AP182" i="4" s="1"/>
  <c r="AQ182" i="4" s="1"/>
  <c r="AO90" i="4"/>
  <c r="AP90" i="4" s="1"/>
  <c r="AQ90" i="4" s="1"/>
  <c r="AO92" i="4"/>
  <c r="AP92" i="4" s="1"/>
  <c r="AQ92" i="4" s="1"/>
  <c r="AO94" i="4"/>
  <c r="AP94" i="4" s="1"/>
  <c r="AQ94" i="4" s="1"/>
  <c r="AO96" i="4"/>
  <c r="AP96" i="4" s="1"/>
  <c r="AQ96" i="4" s="1"/>
  <c r="AO109" i="4"/>
  <c r="AP109" i="4" s="1"/>
  <c r="AQ109" i="4" s="1"/>
  <c r="AO122" i="4"/>
  <c r="AP122" i="4" s="1"/>
  <c r="AQ122" i="4" s="1"/>
  <c r="AO127" i="4"/>
  <c r="AP127" i="4" s="1"/>
  <c r="AQ127" i="4" s="1"/>
  <c r="AO134" i="4"/>
  <c r="AP134" i="4" s="1"/>
  <c r="AQ134" i="4" s="1"/>
  <c r="AO61" i="4"/>
  <c r="AP61" i="4" s="1"/>
  <c r="AQ61" i="4" s="1"/>
  <c r="AO66" i="4"/>
  <c r="AP66" i="4" s="1"/>
  <c r="AQ66" i="4" s="1"/>
  <c r="AO74" i="4"/>
  <c r="AP74" i="4" s="1"/>
  <c r="AQ74" i="4" s="1"/>
  <c r="AO83" i="4"/>
  <c r="AP83" i="4" s="1"/>
  <c r="AQ83" i="4" s="1"/>
  <c r="AO88" i="4"/>
  <c r="AP88" i="4" s="1"/>
  <c r="AQ88" i="4" s="1"/>
  <c r="AO38" i="4"/>
  <c r="AP38" i="4" s="1"/>
  <c r="AQ38" i="4" s="1"/>
  <c r="AO187" i="4"/>
  <c r="AP187" i="4" s="1"/>
  <c r="AQ187" i="4" s="1"/>
  <c r="AO106" i="4"/>
  <c r="AP106" i="4" s="1"/>
  <c r="AQ106" i="4" s="1"/>
  <c r="AO119" i="4"/>
  <c r="AP119" i="4" s="1"/>
  <c r="AQ119" i="4" s="1"/>
  <c r="AO58" i="4"/>
  <c r="AP58" i="4" s="1"/>
  <c r="AQ58" i="4" s="1"/>
  <c r="AO71" i="4"/>
  <c r="AP71" i="4" s="1"/>
  <c r="AQ71" i="4" s="1"/>
  <c r="AO86" i="4"/>
  <c r="AP86" i="4" s="1"/>
  <c r="AQ86" i="4" s="1"/>
  <c r="AO225" i="4"/>
  <c r="AP225" i="4" s="1"/>
  <c r="AQ225" i="4" s="1"/>
  <c r="AO209" i="4"/>
  <c r="AP209" i="4" s="1"/>
  <c r="AQ209" i="4" s="1"/>
  <c r="AO232" i="4"/>
  <c r="AP232" i="4" s="1"/>
  <c r="AQ232" i="4" s="1"/>
  <c r="AO224" i="4"/>
  <c r="AP224" i="4" s="1"/>
  <c r="AQ224" i="4" s="1"/>
  <c r="AO216" i="4"/>
  <c r="AP216" i="4" s="1"/>
  <c r="AQ216" i="4" s="1"/>
  <c r="AO208" i="4"/>
  <c r="AP208" i="4" s="1"/>
  <c r="AQ208" i="4" s="1"/>
  <c r="AO200" i="4"/>
  <c r="AP200" i="4" s="1"/>
  <c r="AQ200" i="4" s="1"/>
  <c r="AO192" i="4"/>
  <c r="AP192" i="4" s="1"/>
  <c r="AQ192" i="4" s="1"/>
  <c r="AO153" i="4"/>
  <c r="AP153" i="4" s="1"/>
  <c r="AQ153" i="4" s="1"/>
  <c r="AO161" i="4"/>
  <c r="AP161" i="4" s="1"/>
  <c r="AQ161" i="4" s="1"/>
  <c r="AO169" i="4"/>
  <c r="AP169" i="4" s="1"/>
  <c r="AQ169" i="4" s="1"/>
  <c r="AO177" i="4"/>
  <c r="AP177" i="4" s="1"/>
  <c r="AQ177" i="4" s="1"/>
  <c r="AO185" i="4"/>
  <c r="AP185" i="4" s="1"/>
  <c r="AQ185" i="4" s="1"/>
  <c r="AO104" i="4"/>
  <c r="AP104" i="4" s="1"/>
  <c r="AQ104" i="4" s="1"/>
  <c r="AO112" i="4"/>
  <c r="AP112" i="4" s="1"/>
  <c r="AQ112" i="4" s="1"/>
  <c r="AO117" i="4"/>
  <c r="AP117" i="4" s="1"/>
  <c r="AQ117" i="4" s="1"/>
  <c r="AO125" i="4"/>
  <c r="AP125" i="4" s="1"/>
  <c r="AQ125" i="4" s="1"/>
  <c r="AO130" i="4"/>
  <c r="AP130" i="4" s="1"/>
  <c r="AQ130" i="4" s="1"/>
  <c r="AO135" i="4"/>
  <c r="AP135" i="4" s="1"/>
  <c r="AQ135" i="4" s="1"/>
  <c r="AO56" i="4"/>
  <c r="AP56" i="4" s="1"/>
  <c r="AQ56" i="4" s="1"/>
  <c r="AO69" i="4"/>
  <c r="AP69" i="4" s="1"/>
  <c r="AQ69" i="4" s="1"/>
  <c r="AO84" i="4"/>
  <c r="AP84" i="4" s="1"/>
  <c r="AQ84" i="4" s="1"/>
  <c r="AO89" i="4"/>
  <c r="AP89" i="4" s="1"/>
  <c r="AQ89" i="4" s="1"/>
  <c r="AO33" i="4"/>
  <c r="AP33" i="4" s="1"/>
  <c r="AQ33" i="4" s="1"/>
  <c r="BB148" i="4"/>
  <c r="BC148" i="4" s="1"/>
  <c r="BH148" i="4" s="1"/>
  <c r="BI148" i="4" s="1"/>
  <c r="BL148" i="4" s="1"/>
  <c r="BM148" i="4" s="1"/>
  <c r="BB150" i="4"/>
  <c r="BC150" i="4" s="1"/>
  <c r="BH150" i="4" s="1"/>
  <c r="BI150" i="4" s="1"/>
  <c r="BL150" i="4" s="1"/>
  <c r="BM150" i="4" s="1"/>
  <c r="BB101" i="4"/>
  <c r="BC101" i="4" s="1"/>
  <c r="BH101" i="4" s="1"/>
  <c r="BI101" i="4" s="1"/>
  <c r="BL101" i="4" s="1"/>
  <c r="BM101" i="4" s="1"/>
  <c r="BO101" i="4" s="1"/>
  <c r="BP101" i="4" s="1"/>
  <c r="BQ101" i="4" s="1"/>
  <c r="BC41" i="4"/>
  <c r="BH41" i="4" s="1"/>
  <c r="BI41" i="4" s="1"/>
  <c r="BL41" i="4" s="1"/>
  <c r="BM41" i="4" s="1"/>
  <c r="BB43" i="4"/>
  <c r="BC43" i="4" s="1"/>
  <c r="BH43" i="4" s="1"/>
  <c r="BI43" i="4" s="1"/>
  <c r="BL43" i="4" s="1"/>
  <c r="BM43" i="4" s="1"/>
  <c r="BB45" i="4"/>
  <c r="BC45" i="4" s="1"/>
  <c r="BH45" i="4" s="1"/>
  <c r="BI45" i="4" s="1"/>
  <c r="BL45" i="4" s="1"/>
  <c r="BM45" i="4" s="1"/>
  <c r="BB93" i="4"/>
  <c r="BC93" i="4" s="1"/>
  <c r="BH93" i="4" s="1"/>
  <c r="BI93" i="4" s="1"/>
  <c r="BL93" i="4" s="1"/>
  <c r="BM93" i="4" s="1"/>
  <c r="BB140" i="4"/>
  <c r="BC140" i="4" s="1"/>
  <c r="BH140" i="4" s="1"/>
  <c r="BI140" i="4" s="1"/>
  <c r="BL140" i="4" s="1"/>
  <c r="BM140" i="4" s="1"/>
  <c r="BO136" i="4" s="1"/>
  <c r="BP136" i="4" s="1"/>
  <c r="BQ136" i="4" s="1"/>
  <c r="BB142" i="4"/>
  <c r="BC142" i="4" s="1"/>
  <c r="BH142" i="4" s="1"/>
  <c r="BI142" i="4" s="1"/>
  <c r="BL142" i="4" s="1"/>
  <c r="BM142" i="4" s="1"/>
  <c r="BB90" i="4"/>
  <c r="BC90" i="4" s="1"/>
  <c r="BH90" i="4" s="1"/>
  <c r="BI90" i="4" s="1"/>
  <c r="BL90" i="4" s="1"/>
  <c r="BM90" i="4" s="1"/>
  <c r="BO86" i="4" s="1"/>
  <c r="BP86" i="4" s="1"/>
  <c r="BQ86" i="4" s="1"/>
  <c r="BB92" i="4"/>
  <c r="BC92" i="4" s="1"/>
  <c r="BH92" i="4" s="1"/>
  <c r="BI92" i="4" s="1"/>
  <c r="BL92" i="4" s="1"/>
  <c r="BM92" i="4" s="1"/>
  <c r="BB94" i="4"/>
  <c r="BC94" i="4" s="1"/>
  <c r="BH94" i="4" s="1"/>
  <c r="BI94" i="4" s="1"/>
  <c r="BL94" i="4" s="1"/>
  <c r="BM94" i="4" s="1"/>
  <c r="BB96" i="4"/>
  <c r="BC96" i="4" s="1"/>
  <c r="BH96" i="4" s="1"/>
  <c r="BI96" i="4" s="1"/>
  <c r="BL96" i="4" s="1"/>
  <c r="BM96" i="4" s="1"/>
  <c r="BB91" i="4"/>
  <c r="BC91" i="4" s="1"/>
  <c r="BH91" i="4" s="1"/>
  <c r="BI91" i="4" s="1"/>
  <c r="BL91" i="4" s="1"/>
  <c r="BM91" i="4" s="1"/>
  <c r="BB95" i="4"/>
  <c r="BC95" i="4" s="1"/>
  <c r="BH95" i="4" s="1"/>
  <c r="BI95" i="4" s="1"/>
  <c r="BL95" i="4" s="1"/>
  <c r="BM95" i="4" s="1"/>
  <c r="BB99" i="4"/>
  <c r="BC99" i="4" s="1"/>
  <c r="BH99" i="4" s="1"/>
  <c r="BI99" i="4" s="1"/>
  <c r="BL99" i="4" s="1"/>
  <c r="BM99" i="4" s="1"/>
  <c r="BB144" i="4"/>
  <c r="BC144" i="4" s="1"/>
  <c r="BH144" i="4" s="1"/>
  <c r="BI144" i="4" s="1"/>
  <c r="BL144" i="4" s="1"/>
  <c r="BM144" i="4" s="1"/>
  <c r="BB98" i="4"/>
  <c r="BC98" i="4" s="1"/>
  <c r="BH98" i="4" s="1"/>
  <c r="BI98" i="4" s="1"/>
  <c r="BL98" i="4" s="1"/>
  <c r="BM98" i="4" s="1"/>
  <c r="BB97" i="4"/>
  <c r="BC97" i="4" s="1"/>
  <c r="BH97" i="4" s="1"/>
  <c r="BI97" i="4" s="1"/>
  <c r="BL97" i="4" s="1"/>
  <c r="BM97" i="4" s="1"/>
  <c r="BB141" i="4"/>
  <c r="BC141" i="4" s="1"/>
  <c r="BH141" i="4" s="1"/>
  <c r="BI141" i="4" s="1"/>
  <c r="BL141" i="4" s="1"/>
  <c r="BM141" i="4" s="1"/>
  <c r="BB143" i="4"/>
  <c r="BC143" i="4" s="1"/>
  <c r="BH143" i="4" s="1"/>
  <c r="BI143" i="4" s="1"/>
  <c r="BL143" i="4" s="1"/>
  <c r="BM143" i="4" s="1"/>
  <c r="BB145" i="4"/>
  <c r="BC145" i="4" s="1"/>
  <c r="BH145" i="4" s="1"/>
  <c r="BI145" i="4" s="1"/>
  <c r="BL145" i="4" s="1"/>
  <c r="BM145" i="4" s="1"/>
  <c r="BB149" i="4"/>
  <c r="BC149" i="4" s="1"/>
  <c r="BH149" i="4" s="1"/>
  <c r="BI149" i="4" s="1"/>
  <c r="BL149" i="4" s="1"/>
  <c r="BM149" i="4" s="1"/>
  <c r="BB151" i="4"/>
  <c r="BC151" i="4" s="1"/>
  <c r="BH151" i="4" s="1"/>
  <c r="BI151" i="4" s="1"/>
  <c r="BL151" i="4" s="1"/>
  <c r="BM151" i="4" s="1"/>
  <c r="BO151" i="4" s="1"/>
  <c r="BP151" i="4" s="1"/>
  <c r="BQ151" i="4" s="1"/>
  <c r="BB100" i="4"/>
  <c r="BC100" i="4" s="1"/>
  <c r="BH100" i="4" s="1"/>
  <c r="BI100" i="4" s="1"/>
  <c r="BL100" i="4" s="1"/>
  <c r="BM100" i="4" s="1"/>
  <c r="BC40" i="4"/>
  <c r="BH40" i="4" s="1"/>
  <c r="BI40" i="4" s="1"/>
  <c r="BL40" i="4" s="1"/>
  <c r="BM40" i="4" s="1"/>
  <c r="BO36" i="4" s="1"/>
  <c r="BP36" i="4" s="1"/>
  <c r="BQ36" i="4" s="1"/>
  <c r="BB42" i="4"/>
  <c r="BC42" i="4" s="1"/>
  <c r="BH42" i="4" s="1"/>
  <c r="BI42" i="4" s="1"/>
  <c r="BL42" i="4" s="1"/>
  <c r="BM42" i="4" s="1"/>
  <c r="BB44" i="4"/>
  <c r="BC44" i="4" s="1"/>
  <c r="BH44" i="4" s="1"/>
  <c r="BI44" i="4" s="1"/>
  <c r="BL44" i="4" s="1"/>
  <c r="BM44" i="4" s="1"/>
  <c r="BS101" i="4" l="1"/>
  <c r="BU101" i="4" s="1"/>
  <c r="BV101" i="4" s="1"/>
  <c r="BU151" i="4"/>
  <c r="BV151" i="4" s="1"/>
  <c r="BU86" i="4"/>
  <c r="BV86" i="4" s="1"/>
  <c r="BS136" i="4"/>
  <c r="BU136" i="4" s="1"/>
  <c r="BV136" i="4" s="1"/>
  <c r="BS36" i="4"/>
  <c r="BU36" i="4" s="1"/>
  <c r="BV36" i="4" s="1"/>
  <c r="BO146" i="4"/>
  <c r="BP146" i="4" s="1"/>
  <c r="BQ146" i="4" s="1"/>
  <c r="BO41" i="4"/>
  <c r="BP41" i="4" s="1"/>
  <c r="BQ41" i="4" s="1"/>
  <c r="BO141" i="4"/>
  <c r="BP141" i="4" s="1"/>
  <c r="BQ141" i="4" s="1"/>
  <c r="BO91" i="4"/>
  <c r="BP91" i="4" s="1"/>
  <c r="BQ91" i="4" s="1"/>
  <c r="BO96" i="4"/>
  <c r="BP96" i="4" s="1"/>
  <c r="BQ96" i="4" s="1"/>
  <c r="BS96" i="4" l="1"/>
  <c r="BU96" i="4" s="1"/>
  <c r="BV96" i="4" s="1"/>
  <c r="BS141" i="4"/>
  <c r="BU141" i="4" s="1"/>
  <c r="BV141" i="4" s="1"/>
  <c r="BS146" i="4"/>
  <c r="BU146" i="4" s="1"/>
  <c r="BV146" i="4" s="1"/>
  <c r="BS91" i="4"/>
  <c r="BU91" i="4" s="1"/>
  <c r="BV91" i="4" s="1"/>
  <c r="BS41" i="4"/>
  <c r="BU41" i="4" s="1"/>
  <c r="BV41" i="4" s="1"/>
  <c r="BA190" i="4"/>
  <c r="BA201" i="4"/>
  <c r="BA200" i="4"/>
  <c r="BA199" i="4"/>
  <c r="BA198" i="4"/>
  <c r="BA197" i="4"/>
  <c r="BA196" i="4"/>
  <c r="BA195" i="4"/>
  <c r="BB195" i="4" s="1"/>
  <c r="BC195" i="4" s="1"/>
  <c r="BH195" i="4" s="1"/>
  <c r="BI195" i="4" s="1"/>
  <c r="BL195" i="4" s="1"/>
  <c r="BM195" i="4" s="1"/>
  <c r="BA194" i="4"/>
  <c r="BA193" i="4"/>
  <c r="BA192" i="4"/>
  <c r="BA191" i="4"/>
  <c r="BB196" i="4" l="1"/>
  <c r="BC196" i="4" s="1"/>
  <c r="BH196" i="4" s="1"/>
  <c r="BI196" i="4" s="1"/>
  <c r="BL196" i="4" s="1"/>
  <c r="BM196" i="4" s="1"/>
  <c r="BB198" i="4"/>
  <c r="BC198" i="4" s="1"/>
  <c r="BH198" i="4" s="1"/>
  <c r="BI198" i="4" s="1"/>
  <c r="BL198" i="4" s="1"/>
  <c r="BM198" i="4" s="1"/>
  <c r="BB201" i="4"/>
  <c r="BC201" i="4" s="1"/>
  <c r="BH201" i="4" s="1"/>
  <c r="BB197" i="4"/>
  <c r="BC197" i="4" s="1"/>
  <c r="BH197" i="4" s="1"/>
  <c r="BI197" i="4" s="1"/>
  <c r="BL197" i="4" s="1"/>
  <c r="BM197" i="4" s="1"/>
  <c r="BB191" i="4"/>
  <c r="BC191" i="4" s="1"/>
  <c r="BH191" i="4" s="1"/>
  <c r="BI191" i="4" s="1"/>
  <c r="BL191" i="4" s="1"/>
  <c r="BM191" i="4" s="1"/>
  <c r="BB199" i="4"/>
  <c r="BC199" i="4" s="1"/>
  <c r="BH199" i="4" s="1"/>
  <c r="BB192" i="4"/>
  <c r="BC192" i="4" s="1"/>
  <c r="BH192" i="4" s="1"/>
  <c r="BI192" i="4" s="1"/>
  <c r="BL192" i="4" s="1"/>
  <c r="BM192" i="4" s="1"/>
  <c r="BB200" i="4"/>
  <c r="BC200" i="4" s="1"/>
  <c r="BH200" i="4" s="1"/>
  <c r="BB193" i="4"/>
  <c r="BC193" i="4" s="1"/>
  <c r="BH193" i="4" s="1"/>
  <c r="BI193" i="4" s="1"/>
  <c r="BL193" i="4" s="1"/>
  <c r="BM193" i="4" s="1"/>
  <c r="BB194" i="4"/>
  <c r="BC194" i="4" s="1"/>
  <c r="BH194" i="4" s="1"/>
  <c r="BI194" i="4" s="1"/>
  <c r="BL194" i="4" s="1"/>
  <c r="BM194" i="4" s="1"/>
  <c r="BB190" i="4"/>
  <c r="BC190" i="4" s="1"/>
  <c r="BH190" i="4" s="1"/>
  <c r="BI190" i="4" s="1"/>
  <c r="BL190" i="4" s="1"/>
  <c r="BM190" i="4" s="1"/>
  <c r="BO186" i="4" s="1"/>
  <c r="BP186" i="4" s="1"/>
  <c r="BQ186" i="4" s="1"/>
  <c r="BS186" i="4" l="1"/>
  <c r="BU186" i="4" s="1"/>
  <c r="BV186" i="4" s="1"/>
  <c r="BO191" i="4"/>
  <c r="BP191" i="4" s="1"/>
  <c r="BQ191" i="4" s="1"/>
  <c r="BI201" i="4"/>
  <c r="BL201" i="4" s="1"/>
  <c r="BM201" i="4" s="1"/>
  <c r="BO201" i="4" s="1"/>
  <c r="BP201" i="4" s="1"/>
  <c r="BQ201" i="4" s="1"/>
  <c r="BI199" i="4"/>
  <c r="BL199" i="4" s="1"/>
  <c r="BM199" i="4" s="1"/>
  <c r="BI200" i="4"/>
  <c r="BL200" i="4" s="1"/>
  <c r="BM200" i="4" s="1"/>
  <c r="BS201" i="4" l="1"/>
  <c r="BU201" i="4" s="1"/>
  <c r="BV201" i="4" s="1"/>
  <c r="BS191" i="4"/>
  <c r="BU191" i="4" s="1"/>
  <c r="BV191" i="4" s="1"/>
  <c r="BO196" i="4"/>
  <c r="BP196" i="4" s="1"/>
  <c r="BQ196" i="4" s="1"/>
  <c r="BS196" i="4" l="1"/>
  <c r="BU196" i="4" s="1"/>
  <c r="BV19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Camilo</author>
    <author>Familiar</author>
    <author>i5 Octava Generacion</author>
  </authors>
  <commentList>
    <comment ref="I9" authorId="0" shapeId="0" xr:uid="{00000000-0006-0000-0000-000001000000}">
      <text>
        <r>
          <rPr>
            <b/>
            <sz val="9"/>
            <color indexed="81"/>
            <rFont val="Tahoma"/>
            <family val="2"/>
          </rPr>
          <t xml:space="preserve">Ver aspectos relevantes. </t>
        </r>
        <r>
          <rPr>
            <sz val="9"/>
            <color indexed="81"/>
            <rFont val="Tahoma"/>
            <family val="2"/>
          </rPr>
          <t>Calificar de uno a cinco de acuerdo a la percepción de 
la matearialización del riesgo.
P1: Persona 1</t>
        </r>
      </text>
    </comment>
    <comment ref="C10" authorId="0" shapeId="0" xr:uid="{00000000-0006-0000-0000-000002000000}">
      <text>
        <r>
          <rPr>
            <b/>
            <sz val="9"/>
            <color indexed="81"/>
            <rFont val="Tahoma"/>
            <family val="2"/>
          </rPr>
          <t>Es el objetivo que se encuentra en la caracterización del proceso</t>
        </r>
        <r>
          <rPr>
            <sz val="9"/>
            <color indexed="81"/>
            <rFont val="Tahoma"/>
            <family val="2"/>
          </rPr>
          <t xml:space="preserve">
</t>
        </r>
      </text>
    </comment>
    <comment ref="D10" authorId="0" shapeId="0" xr:uid="{00000000-0006-0000-0000-000003000000}">
      <text>
        <r>
          <rPr>
            <b/>
            <sz val="9"/>
            <color indexed="81"/>
            <rFont val="Tahoma"/>
            <family val="2"/>
          </rPr>
          <t>Es el riesgo identificado en el formato PE-P1-F1 identificación del riesg</t>
        </r>
      </text>
    </comment>
    <comment ref="E10" authorId="0" shapeId="0" xr:uid="{00000000-0006-0000-0000-000004000000}">
      <text>
        <r>
          <rPr>
            <b/>
            <sz val="9"/>
            <color indexed="81"/>
            <rFont val="Tahoma"/>
            <family val="2"/>
          </rPr>
          <t xml:space="preserve">Relacionadas al riesgo, </t>
        </r>
        <r>
          <rPr>
            <sz val="9"/>
            <color indexed="81"/>
            <rFont val="Tahoma"/>
            <family val="2"/>
          </rPr>
          <t xml:space="preserve">
identificadas en el formato PE-P1-F1 identificación del riesgo</t>
        </r>
      </text>
    </comment>
    <comment ref="F10" authorId="0" shapeId="0" xr:uid="{00000000-0006-0000-0000-000005000000}">
      <text>
        <r>
          <rPr>
            <b/>
            <sz val="9"/>
            <color indexed="81"/>
            <rFont val="Tahoma"/>
            <family val="2"/>
          </rPr>
          <t xml:space="preserve">Relacionadas al riesgo, 
identificadas en el formato </t>
        </r>
        <r>
          <rPr>
            <sz val="9"/>
            <color indexed="81"/>
            <rFont val="Tahoma"/>
            <family val="2"/>
          </rPr>
          <t xml:space="preserve">PE-P1-F1 identificación del riesgo
</t>
        </r>
      </text>
    </comment>
    <comment ref="G10" authorId="0" shapeId="0" xr:uid="{00000000-0006-0000-0000-000006000000}">
      <text>
        <r>
          <rPr>
            <b/>
            <sz val="9"/>
            <color indexed="81"/>
            <rFont val="Tahoma"/>
            <family val="2"/>
          </rPr>
          <t>Es la descripción que se encuentra en el formato PE-P1-F1 identificación del riesgo</t>
        </r>
        <r>
          <rPr>
            <sz val="9"/>
            <color indexed="81"/>
            <rFont val="Tahoma"/>
            <family val="2"/>
          </rPr>
          <t xml:space="preserve">
</t>
        </r>
      </text>
    </comment>
    <comment ref="H10" authorId="0" shapeId="0" xr:uid="{00000000-0006-0000-0000-000007000000}">
      <text>
        <r>
          <rPr>
            <b/>
            <sz val="9"/>
            <color indexed="81"/>
            <rFont val="Tahoma"/>
            <family val="2"/>
          </rPr>
          <t>Ver aspectos relevantes - Utilizar cuando se cuenta con datos históricos confiables</t>
        </r>
        <r>
          <rPr>
            <sz val="9"/>
            <color indexed="81"/>
            <rFont val="Tahoma"/>
            <family val="2"/>
          </rPr>
          <t xml:space="preserve">
</t>
        </r>
      </text>
    </comment>
    <comment ref="CB10" authorId="1" shapeId="0" xr:uid="{00000000-0006-0000-0000-000008000000}">
      <text>
        <r>
          <rPr>
            <sz val="9"/>
            <color indexed="81"/>
            <rFont val="Tahoma"/>
            <family val="2"/>
          </rPr>
          <t>En caso de haberse materializado el riesgo, realizar una descripción, de los hechos y de la puesta en marcha de la acción de contingencia.
En caso contratrio responder NO.</t>
        </r>
      </text>
    </comment>
    <comment ref="CC10" authorId="1" shapeId="0" xr:uid="{00000000-0006-0000-0000-000009000000}">
      <text>
        <r>
          <rPr>
            <sz val="9"/>
            <color indexed="81"/>
            <rFont val="Tahoma"/>
            <family val="2"/>
          </rPr>
          <t>Realice una breve explicacion de la respuesta anterior, en caso de materialización del riesgo relacionar las causas que dieron origen a los eventos de riesgos materializados.</t>
        </r>
      </text>
    </comment>
    <comment ref="CD10" authorId="1" shapeId="0" xr:uid="{00000000-0006-0000-0000-00000A000000}">
      <text>
        <r>
          <rPr>
            <sz val="9"/>
            <color indexed="81"/>
            <rFont val="Tahoma"/>
            <family val="2"/>
          </rPr>
          <t>Realice una breve descripcion o defina una plan de mejoramiento en caso de materializacion del riesgo.</t>
        </r>
      </text>
    </comment>
    <comment ref="CE10" authorId="1" shapeId="0" xr:uid="{3F55BD22-BD85-427A-9150-EF241AA22D24}">
      <text>
        <r>
          <rPr>
            <sz val="9"/>
            <color indexed="81"/>
            <rFont val="Tahoma"/>
            <family val="2"/>
          </rPr>
          <t>En caso de haberse materializado el riesgo, realizar una descripción, de los hechos y de la puesta en marcha de la acción de contingencia.
En caso contratrio responder NO.</t>
        </r>
      </text>
    </comment>
    <comment ref="CF10" authorId="1" shapeId="0" xr:uid="{E8731459-552B-4E88-9FFC-56F307A2FF8E}">
      <text>
        <r>
          <rPr>
            <sz val="9"/>
            <color indexed="81"/>
            <rFont val="Tahoma"/>
            <family val="2"/>
          </rPr>
          <t>Realice una breve explicacion de la respuesta anterior, en caso de materialización del riesgo relacionar las causas que dieron origen a los eventos de riesgos materializados.</t>
        </r>
      </text>
    </comment>
    <comment ref="CG10" authorId="1" shapeId="0" xr:uid="{93767F2E-DB0C-4C9D-AFC0-A78B47E61343}">
      <text>
        <r>
          <rPr>
            <sz val="9"/>
            <color indexed="81"/>
            <rFont val="Tahoma"/>
            <family val="2"/>
          </rPr>
          <t>Realice una breve descripcion o defina una plan de mejoramiento en caso de materializacion del riesgo.</t>
        </r>
      </text>
    </comment>
    <comment ref="CH10" authorId="1" shapeId="0" xr:uid="{CD952516-830C-4F3E-BC24-BE9C268449C4}">
      <text>
        <r>
          <rPr>
            <sz val="9"/>
            <color indexed="81"/>
            <rFont val="Tahoma"/>
            <family val="2"/>
          </rPr>
          <t>En caso de haberse materializado el riesgo, realizar una descripción, de los hechos y de la puesta en marcha de la acción de contingencia.
En caso contratrio responder NO.</t>
        </r>
      </text>
    </comment>
    <comment ref="CI10" authorId="1" shapeId="0" xr:uid="{B3040A63-6ED1-4C89-94DA-6B68EAA9F0BA}">
      <text>
        <r>
          <rPr>
            <sz val="9"/>
            <color indexed="81"/>
            <rFont val="Tahoma"/>
            <family val="2"/>
          </rPr>
          <t>Realice una breve explicacion de la respuesta anterior, en caso de materialización del riesgo relacionar las causas que dieron origen a los eventos de riesgos materializados.</t>
        </r>
      </text>
    </comment>
    <comment ref="CJ10" authorId="1" shapeId="0" xr:uid="{66998969-7D3F-411C-9E08-C1D231EF8654}">
      <text>
        <r>
          <rPr>
            <sz val="9"/>
            <color indexed="81"/>
            <rFont val="Tahoma"/>
            <family val="2"/>
          </rPr>
          <t>Realice una breve descripcion o defina una plan de mejoramiento en caso de materializacion del riesgo.</t>
        </r>
      </text>
    </comment>
    <comment ref="E46" authorId="2" shapeId="0" xr:uid="{0D7A6124-2626-41AA-85E0-54BED0F9F5DB}">
      <text>
        <r>
          <rPr>
            <b/>
            <sz val="9"/>
            <color indexed="81"/>
            <rFont val="Tahoma"/>
            <family val="2"/>
          </rPr>
          <t>i5 Octava Generacion:</t>
        </r>
        <r>
          <rPr>
            <sz val="9"/>
            <color indexed="81"/>
            <rFont val="Tahoma"/>
            <family val="2"/>
          </rPr>
          <t xml:space="preserve">
1 y 3
2 y4
poner puntos de control</t>
        </r>
      </text>
    </comment>
  </commentList>
</comments>
</file>

<file path=xl/sharedStrings.xml><?xml version="1.0" encoding="utf-8"?>
<sst xmlns="http://schemas.openxmlformats.org/spreadsheetml/2006/main" count="695" uniqueCount="316">
  <si>
    <t>Moderado</t>
  </si>
  <si>
    <t>Mayor</t>
  </si>
  <si>
    <t>Puntaje</t>
  </si>
  <si>
    <t>Nro.</t>
  </si>
  <si>
    <t>P1</t>
  </si>
  <si>
    <t>P2</t>
  </si>
  <si>
    <t>P3</t>
  </si>
  <si>
    <t>P4</t>
  </si>
  <si>
    <t>P5</t>
  </si>
  <si>
    <t>P6</t>
  </si>
  <si>
    <t>TOTAL</t>
  </si>
  <si>
    <t>Pago de sanciones económicas por incumplimiento en la normatividad aplicable ante un ente regulador, las cuales afectan en un valor del presupuesto general de la entidad</t>
  </si>
  <si>
    <t xml:space="preserve"> &gt;0,5%</t>
  </si>
  <si>
    <t>&gt;1%</t>
  </si>
  <si>
    <t>&gt;5%</t>
  </si>
  <si>
    <t>&gt;20%</t>
  </si>
  <si>
    <t>&gt;50%</t>
  </si>
  <si>
    <t>Pago de indemnizaciones a terceros por acciones legales que pueden afectar el presupuesto total de la entidad en un valor</t>
  </si>
  <si>
    <t>&gt;10%</t>
  </si>
  <si>
    <t>Pérdida de cobertura en la prestación de los servicios de la entidad</t>
  </si>
  <si>
    <t>Impacto que afecte la ejecución presupuestal en un valor</t>
  </si>
  <si>
    <t>Interrupción de las operaciones de la entidad</t>
  </si>
  <si>
    <t>Sanciones económicas o administrativas</t>
  </si>
  <si>
    <t>Afectación la imagen institucional</t>
  </si>
  <si>
    <t>Pérdida de información Crítica</t>
  </si>
  <si>
    <t>Incumplimiento en las metas y objetivos institucionales</t>
  </si>
  <si>
    <t>Insignificante</t>
  </si>
  <si>
    <t>Menor</t>
  </si>
  <si>
    <t>Catastrófico</t>
  </si>
  <si>
    <t>No hay</t>
  </si>
  <si>
    <t>Por algunas horas</t>
  </si>
  <si>
    <t>Por un día</t>
  </si>
  <si>
    <t>Por más de 2 días</t>
  </si>
  <si>
    <t>Por más de 5 días</t>
  </si>
  <si>
    <t>No se generan</t>
  </si>
  <si>
    <t>No se afecta</t>
  </si>
  <si>
    <t>Imagen institucional afectada localmente por retrasos en la prestación del servicio a los usuarios o ciudadanos</t>
  </si>
  <si>
    <t>Imagen institucional afectada en el orden nacional o regional por retrasos en la prestación del servicio a los usuarios ociudadanos</t>
  </si>
  <si>
    <t>Imagen institucional afectada en el orden nacional o regional por incumplimientos en la prestación del servicio a los usuarios ociudadanos.</t>
  </si>
  <si>
    <t>Imagen institucional afectada en el orden nacional o regional por actos o hechos de corrupción comprobados.</t>
  </si>
  <si>
    <t>Reclamaciones o quejas de los usuarios que implican investigaciones internas disciplinarias.</t>
  </si>
  <si>
    <t>Reclamaciones o quejas de los usuarios que podrían implicar una denuncia ante los entes reguladores o una demanda de largo alcance para la entidad.</t>
  </si>
  <si>
    <t>Sanción por parte del ente de control u otro ente regulador</t>
  </si>
  <si>
    <t>Intervención por parte de un ente de control u otro ente regulador.</t>
  </si>
  <si>
    <t>Pérdida de información crítica que puede ser recuperada de forma parcial o incompleta</t>
  </si>
  <si>
    <t>No se presentan</t>
  </si>
  <si>
    <t>Incumplimiento en las metas y objetivos institucionales afectando de forma grave la ejecución presupuestal</t>
  </si>
  <si>
    <t>Incumplimiento en las metas y objetivos institucionales afectando el cumplimiento en las metas de gobierno.</t>
  </si>
  <si>
    <t>Proceso</t>
  </si>
  <si>
    <t>Riesgo</t>
  </si>
  <si>
    <t>Pérdida de Información crítica para la entidad que no se puede recuperar</t>
  </si>
  <si>
    <t>Causas</t>
  </si>
  <si>
    <t>Probabilidad</t>
  </si>
  <si>
    <t>Impacto</t>
  </si>
  <si>
    <t>Riesgo Residual</t>
  </si>
  <si>
    <t>Opción de Manejo</t>
  </si>
  <si>
    <t>Soporte</t>
  </si>
  <si>
    <t>Responsable</t>
  </si>
  <si>
    <t>Tiempo</t>
  </si>
  <si>
    <t>Indicador</t>
  </si>
  <si>
    <t>Riesgo Inherente</t>
  </si>
  <si>
    <t>Nivel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</si>
  <si>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</si>
  <si>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</si>
  <si>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</si>
  <si>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</si>
  <si>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</si>
  <si>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</si>
  <si>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</si>
  <si>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</si>
  <si>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</si>
  <si>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</si>
  <si>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</si>
  <si>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</si>
  <si>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</si>
  <si>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</si>
  <si>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</si>
  <si>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</si>
  <si>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</si>
  <si>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</si>
  <si>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</si>
  <si>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</si>
  <si>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Incompleta</t>
  </si>
  <si>
    <t>No existe</t>
  </si>
  <si>
    <t>Total</t>
  </si>
  <si>
    <t>El Control se ejecuta…</t>
  </si>
  <si>
    <t>Siempre de manera consistente por parte del responsable</t>
  </si>
  <si>
    <t>Algunas veces por parte del responsable</t>
  </si>
  <si>
    <t>No se ejecuta por parte del responsable</t>
  </si>
  <si>
    <t>Resultado Diseño del Control</t>
  </si>
  <si>
    <t>Resultado Ejecución del Control</t>
  </si>
  <si>
    <t>Solidez individual del control</t>
  </si>
  <si>
    <t>Código:</t>
  </si>
  <si>
    <t>Versión:</t>
  </si>
  <si>
    <t>Fecha:</t>
  </si>
  <si>
    <t>Elaborado por:</t>
  </si>
  <si>
    <t>Camilo E. Salgado Gil
Prof. Esp. OAP</t>
  </si>
  <si>
    <t>Revisado por:</t>
  </si>
  <si>
    <t>José Joaquín Vargas Ramírez
Prof. Esp. OAP</t>
  </si>
  <si>
    <t>Aprobado por:</t>
  </si>
  <si>
    <t>PE-P5-F2</t>
  </si>
  <si>
    <t>Matriz de Riesgos</t>
  </si>
  <si>
    <t>Solidez del Conjunto de Controles</t>
  </si>
  <si>
    <t>Puntaje a Disminuir Probabilidad</t>
  </si>
  <si>
    <t>Puntaje a Disminuir Impacto</t>
  </si>
  <si>
    <t>Página 1 de 1</t>
  </si>
  <si>
    <t>Total de Preguntas Afirmativas</t>
  </si>
  <si>
    <t>Total de Preguntas Negativas</t>
  </si>
  <si>
    <t>SI</t>
  </si>
  <si>
    <t>NO</t>
  </si>
  <si>
    <t>CRITERIO 1</t>
  </si>
  <si>
    <t>CRITERIO 2</t>
  </si>
  <si>
    <t>IMPACTO</t>
  </si>
  <si>
    <t>Objetivo del Proceso</t>
  </si>
  <si>
    <t>Consecuencias</t>
  </si>
  <si>
    <t>Descripción del Riesgo</t>
  </si>
  <si>
    <t>Probabilidad (Frecuencia)</t>
  </si>
  <si>
    <t>Probabilidad (Factibilidad)</t>
  </si>
  <si>
    <r>
      <t xml:space="preserve">1. </t>
    </r>
    <r>
      <rPr>
        <sz val="12"/>
        <color theme="1"/>
        <rFont val="Arial"/>
        <family val="2"/>
      </rPr>
      <t>¿Afectar al grupo de funcionarios del proceso?</t>
    </r>
  </si>
  <si>
    <r>
      <t xml:space="preserve">2. </t>
    </r>
    <r>
      <rPr>
        <sz val="12"/>
        <color theme="1"/>
        <rFont val="Arial"/>
        <family val="2"/>
      </rPr>
      <t>¿Afectar el cumplimiento de metas y objetivos de la dependencia?</t>
    </r>
  </si>
  <si>
    <r>
      <t xml:space="preserve">3. </t>
    </r>
    <r>
      <rPr>
        <sz val="12"/>
        <color theme="1"/>
        <rFont val="Arial"/>
        <family val="2"/>
      </rPr>
      <t>¿Afectar el cumplimiento de la misión de la Entidad?</t>
    </r>
  </si>
  <si>
    <r>
      <t xml:space="preserve">4. </t>
    </r>
    <r>
      <rPr>
        <sz val="12"/>
        <color theme="1"/>
        <rFont val="Arial"/>
        <family val="2"/>
      </rPr>
      <t>¿Afectar el cumplimiento de la misión del sector al que pertenece la Entidad?</t>
    </r>
  </si>
  <si>
    <r>
      <t>5.</t>
    </r>
    <r>
      <rPr>
        <sz val="12"/>
        <color theme="1"/>
        <rFont val="Arial"/>
        <family val="2"/>
      </rPr>
      <t xml:space="preserve"> ¿Genera perdida de confianza de la Entidad, afectando su reputación?</t>
    </r>
  </si>
  <si>
    <r>
      <t xml:space="preserve">6. </t>
    </r>
    <r>
      <rPr>
        <sz val="12"/>
        <color theme="1"/>
        <rFont val="Arial"/>
        <family val="2"/>
      </rPr>
      <t>¿Generar perdida de recursos economicos?</t>
    </r>
  </si>
  <si>
    <r>
      <t xml:space="preserve">7. </t>
    </r>
    <r>
      <rPr>
        <sz val="12"/>
        <color theme="1"/>
        <rFont val="Arial"/>
        <family val="2"/>
      </rPr>
      <t>¿Afectar la generación de los productos de prestación de servicios?</t>
    </r>
  </si>
  <si>
    <r>
      <t xml:space="preserve">8. </t>
    </r>
    <r>
      <rPr>
        <sz val="12"/>
        <color theme="1"/>
        <rFont val="Arial"/>
        <family val="2"/>
      </rPr>
      <t>¿Dar lugar al detrimento de la calidad de vida de la comunidad por la perdida del bien o servicios o los recursos publicos?</t>
    </r>
  </si>
  <si>
    <r>
      <t xml:space="preserve">9. </t>
    </r>
    <r>
      <rPr>
        <sz val="12"/>
        <color theme="1"/>
        <rFont val="Arial"/>
        <family val="2"/>
      </rPr>
      <t>¿Generar perdida de información de la Entidad?</t>
    </r>
  </si>
  <si>
    <r>
      <t xml:space="preserve">10. </t>
    </r>
    <r>
      <rPr>
        <sz val="12"/>
        <color theme="1"/>
        <rFont val="Arial"/>
        <family val="2"/>
      </rPr>
      <t>¿Generar intervención de los organos de control, de la Fiscalia, u otro entre?</t>
    </r>
  </si>
  <si>
    <r>
      <t xml:space="preserve">11. </t>
    </r>
    <r>
      <rPr>
        <sz val="12"/>
        <color theme="1"/>
        <rFont val="Arial"/>
        <family val="2"/>
      </rPr>
      <t>¿Dar lugar a procesos sancionatorios?</t>
    </r>
  </si>
  <si>
    <r>
      <t xml:space="preserve">12. </t>
    </r>
    <r>
      <rPr>
        <sz val="12"/>
        <color theme="1"/>
        <rFont val="Arial"/>
        <family val="2"/>
      </rPr>
      <t>¿Dar lugar a procesos disciplinarios?</t>
    </r>
  </si>
  <si>
    <r>
      <t xml:space="preserve">13. </t>
    </r>
    <r>
      <rPr>
        <sz val="12"/>
        <color theme="1"/>
        <rFont val="Arial"/>
        <family val="2"/>
      </rPr>
      <t>¿Dar lugar a procesos fiscales?</t>
    </r>
  </si>
  <si>
    <r>
      <t xml:space="preserve">14. </t>
    </r>
    <r>
      <rPr>
        <sz val="12"/>
        <color theme="1"/>
        <rFont val="Arial"/>
        <family val="2"/>
      </rPr>
      <t>¿Dar lugar a procesos penales?</t>
    </r>
  </si>
  <si>
    <r>
      <t xml:space="preserve">15. </t>
    </r>
    <r>
      <rPr>
        <sz val="12"/>
        <color theme="1"/>
        <rFont val="Arial"/>
        <family val="2"/>
      </rPr>
      <t>¿Generar Perdida de Credibilidad del sector?</t>
    </r>
  </si>
  <si>
    <r>
      <t xml:space="preserve">16. </t>
    </r>
    <r>
      <rPr>
        <sz val="12"/>
        <color theme="1"/>
        <rFont val="Arial"/>
        <family val="2"/>
      </rPr>
      <t>¿Ocasiona lesiones fisicas o perdida de vidas humanas?</t>
    </r>
  </si>
  <si>
    <r>
      <t xml:space="preserve">17. </t>
    </r>
    <r>
      <rPr>
        <sz val="12"/>
        <color theme="1"/>
        <rFont val="Arial"/>
        <family val="2"/>
      </rPr>
      <t>¿Afectar la imagen regional?</t>
    </r>
  </si>
  <si>
    <r>
      <t xml:space="preserve">18. </t>
    </r>
    <r>
      <rPr>
        <sz val="12"/>
        <color theme="1"/>
        <rFont val="Arial"/>
        <family val="2"/>
      </rPr>
      <t>¿Afectar la imagen nacional?</t>
    </r>
  </si>
  <si>
    <r>
      <t xml:space="preserve">19. </t>
    </r>
    <r>
      <rPr>
        <sz val="12"/>
        <color theme="1"/>
        <rFont val="Arial"/>
        <family val="2"/>
      </rPr>
      <t>¿Generar daño ambiental?</t>
    </r>
  </si>
  <si>
    <t>Impacto Nivel</t>
  </si>
  <si>
    <t>Promedio</t>
  </si>
  <si>
    <t>Descripción Actividad de Control</t>
  </si>
  <si>
    <t>El Control Disminuye Directamente…</t>
  </si>
  <si>
    <t>Puntaje Conjunto</t>
  </si>
  <si>
    <t>Acción de contingencia ante posible materialización</t>
  </si>
  <si>
    <t>Observación</t>
  </si>
  <si>
    <t>¿Se Materializó?</t>
  </si>
  <si>
    <t>¿Por qué?</t>
  </si>
  <si>
    <t>Danny Efraín García Perdomo
Jefe OAP (E)</t>
  </si>
  <si>
    <t>Página</t>
  </si>
  <si>
    <t>Documento donde se encuentra relacionada la actividad de control</t>
  </si>
  <si>
    <t>Estratégico</t>
  </si>
  <si>
    <t>Gerencial</t>
  </si>
  <si>
    <t>Operativo</t>
  </si>
  <si>
    <t>Financiero</t>
  </si>
  <si>
    <t>Tecnológico</t>
  </si>
  <si>
    <t>De cumplimiento</t>
  </si>
  <si>
    <t>Reputacional</t>
  </si>
  <si>
    <t xml:space="preserve"> </t>
  </si>
  <si>
    <t>Ejemplo de Controles</t>
  </si>
  <si>
    <t>Opciones de Tratamiento</t>
  </si>
  <si>
    <t>Primer Monitoreo</t>
  </si>
  <si>
    <t>Segundo Monitoreo</t>
  </si>
  <si>
    <t>Tercer Monitoreo</t>
  </si>
  <si>
    <t>Proceso: Planeación Estratégica</t>
  </si>
  <si>
    <t>CRITERIOS DE VALORACION IMPACTO</t>
  </si>
  <si>
    <t>RIESGO INHERENTE</t>
  </si>
  <si>
    <t>VALORACIÓN ACTIVIDADES DE CONTROL</t>
  </si>
  <si>
    <t>RIESGO  RESIDUAL</t>
  </si>
  <si>
    <t>Abril de 2020</t>
  </si>
  <si>
    <t>¿La fuente de información que se utiliza en el desarrollo del control es información confiable que permita mitigar el riesgo?</t>
  </si>
  <si>
    <t>Gestion de Empleo</t>
  </si>
  <si>
    <t>Mejorar la calidad del empleo en Bogotá, a través del desarrollo de políticas activas de empleo que permitan la articulación efectiva de la oferta y la demanda de trabajo.</t>
  </si>
  <si>
    <t xml:space="preserve">Favorecimiento a personas y/o empresarios para obtener un beneficio </t>
  </si>
  <si>
    <t>1.Trafico de influencias</t>
  </si>
  <si>
    <t>1. La falta de aplicación de los protocolos de Bienvenida en el area de registro de la ruta de empleabilidad, no permite validar que las personas que realizan la ruta, tengan total claridad que el servicio que se ofrece es un serivicio gratuito que se ofrece bajo los principios eticos y que el proceso se selección y vinculación esta a cargo del empleador de acuerdo al perfil del buscador de empleador.</t>
  </si>
  <si>
    <t xml:space="preserve">El tráfico de influencias y la manipulacion de información de empresarios y personas para beneficio propio o de terceros con el fin de obtener favores o tratamiento preferencial pueden ocasionar que se genere favorecimiento a personas y/o empresarios para obtener un beneficio y en consecuencia desviación de la gestión pública.
</t>
  </si>
  <si>
    <t>1. El Protocolo de Bienvenida al Buscador, lo aplican diariamente los Profesionales del área de  Registro en la ruta de empleabilidad que se ofrece en la Agencia Publica de Gestión y colocación del Distrito  o en los diferentes puntos de atención como son: Ciudad Bolívar, Rafael Uribe Uribe, San Cristóbal, Tunjuelito y Usaquén, tiene como propósito validar con los Buscadores de empleo que el servicio que se ofrece es totalmente gratuito que se ofrece bajo los principios éticos y que el proceso de selección y vinculación está a cargo del empleador de acuerdo al perfil hojas de vida y competencias laborales, el registro se realiza por cada buscador que llega a la Agencia pública de Empleo con fin de validar y registrar la información de todos los Buscadores de Empleo, las inquietudes son aclaradas de forma inmediata, las evidencias de la actividad son los registros de los usuarios.</t>
  </si>
  <si>
    <t xml:space="preserve">1- Protocolo de Bienvenida y registro de usuarios 
2. Consolidado mensual de vacantes asignadas a Intermediadores </t>
  </si>
  <si>
    <t>1.Profesionales del area de Registro
2. Profesional del area de  de la SEF</t>
  </si>
  <si>
    <t>1. Diario
2.Mensual</t>
  </si>
  <si>
    <t>1. No. De personas sensibilizadas en el protocolo de Bienvenida al Buscador.
2. No. De vacantes vigentes gestionadas al mes por cada intermediador laboral.</t>
  </si>
  <si>
    <t xml:space="preserve">
En caso que el riesgo ocurra la subdirectora de Empleo y Formación convocara al equipo para  socializar lo ocurrido y tomar las decisiones pertinentes. 
Para que no se materialice:
Se tiene control con las bases de datos,
Se le hace estricto seguimiento a las vacantes que se gestionan.
 </t>
  </si>
  <si>
    <t xml:space="preserve">2. Manipulacion de información de empresarios y personas para beneficio propio o de terceros con el fin de obtener favores o tratamiento preferencial </t>
  </si>
  <si>
    <t>2. La falta de asignacion de vacantes a los intermediadores laborales por parte de los gestores empresariales  no nos permiten medir la gestión de las mismas.</t>
  </si>
  <si>
    <t>2. La alimentación de la base de datos y la asignación de Intermediador laboral para gestión de las vacantes  la realizan los profesionales del área de gestión empresarial a medida que se van gestionando las vacantes, los consolidados de la actividad los entrega mensualmente , el profesional y/o contratista encargado en la subdirección de Empleo y formación, tiene como propósito validar que las vacantes sean asignadas a los intermediadores de Empleo para su respectiva gestión, la actividad se realiza asignando vacantes equitativamente a los intermediadores de modo que todos en el mes las gestionen, las observaciones que se presentan las reporta el gestor empresarial, la  subdirectora de Empleo y Formación convoca a reunión para evaluar lo sucedido y realizar los respectivos correctivos, la evidencia de la actividad son los consolidados mensuales.</t>
  </si>
  <si>
    <t>Gestión de Desarrollo Empresarial</t>
  </si>
  <si>
    <t>Coordinar y articular la formulación, implementación y seguimiento de políticas públicas, planes, programas y proyectos orientados al desarrollo empresarial, mediante la consolidación del ecosistema de emprendimiento de la ciudad, el fortalecimiento empresarial, la formalización, la mejora de la productividad y de la competencia, la intermediación de los mercados, el acceso al financiamiento, la inclusión financiera  con el fin de  mejorar la calidad de vida de los ciudadanos.</t>
  </si>
  <si>
    <t>La posibilidad de recibir o solicitar dádivas para otorgar beneficios a un tercero</t>
  </si>
  <si>
    <t xml:space="preserve">Por el desconocimiento de la normatividad, los procesos e interés de funcionarios públicos de favorecer a particulares, surge la posibilidad de recibir o solicitar dádivas para beneficiar a un tercero, lo que conlleva a la pérdida de Credibilidad y confianza en la Entidad, investigaciones administrativas y fiscales, e Incremento en las peticiones, quejas y reclamos (PQRs) </t>
  </si>
  <si>
    <t>gde-p1_aprovechamiento_economico_espacio_publico
gde-p4_pol_prog_proy_sistem_finaciero
 gde-p5_acceso_finan_gest_riesgos 
gde-p7_educacion_financiera
.  gde-p8_articul_interinstitucional
gde-p9_requerim_int_ext_financiamiento  
gde-p10_formal_mejora_estruc_empr
gde-p12_intermed_empresarial
gde-p14_act_empresarial
gde-p15_implem_estrat_empr_dllo_empres
gde-p16_fortalec_desarrollo_empresarial</t>
  </si>
  <si>
    <t>• Actas de  Reunión. 
• Listas de Asistencia
• Correos electrónicos
• Registro Fotográfico
• Documentos y/o formato de la Convocatoria.
• Lista de Chequeo documentos.</t>
  </si>
  <si>
    <t xml:space="preserve">Director, Subdirectores, Supervisores,  Profesionales  y/o Contratistas </t>
  </si>
  <si>
    <t>Cada vez que se requiera.</t>
  </si>
  <si>
    <t>1. # Convocatorias efectivas.
2. # Solicitudes gestionadas / # Solicitudes recibidas
3. # de listas de asistencia  o actas de inducción y reinducción de los procesos.</t>
  </si>
  <si>
    <t>Revisión y determinacion de las causas de la inefectividad de las actividades de control implementadas y  definición de nuevos controles que eviten la materialización del riesgo.</t>
  </si>
  <si>
    <t>• Interés de funcionarios en favorecer a particulares.</t>
  </si>
  <si>
    <t>• Desconocimiento e insuficiente capacitación de la normatividad vigente y procesos aplicables.</t>
  </si>
  <si>
    <t>1. El profesional del área y/o comité respectivo realizará la verificación de los pasos establecidos en cada uno de los subprocesos, a través de la lista de chequeo y/o trazabilidad del proceso,  cada vez que se realice la solicitud y /o convocatoria, cuando se encuentren desviaciones, se le informará al interesado mediante oficio y/o correo electrónico.</t>
  </si>
  <si>
    <t>2. El Profesional designado, capacitará a los servidores, sobre las normas que rigen la entidad, los  procesos del área correspondiente y el manejo adecuado de los procedimientos aplicados, cada vez que se requiera o cuando ingresen nuevos funcionarios; en caso de dudas e inquietudes del funcionario nuevo, se solicitará una nueva capacitación. Como evidencia quedara la lista de asistencia.</t>
  </si>
  <si>
    <t>Gestión de Talento Humano</t>
  </si>
  <si>
    <t>Administrar el Recurso Humano de la Secretaría Distrital de Desarrollo Económico, a través de la vinculación, permanencia y retiro, fortaleciendo las competencias, fomentando entornos de trabajo seguros y amigables con el medio ambiente, de la mano de los principios y valores corporativos, para prestar los servicios de la entidad con accesibilidad, oportunidad y confiabilidad.</t>
  </si>
  <si>
    <t>Posibilidad de nombrar un funcionario sin el lleno de requisitos, bajo la aprobación del funcionario encargado.</t>
  </si>
  <si>
    <t>Omisión de la aplicación de los parametros legales y normativos del proceso</t>
  </si>
  <si>
    <t xml:space="preserve">Situaciones como la escogencia de recurso humano que no cumpla con los requisitos con lo determinado en el manual de funciones vigente, una inadecada selecciòn de persona o la falta de capacitacion del mismo, puede desencadenar  en un riesgo de corrupción en la gestión del talento humano como lo es la inadecuada administración del recurso humano, al poderse evidenciar errores en la ejecucion de los proceso, baja participaciñon en las actividades  a desarrollar en la Entidad, aì como el incumplimiento en la ejecucion de las funciones  </t>
  </si>
  <si>
    <t>El profesional encargado en la SAF, de realizar los nombramientos debe verificar la idoneidad de los soportes presentados para la posesion , actividad que se debe realizar con la lista de chequeo asociada al proceso de talento humano , asi como con la normativa vigente, esto es, manual de funciones y normas reglamentarias, en caso que no se cumpla con lo allí solicitado,se requerirá para que allegue  los documentos faltantes , se debe dejar soporte en la lista de chequeo, adicionalmente se elaborará la certificación de verificación de requisitos la cual debe ir firmado por la SAF  o quien haga sus veces de jefe de personal.</t>
  </si>
  <si>
    <t>GTH-P7</t>
  </si>
  <si>
    <t>Procedimiento ruta de empleabilidad GE-P5</t>
  </si>
  <si>
    <t>verificación de cumplimiento de requisitos firmado por la SAF o quien haga las veces de jefe de personal</t>
  </si>
  <si>
    <t>profesional de la SAF</t>
  </si>
  <si>
    <t>Cada vez que se realice un nombramiento</t>
  </si>
  <si>
    <t>numero de verificacion de requisitos/ numero de posesionados *100</t>
  </si>
  <si>
    <t xml:space="preserve">Revocatoria de nombramiento </t>
  </si>
  <si>
    <t xml:space="preserve">Control Disciplinario </t>
  </si>
  <si>
    <t>Conocer y fallar los procesos disciplinarios que se adelanten contra los funcionarios y ex funcionarios de la Secretaría, de conformidad con el ordenamiento jurídico.</t>
  </si>
  <si>
    <t xml:space="preserve">Vencimiento de términos </t>
  </si>
  <si>
    <t>Favorecimiento de partes interesadas</t>
  </si>
  <si>
    <t>Investigaciones administrativas y fiscales.</t>
  </si>
  <si>
    <t>Pérdida de Credibilidad y confianza en la Entidad.</t>
  </si>
  <si>
    <t>Incremento en las peticiones, quejas y reclamos (PQRs)</t>
  </si>
  <si>
    <t>Apertura de procesos legales por falsedad en documento público</t>
  </si>
  <si>
    <t>Revocar nombramiento</t>
  </si>
  <si>
    <t>Apertura de procesos disciplinarios</t>
  </si>
  <si>
    <t>Inventario físico de los expedientes activos del Grupo de Control Interno Disciplinario, realizado por los profesionales adscritos al mismo, cada seis (6) meses, con el propósito de revisar que no existan faltantes. En caso de inconsistencia se realizará el informe respectivo para el inicio de la investigación disciplinaria a que haya lugar y la denuncia penal correspondiente. Como evidencia del inventario de levantará un Acta suscrita por quienes intervinieron.</t>
  </si>
  <si>
    <t>Acta de reunión y de gestión del inventario</t>
  </si>
  <si>
    <t>Operador Disciplinario y 
Profesionales del Grupo de Control Disciplinario</t>
  </si>
  <si>
    <t>Semestral</t>
  </si>
  <si>
    <t>No. De expedientes reconstruidos=0</t>
  </si>
  <si>
    <t>Ordenar la reconstrucción de la parte procesal o expediente perdido</t>
  </si>
  <si>
    <t>Correos electrónicos</t>
  </si>
  <si>
    <t>Profesional especializado del Grupo de Control Disciplinario</t>
  </si>
  <si>
    <t>Constante</t>
  </si>
  <si>
    <t>No. De demandas de actos admisnitrativos + No. Revocatoria directa del acto administrativo=0</t>
  </si>
  <si>
    <t>Análisis Jurídico respecto de demanda del acto administrativo o revocatoria directa de este</t>
  </si>
  <si>
    <t>Gestión de TIC</t>
  </si>
  <si>
    <t>Prestar un servicio eficiente frente a los recursos tecnológicos, Sistemas de Información, redes y comunicaciones para que estos se encuentren siempre a disposición y en óptimas condiciones que permitan soportar los procesos misionales y administrativos de la entidad.</t>
  </si>
  <si>
    <t>Posibilidad de alterar, eliminar o usar información institucional, buscando beneficio propio o de terceros</t>
  </si>
  <si>
    <t xml:space="preserve">Intrusos o empleados con entrenamiento deficiente, descontentos, malintencionados, negligentes, deshonestos o despedidos. </t>
  </si>
  <si>
    <t>Hallazgos administrativos por incumplimiento de funciones del area</t>
  </si>
  <si>
    <t>Incumplimiento de normas</t>
  </si>
  <si>
    <t xml:space="preserve">Incumplimiento de seguridad digitial </t>
  </si>
  <si>
    <t>Incumplimiento de la misionalidad institucional</t>
  </si>
  <si>
    <t>Intrusos o empleados con entrenamiento deficiente, descontentos, malintencionados, negligentes, deshonestos o despedidos.  podrían generar la posibilidad de alterar, eliminar o usar información institucional, buscando beneficio propio o de terceros lo que conllevaría a hallazgos administrativos por incumplimiento de funciones del area, incumplimiento de normas, incumplimiento de seguridad digitial e incumplimiento de la misionalidad institucional</t>
  </si>
  <si>
    <t>La actividad de control es realizada por el profesional Universitario  cada vez que se requiere este verificarque los roles y perfiles otorgados, sólo le permitan acceder a los aplicativos y a las páginas web autorizadas.  Los controles se realizan a través del Directorio Activo basadas en las solicitudes de modificaciones realizadas a traves de la mesa de ayuda, del Equipo de Seguridad Perimetral, y a través de los aplicativos administrativos y misionales de la Entidad.En caso de ocurrir un acceso indebido a cualquier información o aplicativo, se enviará la novedad al responsable y al supervisor o jefe inmediato; posteriormente se analizará cada situación y en caso de encontrar mérito se traslada a la Oficina de Control Interno Disciplinario y como evidencia encontraremos Logs de auditoría de los aplicativos, del Servidor de Dominio y del equipo de Seguridad Perimetral (Firewall)</t>
  </si>
  <si>
    <t>gt_p3_copia_respaldo
gt-p7_gestin_cuentas_usuario</t>
  </si>
  <si>
    <t>Logs de auditoría de los aplicativos, del Servidor de Dominio y del equipo de Seguridad Perimetral (Firewall)</t>
  </si>
  <si>
    <t>Profesional encargado</t>
  </si>
  <si>
    <t>Cada vez que se requiera crear un usuario</t>
  </si>
  <si>
    <t>Número de usuarios creados con los permisos otorgados</t>
  </si>
  <si>
    <t>En caso de ocurrir un acceso indebido a cualquier información o aplicativo, se enviará la novedad al responsable y al supervisor o jefe inmediato; posteriormente se analizará cada situación y en caso de encontrar mérito se traslada a la Oficina de Control Interno Disciplinario</t>
  </si>
  <si>
    <t>Atención al Ciudadano</t>
  </si>
  <si>
    <t>Brindar atención e información al ciudadano de manera oportuna, clara y completa para atender la demanda de los ciudadanos en trámites, servicios, peticiones, quejas, reclamos, sugerencias a través de los diferentes canales de interacción definidos por la entidad y orientación o asistencia relacionada con las actividades de la Secretaria de Desarrollo Economico</t>
  </si>
  <si>
    <t>Posibilidad Incumplimiento del procedimiento en beneficio de un tercero</t>
  </si>
  <si>
    <t>Interés de los funcionarios de atencion al ciudadano en beneficiar un tercero</t>
  </si>
  <si>
    <t>*Hallazgos administrativos, que pueden ocasionar sanciones disciplinarias por parte de un ente de control</t>
  </si>
  <si>
    <t>*Investigaciones incompletas o inconsistentes</t>
  </si>
  <si>
    <t>Interés de los funcionarios de atencion al ciudadano en beneficiar un tercero, incumpliendo el procedimiento generando hallazgos administrativos e investigaciones incompletas</t>
  </si>
  <si>
    <t>Verificar las PQRS recibidas  mediante un cuadro de control el total de los requerimientos radicados vs. los requerimientos respondidos.
El lider del proceso de atencion al ciudadano realiza verificacion en el cuadro de control y en Bogota te escucha mensualmente de los recibidos vs respondidos aen caso de encontrar algun requerimiento sin ser radicado al area competente se debe remitir a la oficina de control disciplanrio para iniciar las investigaciones pertinentes</t>
  </si>
  <si>
    <t>ac_p1_respuestas_quejas_reclamos_sugerencias_requerimientos</t>
  </si>
  <si>
    <t xml:space="preserve">Informe Mensual PQRSD, Revision Cuadro de control, Revision Semaforos SDQS </t>
  </si>
  <si>
    <t>Profesional Universitario Atencion al ciudadano</t>
  </si>
  <si>
    <t>[ Peticiones, quejas, reclamos, sugerencias de la entidad tramitados a través del Sistema Distrital de Quejas y Soluciones y respondidos en el mes /  Peticiones, quejas, reclamos, sugerencias de la entidad tramitados a través del Sistema Distrital de Quejas y Soluciones con fecha de vencimiento en el mes)] * 100</t>
  </si>
  <si>
    <t>Mensual</t>
  </si>
  <si>
    <t>En caso de encontrar peticiones no resueltas se procede a contactar al jefe del area para informar la situación de no encontrarse se trasladaria a la oficina de control disciplinario.</t>
  </si>
  <si>
    <t>Gestión de bienes y servicios</t>
  </si>
  <si>
    <t>Administrar los bienes y servicios generales; a través de la ejecución los planes del proceso, con el fin de facilitar el buen funcionamiento de la Secretaría Distrital de Desarrollo Económico SDDE</t>
  </si>
  <si>
    <t>Debilidades en el control de salida de bienes de las sedes de la entidad</t>
  </si>
  <si>
    <t>Pérdida de los bienes</t>
  </si>
  <si>
    <t xml:space="preserve">Hallazgos administrativos para personal de la entidad y hallazgos fiscales para la entidad </t>
  </si>
  <si>
    <t>Posible hurto y/o uso indebido de bienes devolutivos en beneficio propio o particular generado por falencias en el control del inventario de los bienes y debilidadees ene l control de salida de los bienes de las sedes de la entidad, lo que puede ocasionar hallazgos administrativos y fiscales.</t>
  </si>
  <si>
    <t xml:space="preserve">Posible hurto  y/o uso indebido de  bienes devolutivos en beneficio propio o particular </t>
  </si>
  <si>
    <t>El personal de vigilancia verifica el formato de autorización de salida GBSG-P2-F4 cada vez que se retira un elemento o bien de la entidad, constatando que los elementos relacionados sean los mismos que están saliendo. La empresa de vigilancia se queda con una copia del formato de autorización de salida realizando un archivo de estos documentos. Si la persona y/o funcionario no cuenta con una órden de salida o la óden no concuerda con los elementos expresados, se remitirá nuevamente a almacen para corregir esa órden. Como evidencia queda el formato de autorización de salida GBGS-P2-F4 diligenciado.</t>
  </si>
  <si>
    <t>gbsg_p11_vigilancia</t>
  </si>
  <si>
    <t>1. Acta, lista de asistencia</t>
  </si>
  <si>
    <t>1. El profesional de la SDDE designado como supervisor de contrato de vigilacia y seguridad</t>
  </si>
  <si>
    <t>1. Mensual</t>
  </si>
  <si>
    <t>1. NUMERO DE FORMATOS DE AUTORIZACIÓN DE SALIDA DE INVENTARIOS CONTRA LOS FORMATOS DEL ÁREA DE VIGILANCIA.</t>
  </si>
  <si>
    <t>En caso de encontrar diferencias se reporta al jefe inmediato mediante memorando para que se tomen las decisiones pertinentes</t>
  </si>
  <si>
    <t>Gestión de Competitividad</t>
  </si>
  <si>
    <t>Formular e implementar políticas, planes, programas y proyectos con el propósito de fomentar  la competitividad, mejorar la productividad, la innovación y el desarrollo económico de la ciudad.</t>
  </si>
  <si>
    <t>La posibilidad de establecer metodologías para el desarrollo de los proyectos de forma unilateral desconociendo las necesidades de los beneficiarios y/o sectores económicos</t>
  </si>
  <si>
    <t>No validar los instrumentos diseñados con los beneficiarios</t>
  </si>
  <si>
    <t>Reprocesos por mal diseño de los instrumentos</t>
  </si>
  <si>
    <t>Durante la etapa de diseño y elaboración de los proyecto (estudios previos)  y el establecimiento de instrumentos metodologicos no se tienen en cuenta las necesidades reales de las empresas frente al mejoramiento de su productividad o cierre de brechas, debido a una baja interacción entre los sectores económicos y la entidad. Lo anterior conlleva a la presencia de una ineficaz ejecución de recursos, retrabajos e investigaciones por los entes de control y la posibilidad de un beneficio privado.</t>
  </si>
  <si>
    <t>Punto de control, El comité técnico y el Supervisor designado(Subdirector Internacionalización o CTEI)  se encargarán de aprobar la metodología e instrumentos que se van a aplicar  en el proyecto, en caso de presentar cambios el comité  solicitará por escrito (correo electrónico u oficio) al ejecutor, realizar las modificaciones necesarias para cumplir con las especificaciones establecidas en la etapa de planeación, adicionalmente el Supervisor realizará seguimiento a través de los informes de ejecución.
Esta actividad de control se llevará a acabo periódicamente (Mínimo una vez semestralmente), en caso de presentar desviaciones constantes el Supervisor elevará el caso a la Oficina Asesora Jurídica por medio escrito (memorando) para que se efectúe un conciliación con el operador u ejecutor, de lo contrario se procederá con acciones legales que correspondan.
En la etapa precontractual el Subdirector (Internacionalización o CTEI) cotejará que el ejecutor cuente con la capacidad técnica, administrativa y financiera a través de los estudios previos del proyecto, si éste no cuenta con ellos se procederá a buscar otros que cuente con la idoneidad por medio de las instancias definidas de contratación estatal.</t>
  </si>
  <si>
    <t>Procedimientos de Gestión de Competitividad:
P4: Promover la oferta exportable de bienes y servicios de sectores estratégicos de la economía bogotana
P5: Realizar acciones de promoción de la inversión y el posicionamiento de la imagen de la ciudad
P8: Desarrollar proyectos de CTeI que promuevan la competitividad de la región</t>
  </si>
  <si>
    <t>Matrices de seguimiento para el seguimiento a riesgos definidas por la SDDE
Estudios previos de proyectos celebrados en la vigencias
Informes de supervisión de proyectos celebrados en la vigencias
Memorandos solicitando apoyo legal a la OAJ (en caso que existan)</t>
  </si>
  <si>
    <t>Subdirectores (CTeI/ Internacionalización)</t>
  </si>
  <si>
    <t>Semestral 
(Cada 6 meses)</t>
  </si>
  <si>
    <t>Documentos de seguimiento  / Total de proyectos desarrollados en la vigencia</t>
  </si>
  <si>
    <t>El subdirector o supervisor debe hacer llamado de atención por medio escrito (ya sea en informes de supervisión u oficio) al ejecutor del proyecto para ajuste los instrumentos.</t>
  </si>
  <si>
    <t>Desconocimiento de las necesidades de las empresas o sectores económicos</t>
  </si>
  <si>
    <t>No se atienda las necesidades de los sectores</t>
  </si>
  <si>
    <t>Intentar impactar con el mismo instrumento a diferentes beneficiarios</t>
  </si>
  <si>
    <t>Ineficiente ejecución de recursos</t>
  </si>
  <si>
    <t xml:space="preserve">Hallazgos de entes de control </t>
  </si>
  <si>
    <t>La posibilidad de selección de asociado u operador de proyectos que no cumplen con la experiencia e idoneidad requerida, generando un desarticulación con lo planeado y/o con los resultados esperados</t>
  </si>
  <si>
    <t>El aliado o ejecutor no sea idóneo para el desarrollo del proyecto o estrategia</t>
  </si>
  <si>
    <t>Baja calidad de los productos esperados en el proyecto o estrategia</t>
  </si>
  <si>
    <t>El riesgo se puede materializar debido a la presencia de deficiencias en la selección del asociado ejecutor, así como en el bajo seguimiento técnico, administrativo y financiero durante la ejecución de los proyectos, causando una serie de contratiempos o reprocesos en sus etapas precontractual y contractual que finalmente, se transforman en pérdida de recursos públicos y la posibilidad de un beneficio privado.</t>
  </si>
  <si>
    <t>Los profesionales de las subdirecciones (Internacionalización y CTEI) en cada una de las vigencias (al menos 1 vez semestral) verificarán la experiencia por medios de certificaciones allegadas por los ejecutores de proyectos e idoneidad de los ejecutores de proyectos (por medio de SECOP, RUP y CCB), con el fin de asegurar la adecuada selección para el desarrollo de estrategias definidas en el mejoramiento de la Competitividad y Productividad de la Región. 
En caso de presentar anomalías, se elevará el caso a al Subdirector (CTE e Internacionalización) por escrito en donde se informen las anomalías y se tomen las desiciones (reestructuración del proyecto o modificar fechas de contratación). Como evidencia del cumplimiento y mitigación del riesgo se tendrán los estudios previos de los proyectos celebrados en la vigencia.</t>
  </si>
  <si>
    <t>Procedimientos de Gestión de Competitividad:
P4: Promover la oferta exportable de bienes y servicios de sectores estratégicos de la economía bogotana
P5: Realizar acciones de promoción de la inversión y el posicionamiento de la imagen de la ciudad
P8: Desarrollar proyectos de CTeI que promuevan la competitividad de la región
P9: Fortalecimiento empresarial a través de la transferencia tecnológica y capacidades productivas</t>
  </si>
  <si>
    <t>Matrices de seguimiento para el seguimiento a riesgos definidas por la SDDE
Estudios previos de proyectos celebrados en la vigencias</t>
  </si>
  <si>
    <t>Subdirectores (CTeI/ Internacionalización
o supervisor</t>
  </si>
  <si>
    <t>Seguimiento mensual de proyectos desarrollados en la vigencia/ Total de proyectos celebrados en la vigencia</t>
  </si>
  <si>
    <t xml:space="preserve">Efectuar comités técnico de seguimiento periódicamente </t>
  </si>
  <si>
    <t>Presencia de actos de corrupción</t>
  </si>
  <si>
    <t xml:space="preserve">Pérdida de recursos públicos </t>
  </si>
  <si>
    <t>Desconocer las capacidades técnicas, administrativas y financieras del operador o asociado</t>
  </si>
  <si>
    <t>Desconocer la experiencia y resultados por los ejecutores de proyectos anteriores</t>
  </si>
  <si>
    <t>No se generan los efectos esperados en los beneficiarios y la entidad pierde reconocimiento en el ecosistema</t>
  </si>
  <si>
    <t>Trámite indebido de quejas, informes, denuncias y procesos disciplinarios en beneficio de un tercero</t>
  </si>
  <si>
    <t>Relaciones para influenciar los trámites y resultados de los procesos disciplinarios (Ausencia de ética, rectitud, probidad y honestidad)</t>
  </si>
  <si>
    <t xml:space="preserve">Por relaciones para influenciar los trámites y resultados de los procesos disciplinarios, asi como ocultar o perder intencionalmente un expediente disciplinario, provoca revalizar un trámite indebido de quejas, informes, denuncias y procesos disciplinarios en beneficio de un tercero. </t>
  </si>
  <si>
    <t xml:space="preserve">
El Profesional Especializado (a) de Control Disciplinario en conjunto con el Jefe de la Oficina cada vez que se requiera revisarán cada uno de los proyectos de los actos administrativos, verificando que se encuentren acorde con la Ley y el Material probatorio recaudado en el expediente. En caso de no cumplir con los requisitos de Ley, el profesional que realizó el proyecto deberá modificarlo o corregirlo conforme a las sugerencias realizadas. Como evidencias quedan los correos electrónicos en los cuales se indican las observaciones.</t>
  </si>
  <si>
    <t>cd-p3_procedimiento_nico_disciplinario_v1</t>
  </si>
  <si>
    <t>Ocultamiento o pérdida intencional del expediente disciplinario  (Divulgación o utilización indebida de la información que reposa en los procesos disciplinarios) - Pérdida de expedientes o partes procesales</t>
  </si>
  <si>
    <t>Violación de Reserva Legal de la documentación de los procesos disciplinarios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</si>
</sst>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b/>
      <sz val="10"/>
      <name val="Arial"/>
      <family val="2"/>
    </font>
    <font>
      <b/>
      <sz val="12"/>
      <name val="Arial"/>
      <family val="2"/>
    </font>
    <font>
      <sz val="11"/>
      <name val="Arial"/>
      <family val="2"/>
    </font>
    <font>
      <sz val="12"/>
      <color theme="1"/>
      <name val="Arial"/>
      <family val="2"/>
    </font>
    <font>
      <b/>
      <sz val="12"/>
      <color theme="1"/>
      <name val="Arial"/>
      <family val="2"/>
    </font>
    <font>
      <b/>
      <sz val="11"/>
      <name val="Calibri"/>
      <family val="2"/>
      <scheme val="minor"/>
    </font>
    <font>
      <sz val="14"/>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sz val="9"/>
      <color indexed="81"/>
      <name val="Tahoma"/>
      <family val="2"/>
    </font>
    <font>
      <b/>
      <sz val="9"/>
      <color indexed="81"/>
      <name val="Tahoma"/>
      <family val="2"/>
    </font>
    <font>
      <b/>
      <sz val="11"/>
      <name val="Arial"/>
      <family val="2"/>
    </font>
    <font>
      <sz val="11"/>
      <color theme="1"/>
      <name val="Arial"/>
      <family val="2"/>
    </font>
    <font>
      <sz val="10"/>
      <color theme="1"/>
      <name val="Arial"/>
      <family val="2"/>
    </font>
    <font>
      <u/>
      <sz val="11"/>
      <color theme="10"/>
      <name val="Calibri"/>
      <family val="2"/>
      <scheme val="minor"/>
    </font>
    <font>
      <sz val="12"/>
      <color theme="1"/>
      <name val="Calibri"/>
      <family val="2"/>
      <scheme val="minor"/>
    </font>
    <font>
      <sz val="12"/>
      <name val="Calibri"/>
      <family val="2"/>
      <scheme val="minor"/>
    </font>
    <font>
      <sz val="12"/>
      <name val="Arial"/>
      <family val="2"/>
    </font>
    <font>
      <strike/>
      <sz val="10"/>
      <color rgb="FFFF0000"/>
      <name val="Arial"/>
      <family val="2"/>
    </font>
    <font>
      <sz val="10"/>
      <color theme="1"/>
      <name val="Calibri"/>
      <family val="2"/>
    </font>
    <font>
      <b/>
      <sz val="10"/>
      <color theme="1"/>
      <name val="Arial"/>
      <family val="2"/>
    </font>
    <font>
      <sz val="10"/>
      <name val="Calibri"/>
      <family val="2"/>
    </font>
    <font>
      <sz val="10"/>
      <name val="Arial"/>
      <family val="2"/>
    </font>
  </fonts>
  <fills count="9">
    <fill>
      <patternFill patternType="none"/>
    </fill>
    <fill>
      <patternFill patternType="gray125"/>
    </fill>
    <fill>
      <patternFill patternType="solid">
        <fgColor theme="4" tint="0.79998168889431442"/>
        <bgColor indexed="64"/>
      </patternFill>
    </fill>
    <fill>
      <patternFill patternType="solid">
        <fgColor rgb="FF00FFFF"/>
        <bgColor indexed="64"/>
      </patternFill>
    </fill>
    <fill>
      <patternFill patternType="solid">
        <fgColor rgb="FF66FFFF"/>
        <bgColor indexed="64"/>
      </patternFill>
    </fill>
    <fill>
      <patternFill patternType="solid">
        <fgColor rgb="FFFFFF00"/>
        <bgColor indexed="64"/>
      </patternFill>
    </fill>
    <fill>
      <patternFill patternType="solid">
        <fgColor rgb="FFDBE5F1"/>
        <bgColor rgb="FFDBE5F1"/>
      </patternFill>
    </fill>
    <fill>
      <patternFill patternType="solid">
        <fgColor theme="0"/>
        <bgColor rgb="FFFFFF00"/>
      </patternFill>
    </fill>
    <fill>
      <patternFill patternType="solid">
        <fgColor theme="0"/>
        <bgColor indexed="64"/>
      </patternFill>
    </fill>
  </fills>
  <borders count="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4"/>
      </left>
      <right style="thin">
        <color theme="4"/>
      </right>
      <top style="thin">
        <color theme="4"/>
      </top>
      <bottom style="thin">
        <color theme="4"/>
      </bottom>
      <diagonal/>
    </border>
    <border>
      <left style="thin">
        <color theme="4"/>
      </left>
      <right/>
      <top/>
      <bottom/>
      <diagonal/>
    </border>
    <border>
      <left/>
      <right style="thin">
        <color theme="4"/>
      </right>
      <top/>
      <bottom/>
      <diagonal/>
    </border>
    <border>
      <left style="thin">
        <color theme="4"/>
      </left>
      <right style="thin">
        <color theme="4"/>
      </right>
      <top/>
      <bottom style="thin">
        <color theme="4"/>
      </bottom>
      <diagonal/>
    </border>
    <border>
      <left style="thin">
        <color theme="4"/>
      </left>
      <right style="thin">
        <color theme="4"/>
      </right>
      <top style="thin">
        <color indexed="64"/>
      </top>
      <bottom/>
      <diagonal/>
    </border>
    <border>
      <left style="thin">
        <color theme="4"/>
      </left>
      <right style="thin">
        <color theme="4"/>
      </right>
      <top/>
      <bottom/>
      <diagonal/>
    </border>
    <border>
      <left style="thin">
        <color theme="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theme="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theme="4"/>
      </right>
      <top style="medium">
        <color indexed="64"/>
      </top>
      <bottom/>
      <diagonal/>
    </border>
    <border>
      <left style="thin">
        <color theme="4"/>
      </left>
      <right style="thin">
        <color theme="4"/>
      </right>
      <top style="medium">
        <color indexed="64"/>
      </top>
      <bottom/>
      <diagonal/>
    </border>
    <border>
      <left style="thin">
        <color theme="4"/>
      </left>
      <right style="thin">
        <color theme="4"/>
      </right>
      <top style="medium">
        <color indexed="64"/>
      </top>
      <bottom style="thin">
        <color theme="4"/>
      </bottom>
      <diagonal/>
    </border>
    <border>
      <left style="thin">
        <color theme="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theme="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4"/>
      </right>
      <top/>
      <bottom/>
      <diagonal/>
    </border>
    <border>
      <left/>
      <right style="medium">
        <color indexed="64"/>
      </right>
      <top/>
      <bottom/>
      <diagonal/>
    </border>
    <border>
      <left style="medium">
        <color indexed="64"/>
      </left>
      <right style="thin">
        <color theme="4"/>
      </right>
      <top/>
      <bottom style="medium">
        <color indexed="64"/>
      </bottom>
      <diagonal/>
    </border>
    <border>
      <left style="thin">
        <color theme="4"/>
      </left>
      <right style="thin">
        <color theme="4"/>
      </right>
      <top/>
      <bottom style="medium">
        <color indexed="64"/>
      </bottom>
      <diagonal/>
    </border>
    <border>
      <left style="thin">
        <color theme="4"/>
      </left>
      <right style="thin">
        <color theme="4"/>
      </right>
      <top style="thin">
        <color theme="4"/>
      </top>
      <bottom style="medium">
        <color indexed="64"/>
      </bottom>
      <diagonal/>
    </border>
    <border>
      <left style="thin">
        <color theme="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theme="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theme="4"/>
      </right>
      <top style="thin">
        <color indexed="64"/>
      </top>
      <bottom/>
      <diagonal/>
    </border>
    <border>
      <left style="medium">
        <color indexed="64"/>
      </left>
      <right style="thin">
        <color theme="4"/>
      </right>
      <top/>
      <bottom style="thin">
        <color theme="4"/>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left>
      <right/>
      <top style="medium">
        <color indexed="64"/>
      </top>
      <bottom/>
      <diagonal/>
    </border>
    <border>
      <left/>
      <right style="thin">
        <color indexed="64"/>
      </right>
      <top style="medium">
        <color indexed="64"/>
      </top>
      <bottom style="thin">
        <color indexed="64"/>
      </bottom>
      <diagonal/>
    </border>
    <border>
      <left/>
      <right style="thin">
        <color theme="4"/>
      </right>
      <top/>
      <bottom style="thin">
        <color theme="4"/>
      </bottom>
      <diagonal/>
    </border>
    <border>
      <left style="thin">
        <color theme="4"/>
      </left>
      <right/>
      <top/>
      <bottom style="medium">
        <color indexed="64"/>
      </bottom>
      <diagonal/>
    </border>
    <border>
      <left/>
      <right style="thin">
        <color theme="4"/>
      </right>
      <top/>
      <bottom style="medium">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indexed="64"/>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bottom/>
      <diagonal/>
    </border>
    <border>
      <left style="thin">
        <color rgb="FF000000"/>
      </left>
      <right style="thin">
        <color rgb="FF000000"/>
      </right>
      <top style="thin">
        <color rgb="FF000000"/>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7" fillId="0" borderId="0" applyNumberFormat="0" applyFill="0" applyBorder="0" applyAlignment="0" applyProtection="0"/>
    <xf numFmtId="0" fontId="25" fillId="0" borderId="0"/>
  </cellStyleXfs>
  <cellXfs count="335">
    <xf numFmtId="0" fontId="0" fillId="0" borderId="0" xfId="0"/>
    <xf numFmtId="0" fontId="0" fillId="0" borderId="0" xfId="0" applyProtection="1">
      <protection locked="0"/>
    </xf>
    <xf numFmtId="0" fontId="0" fillId="0" borderId="4" xfId="0" applyBorder="1" applyProtection="1">
      <protection locked="0"/>
    </xf>
    <xf numFmtId="0" fontId="0" fillId="0" borderId="4" xfId="0" applyBorder="1" applyProtection="1"/>
    <xf numFmtId="0" fontId="0" fillId="0" borderId="0" xfId="0" applyAlignment="1" applyProtection="1">
      <protection locked="0"/>
    </xf>
    <xf numFmtId="0" fontId="5" fillId="0" borderId="9" xfId="0" applyFont="1" applyBorder="1" applyProtection="1">
      <protection locked="0"/>
    </xf>
    <xf numFmtId="0" fontId="5" fillId="0" borderId="6" xfId="0" applyFont="1" applyBorder="1" applyProtection="1">
      <protection locked="0"/>
    </xf>
    <xf numFmtId="0" fontId="5" fillId="0" borderId="0" xfId="0" applyFont="1" applyProtection="1">
      <protection locked="0"/>
    </xf>
    <xf numFmtId="0" fontId="5" fillId="0" borderId="9" xfId="0" applyFont="1" applyBorder="1" applyProtection="1"/>
    <xf numFmtId="0" fontId="5" fillId="0" borderId="9" xfId="0" applyFont="1" applyBorder="1" applyAlignment="1" applyProtection="1">
      <alignment horizontal="center" vertical="center"/>
    </xf>
    <xf numFmtId="0" fontId="4" fillId="0" borderId="0" xfId="0" applyFont="1" applyBorder="1" applyAlignment="1" applyProtection="1">
      <alignment horizontal="center"/>
    </xf>
    <xf numFmtId="1" fontId="5" fillId="0" borderId="9" xfId="0" applyNumberFormat="1" applyFont="1" applyBorder="1" applyProtection="1">
      <protection locked="0"/>
    </xf>
    <xf numFmtId="0" fontId="5" fillId="0" borderId="20" xfId="0" applyFont="1" applyBorder="1" applyProtection="1">
      <protection locked="0"/>
    </xf>
    <xf numFmtId="1" fontId="5" fillId="0" borderId="20" xfId="0" applyNumberFormat="1" applyFont="1" applyBorder="1" applyProtection="1">
      <protection locked="0"/>
    </xf>
    <xf numFmtId="0" fontId="0" fillId="0" borderId="24" xfId="0" applyBorder="1" applyProtection="1">
      <protection locked="0"/>
    </xf>
    <xf numFmtId="0" fontId="0" fillId="0" borderId="24" xfId="0" applyBorder="1" applyProtection="1"/>
    <xf numFmtId="0" fontId="5" fillId="0" borderId="31" xfId="0" applyFont="1" applyBorder="1" applyProtection="1">
      <protection locked="0"/>
    </xf>
    <xf numFmtId="0" fontId="5" fillId="0" borderId="30" xfId="0" applyFont="1" applyBorder="1" applyProtection="1">
      <protection locked="0"/>
    </xf>
    <xf numFmtId="1" fontId="5" fillId="0" borderId="30" xfId="0" applyNumberFormat="1" applyFont="1" applyBorder="1" applyProtection="1">
      <protection locked="0"/>
    </xf>
    <xf numFmtId="0" fontId="4" fillId="0" borderId="0" xfId="0" applyFont="1" applyBorder="1" applyAlignment="1" applyProtection="1">
      <alignment horizontal="center"/>
    </xf>
    <xf numFmtId="0" fontId="6" fillId="4" borderId="13" xfId="0" applyFont="1" applyFill="1" applyBorder="1" applyAlignment="1" applyProtection="1"/>
    <xf numFmtId="0" fontId="7" fillId="4" borderId="13" xfId="0" applyFont="1" applyFill="1" applyBorder="1" applyAlignment="1" applyProtection="1">
      <alignment horizontal="center" vertical="center" wrapText="1"/>
    </xf>
    <xf numFmtId="0" fontId="6" fillId="4" borderId="4" xfId="0" applyFont="1" applyFill="1" applyBorder="1" applyAlignment="1" applyProtection="1"/>
    <xf numFmtId="0" fontId="8" fillId="0" borderId="0" xfId="0" applyFont="1"/>
    <xf numFmtId="0" fontId="8" fillId="0" borderId="0" xfId="0" applyFont="1" applyProtection="1"/>
    <xf numFmtId="0" fontId="8" fillId="0" borderId="4" xfId="0" applyFont="1" applyBorder="1" applyAlignment="1" applyProtection="1">
      <alignment wrapText="1"/>
    </xf>
    <xf numFmtId="0" fontId="9" fillId="0" borderId="4" xfId="0" applyFont="1" applyBorder="1" applyAlignment="1" applyProtection="1">
      <alignment wrapText="1"/>
    </xf>
    <xf numFmtId="9" fontId="8" fillId="0" borderId="4" xfId="0" applyNumberFormat="1" applyFont="1" applyBorder="1" applyAlignment="1" applyProtection="1">
      <alignment wrapText="1"/>
    </xf>
    <xf numFmtId="0" fontId="8" fillId="0" borderId="0" xfId="0" applyFont="1" applyFill="1" applyBorder="1" applyAlignment="1" applyProtection="1">
      <alignment wrapText="1"/>
    </xf>
    <xf numFmtId="0" fontId="6" fillId="4" borderId="13" xfId="0" applyFont="1" applyFill="1" applyBorder="1" applyAlignment="1" applyProtection="1">
      <alignment horizontal="center"/>
    </xf>
    <xf numFmtId="0" fontId="6" fillId="4" borderId="13" xfId="0" applyFont="1" applyFill="1" applyBorder="1" applyAlignment="1" applyProtection="1">
      <alignment horizontal="center" wrapText="1"/>
    </xf>
    <xf numFmtId="0" fontId="6" fillId="4" borderId="4" xfId="0" applyFont="1" applyFill="1" applyBorder="1" applyAlignment="1" applyProtection="1">
      <alignment horizontal="center"/>
    </xf>
    <xf numFmtId="0" fontId="6" fillId="4" borderId="4" xfId="0" applyFont="1" applyFill="1" applyBorder="1" applyAlignment="1" applyProtection="1">
      <alignment horizontal="center" wrapText="1"/>
    </xf>
    <xf numFmtId="1" fontId="5" fillId="0" borderId="20" xfId="0" applyNumberFormat="1" applyFont="1" applyBorder="1" applyAlignment="1" applyProtection="1">
      <alignment vertical="center"/>
      <protection locked="0"/>
    </xf>
    <xf numFmtId="0" fontId="0" fillId="0" borderId="44" xfId="0" applyBorder="1" applyProtection="1">
      <protection locked="0"/>
    </xf>
    <xf numFmtId="0" fontId="0" fillId="0" borderId="24" xfId="0" applyBorder="1"/>
    <xf numFmtId="1" fontId="5" fillId="0" borderId="9" xfId="0" applyNumberFormat="1" applyFont="1" applyBorder="1" applyAlignment="1" applyProtection="1">
      <alignment vertical="center"/>
      <protection locked="0"/>
    </xf>
    <xf numFmtId="0" fontId="15" fillId="0" borderId="45" xfId="0" applyFont="1" applyBorder="1" applyProtection="1">
      <protection locked="0"/>
    </xf>
    <xf numFmtId="0" fontId="0" fillId="0" borderId="4" xfId="0" applyBorder="1"/>
    <xf numFmtId="0" fontId="15" fillId="0" borderId="9" xfId="0" applyFont="1" applyBorder="1" applyProtection="1">
      <protection locked="0"/>
    </xf>
    <xf numFmtId="0" fontId="15" fillId="0" borderId="6" xfId="0" applyFont="1" applyBorder="1" applyProtection="1">
      <protection locked="0"/>
    </xf>
    <xf numFmtId="0" fontId="5" fillId="0" borderId="45" xfId="0" applyFont="1" applyBorder="1" applyProtection="1">
      <protection locked="0"/>
    </xf>
    <xf numFmtId="1" fontId="5" fillId="0" borderId="30" xfId="0" applyNumberFormat="1" applyFont="1" applyBorder="1" applyAlignment="1" applyProtection="1">
      <alignment vertical="center"/>
      <protection locked="0"/>
    </xf>
    <xf numFmtId="0" fontId="5" fillId="0" borderId="47" xfId="0" applyFont="1" applyBorder="1" applyProtection="1">
      <protection locked="0"/>
    </xf>
    <xf numFmtId="0" fontId="0" fillId="0" borderId="35" xfId="0" applyBorder="1"/>
    <xf numFmtId="0" fontId="5" fillId="0" borderId="19"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30" xfId="0" applyFont="1" applyBorder="1" applyAlignment="1" applyProtection="1">
      <alignment vertical="center" wrapText="1"/>
      <protection locked="0"/>
    </xf>
    <xf numFmtId="0" fontId="0" fillId="0" borderId="13" xfId="0" applyBorder="1" applyAlignment="1">
      <alignment wrapText="1"/>
    </xf>
    <xf numFmtId="0" fontId="0" fillId="0" borderId="5" xfId="0" applyBorder="1" applyAlignment="1"/>
    <xf numFmtId="0" fontId="0" fillId="0" borderId="14" xfId="0" applyBorder="1" applyAlignment="1"/>
    <xf numFmtId="0" fontId="0" fillId="0" borderId="5" xfId="0" applyBorder="1" applyAlignment="1">
      <alignment wrapText="1"/>
    </xf>
    <xf numFmtId="0" fontId="5" fillId="0" borderId="20" xfId="0" applyFont="1" applyBorder="1" applyAlignment="1" applyProtection="1">
      <alignment wrapText="1"/>
      <protection locked="0"/>
    </xf>
    <xf numFmtId="0" fontId="5" fillId="0" borderId="9" xfId="0" applyFont="1" applyBorder="1" applyAlignment="1" applyProtection="1">
      <alignment wrapText="1"/>
      <protection locked="0"/>
    </xf>
    <xf numFmtId="0" fontId="0" fillId="0" borderId="24" xfId="0" applyBorder="1" applyAlignment="1" applyProtection="1">
      <alignment vertical="center"/>
      <protection locked="0"/>
    </xf>
    <xf numFmtId="0" fontId="0" fillId="0" borderId="24" xfId="0" applyBorder="1" applyAlignment="1">
      <alignment vertical="center"/>
    </xf>
    <xf numFmtId="0" fontId="5" fillId="0" borderId="9"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1" fontId="5" fillId="0" borderId="4" xfId="0" applyNumberFormat="1" applyFont="1" applyBorder="1" applyProtection="1">
      <protection locked="0"/>
    </xf>
    <xf numFmtId="0" fontId="5" fillId="0" borderId="4" xfId="0" applyFont="1" applyBorder="1" applyAlignment="1" applyProtection="1">
      <alignment wrapText="1"/>
      <protection locked="0"/>
    </xf>
    <xf numFmtId="0" fontId="5" fillId="0" borderId="4" xfId="0" applyFont="1" applyBorder="1" applyProtection="1">
      <protection locked="0"/>
    </xf>
    <xf numFmtId="0" fontId="18" fillId="0" borderId="4" xfId="0" applyFont="1" applyBorder="1"/>
    <xf numFmtId="0" fontId="18" fillId="0" borderId="0" xfId="0" applyFont="1" applyProtection="1">
      <protection locked="0"/>
    </xf>
    <xf numFmtId="0" fontId="18" fillId="0" borderId="4" xfId="0" applyFont="1" applyBorder="1" applyProtection="1"/>
    <xf numFmtId="0" fontId="18" fillId="0" borderId="24" xfId="0" applyFont="1" applyBorder="1" applyProtection="1"/>
    <xf numFmtId="0" fontId="18" fillId="0" borderId="4" xfId="0" applyFont="1" applyBorder="1" applyAlignment="1" applyProtection="1">
      <alignment vertical="center" wrapText="1"/>
      <protection locked="0"/>
    </xf>
    <xf numFmtId="1" fontId="5" fillId="0" borderId="4" xfId="0" applyNumberFormat="1" applyFont="1" applyBorder="1" applyAlignment="1" applyProtection="1">
      <alignment horizontal="left" vertical="center"/>
      <protection locked="0"/>
    </xf>
    <xf numFmtId="0" fontId="18" fillId="0" borderId="4" xfId="0" applyFont="1" applyBorder="1" applyAlignment="1" applyProtection="1">
      <alignment vertical="center"/>
      <protection locked="0"/>
    </xf>
    <xf numFmtId="0" fontId="18" fillId="0" borderId="4" xfId="0" applyFont="1" applyBorder="1" applyAlignment="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16" fillId="0" borderId="50" xfId="0" applyFont="1" applyBorder="1" applyAlignment="1">
      <alignment horizontal="center" vertical="center" wrapText="1"/>
    </xf>
    <xf numFmtId="1" fontId="16" fillId="0" borderId="50" xfId="0" applyNumberFormat="1" applyFont="1" applyBorder="1" applyAlignment="1">
      <alignment horizontal="center" vertical="center" wrapText="1"/>
    </xf>
    <xf numFmtId="0" fontId="22" fillId="0" borderId="50" xfId="0" applyFont="1" applyBorder="1" applyAlignment="1">
      <alignment horizontal="center" vertical="center" wrapText="1"/>
    </xf>
    <xf numFmtId="0" fontId="16" fillId="0" borderId="54" xfId="0" applyFont="1" applyBorder="1" applyAlignment="1">
      <alignment horizontal="center" vertical="center" wrapText="1"/>
    </xf>
    <xf numFmtId="1" fontId="16" fillId="0" borderId="54" xfId="0" applyNumberFormat="1" applyFont="1" applyBorder="1" applyAlignment="1">
      <alignment horizontal="center" vertical="center" wrapText="1"/>
    </xf>
    <xf numFmtId="0" fontId="22" fillId="0" borderId="54" xfId="0" applyFont="1" applyBorder="1" applyAlignment="1">
      <alignment horizontal="center" vertical="center" wrapText="1"/>
    </xf>
    <xf numFmtId="0" fontId="16" fillId="0" borderId="56" xfId="0" applyFont="1" applyBorder="1" applyAlignment="1">
      <alignment horizontal="center" vertical="center" wrapText="1"/>
    </xf>
    <xf numFmtId="1" fontId="16" fillId="0" borderId="56" xfId="0" applyNumberFormat="1" applyFont="1" applyBorder="1" applyAlignment="1">
      <alignment horizontal="center" vertical="center" wrapText="1"/>
    </xf>
    <xf numFmtId="0" fontId="22" fillId="0" borderId="56" xfId="0" applyFont="1" applyBorder="1" applyAlignment="1">
      <alignment horizontal="center" vertical="center" wrapText="1"/>
    </xf>
    <xf numFmtId="0" fontId="16" fillId="0" borderId="24" xfId="0" applyFont="1" applyBorder="1" applyAlignment="1">
      <alignment horizontal="center" vertical="center" wrapText="1"/>
    </xf>
    <xf numFmtId="1" fontId="16" fillId="0" borderId="24" xfId="0" applyNumberFormat="1" applyFont="1" applyBorder="1" applyAlignment="1">
      <alignment horizontal="center" vertical="center" wrapText="1"/>
    </xf>
    <xf numFmtId="0" fontId="22" fillId="0" borderId="24" xfId="0" applyFont="1" applyBorder="1" applyAlignment="1">
      <alignment horizontal="center" vertical="center" wrapText="1"/>
    </xf>
    <xf numFmtId="0" fontId="16" fillId="0" borderId="4" xfId="0" applyFont="1" applyBorder="1" applyAlignment="1">
      <alignment horizontal="center" vertical="center" wrapText="1"/>
    </xf>
    <xf numFmtId="1" fontId="16" fillId="0" borderId="4" xfId="0" applyNumberFormat="1" applyFont="1" applyBorder="1" applyAlignment="1">
      <alignment horizontal="center" vertical="center" wrapText="1"/>
    </xf>
    <xf numFmtId="0" fontId="22" fillId="0" borderId="4" xfId="0" applyFont="1" applyBorder="1" applyAlignment="1">
      <alignment horizontal="center" vertical="center" wrapText="1"/>
    </xf>
    <xf numFmtId="0" fontId="16" fillId="0" borderId="35" xfId="0" applyFont="1" applyBorder="1" applyAlignment="1">
      <alignment horizontal="center" vertical="center" wrapText="1"/>
    </xf>
    <xf numFmtId="1" fontId="16" fillId="0" borderId="35" xfId="0" applyNumberFormat="1" applyFont="1" applyBorder="1" applyAlignment="1">
      <alignment horizontal="center" vertical="center" wrapText="1"/>
    </xf>
    <xf numFmtId="0" fontId="22" fillId="0" borderId="35" xfId="0" applyFont="1" applyBorder="1" applyAlignment="1">
      <alignment horizontal="center" vertical="center" wrapText="1"/>
    </xf>
    <xf numFmtId="0" fontId="16" fillId="7" borderId="49" xfId="0" applyFont="1" applyFill="1" applyBorder="1" applyAlignment="1">
      <alignment horizontal="center" vertical="center" wrapText="1"/>
    </xf>
    <xf numFmtId="0" fontId="25" fillId="8" borderId="53" xfId="0" applyFont="1" applyFill="1" applyBorder="1"/>
    <xf numFmtId="0" fontId="16" fillId="0" borderId="49" xfId="0" applyFont="1" applyBorder="1" applyAlignment="1">
      <alignment horizontal="center" vertical="center" wrapText="1"/>
    </xf>
    <xf numFmtId="0" fontId="25" fillId="0" borderId="53" xfId="0" applyFont="1" applyBorder="1"/>
    <xf numFmtId="0" fontId="16" fillId="7" borderId="24" xfId="0" applyFont="1" applyFill="1" applyBorder="1" applyAlignment="1">
      <alignment horizontal="left" vertical="center" wrapText="1"/>
    </xf>
    <xf numFmtId="0" fontId="25" fillId="8" borderId="4" xfId="0" applyFont="1" applyFill="1" applyBorder="1" applyAlignment="1">
      <alignment horizontal="left"/>
    </xf>
    <xf numFmtId="0" fontId="25" fillId="8" borderId="35" xfId="0" applyFont="1" applyFill="1" applyBorder="1" applyAlignment="1">
      <alignment horizontal="left"/>
    </xf>
    <xf numFmtId="0" fontId="16" fillId="0" borderId="24" xfId="0" applyFont="1" applyBorder="1" applyAlignment="1">
      <alignment horizontal="left" vertical="center" wrapText="1"/>
    </xf>
    <xf numFmtId="0" fontId="25" fillId="0" borderId="4" xfId="0" applyFont="1" applyBorder="1" applyAlignment="1">
      <alignment horizontal="left"/>
    </xf>
    <xf numFmtId="0" fontId="25" fillId="0" borderId="35" xfId="0" applyFont="1" applyBorder="1" applyAlignment="1">
      <alignment horizontal="left"/>
    </xf>
    <xf numFmtId="0" fontId="18" fillId="0" borderId="13" xfId="0" applyFont="1" applyBorder="1" applyAlignment="1">
      <alignment horizontal="center" vertical="center"/>
    </xf>
    <xf numFmtId="0" fontId="18" fillId="0" borderId="5" xfId="0" applyFont="1" applyBorder="1" applyAlignment="1">
      <alignment horizontal="center" vertical="center"/>
    </xf>
    <xf numFmtId="0" fontId="18" fillId="0" borderId="14" xfId="0" applyFont="1" applyBorder="1" applyAlignment="1">
      <alignment horizontal="center" vertical="center"/>
    </xf>
    <xf numFmtId="0" fontId="0" fillId="0" borderId="13" xfId="0"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9" fillId="0" borderId="4" xfId="1" applyFont="1" applyFill="1" applyBorder="1" applyAlignment="1" applyProtection="1">
      <alignment horizontal="center" wrapText="1"/>
      <protection locked="0"/>
    </xf>
    <xf numFmtId="0" fontId="20" fillId="0" borderId="4" xfId="0" applyFont="1" applyBorder="1" applyAlignment="1" applyProtection="1">
      <alignment horizontal="center" wrapText="1"/>
      <protection locked="0"/>
    </xf>
    <xf numFmtId="0" fontId="5" fillId="0" borderId="9" xfId="0" applyFont="1" applyBorder="1" applyAlignment="1" applyProtection="1">
      <alignment horizontal="center"/>
      <protection locked="0"/>
    </xf>
    <xf numFmtId="0" fontId="5" fillId="0" borderId="11"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3"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1" fontId="5" fillId="0" borderId="40" xfId="0" applyNumberFormat="1" applyFont="1" applyBorder="1" applyAlignment="1" applyProtection="1">
      <alignment horizontal="center"/>
      <protection locked="0"/>
    </xf>
    <xf numFmtId="0" fontId="5" fillId="0" borderId="27" xfId="0" applyFont="1" applyBorder="1" applyAlignment="1" applyProtection="1">
      <alignment horizontal="center"/>
      <protection locked="0"/>
    </xf>
    <xf numFmtId="0" fontId="5" fillId="0" borderId="41" xfId="0" applyFont="1" applyBorder="1" applyAlignment="1" applyProtection="1">
      <alignment horizontal="center"/>
      <protection locked="0"/>
    </xf>
    <xf numFmtId="0" fontId="5" fillId="0" borderId="10" xfId="0" applyFont="1" applyBorder="1" applyAlignment="1" applyProtection="1">
      <alignment horizontal="center"/>
      <protection locked="0"/>
    </xf>
    <xf numFmtId="0" fontId="5" fillId="0" borderId="11" xfId="0" applyFont="1" applyBorder="1" applyAlignment="1" applyProtection="1">
      <alignment horizontal="center"/>
      <protection locked="0"/>
    </xf>
    <xf numFmtId="0" fontId="5" fillId="0" borderId="10" xfId="0" applyFont="1" applyBorder="1" applyAlignment="1" applyProtection="1">
      <alignment horizontal="center"/>
    </xf>
    <xf numFmtId="0" fontId="5" fillId="0" borderId="11" xfId="0" applyFont="1" applyBorder="1" applyAlignment="1" applyProtection="1">
      <alignment horizontal="center"/>
    </xf>
    <xf numFmtId="0" fontId="5" fillId="0" borderId="9" xfId="0" applyFont="1" applyBorder="1" applyAlignment="1" applyProtection="1">
      <alignment horizontal="center"/>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9" xfId="0" applyFont="1" applyBorder="1" applyAlignment="1" applyProtection="1">
      <alignment horizontal="center" vertical="center"/>
    </xf>
    <xf numFmtId="1" fontId="16" fillId="0" borderId="49" xfId="0" applyNumberFormat="1" applyFont="1" applyBorder="1" applyAlignment="1">
      <alignment horizontal="center" vertical="center" wrapText="1"/>
    </xf>
    <xf numFmtId="1" fontId="16" fillId="0" borderId="24" xfId="0" applyNumberFormat="1" applyFont="1" applyBorder="1" applyAlignment="1">
      <alignment horizontal="center" vertical="center" wrapText="1"/>
    </xf>
    <xf numFmtId="0" fontId="25" fillId="0" borderId="4" xfId="0" applyFont="1" applyBorder="1"/>
    <xf numFmtId="0" fontId="25" fillId="0" borderId="35" xfId="0" applyFont="1" applyBorder="1"/>
    <xf numFmtId="0" fontId="16" fillId="0" borderId="24" xfId="0" applyFont="1" applyBorder="1" applyAlignment="1">
      <alignment horizontal="center" vertical="center" wrapText="1"/>
    </xf>
    <xf numFmtId="0" fontId="6" fillId="4" borderId="1" xfId="0" applyFont="1" applyFill="1" applyBorder="1" applyAlignment="1" applyProtection="1">
      <alignment horizontal="center"/>
    </xf>
    <xf numFmtId="0" fontId="6" fillId="4" borderId="3" xfId="0" applyFont="1" applyFill="1" applyBorder="1" applyAlignment="1" applyProtection="1">
      <alignment horizontal="center"/>
    </xf>
    <xf numFmtId="1" fontId="5" fillId="0" borderId="40" xfId="0" applyNumberFormat="1"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9" xfId="0" applyFont="1" applyFill="1" applyBorder="1" applyAlignment="1">
      <alignment horizontal="center" vertical="center"/>
    </xf>
    <xf numFmtId="1" fontId="5" fillId="0" borderId="4" xfId="0" applyNumberFormat="1"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4" xfId="0" applyFont="1" applyBorder="1" applyAlignment="1">
      <alignment horizontal="left" vertical="center"/>
    </xf>
    <xf numFmtId="0" fontId="0" fillId="0" borderId="38" xfId="0" applyBorder="1" applyAlignment="1" applyProtection="1">
      <alignment horizontal="center"/>
    </xf>
    <xf numFmtId="0" fontId="0" fillId="0" borderId="39" xfId="0" applyBorder="1" applyAlignment="1" applyProtection="1">
      <alignment horizontal="center"/>
    </xf>
    <xf numFmtId="0" fontId="0" fillId="0" borderId="25" xfId="0" applyBorder="1" applyAlignment="1" applyProtection="1">
      <alignment horizontal="center"/>
      <protection locked="0"/>
    </xf>
    <xf numFmtId="0" fontId="0" fillId="0" borderId="0" xfId="0" applyBorder="1" applyAlignment="1" applyProtection="1">
      <alignment horizontal="center"/>
      <protection locked="0"/>
    </xf>
    <xf numFmtId="0" fontId="0" fillId="0" borderId="36"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37" xfId="0" applyBorder="1" applyAlignment="1" applyProtection="1">
      <alignment horizontal="center"/>
      <protection locked="0"/>
    </xf>
    <xf numFmtId="0" fontId="22" fillId="0" borderId="24" xfId="0" applyFont="1" applyBorder="1" applyAlignment="1">
      <alignment horizontal="center" vertical="center" wrapText="1"/>
    </xf>
    <xf numFmtId="0" fontId="24" fillId="0" borderId="24" xfId="0" applyFont="1" applyBorder="1" applyAlignment="1">
      <alignment horizontal="center" vertical="center" wrapText="1"/>
    </xf>
    <xf numFmtId="0" fontId="22" fillId="0" borderId="49" xfId="0" applyFont="1" applyBorder="1" applyAlignment="1">
      <alignment horizontal="center" vertical="center" wrapText="1"/>
    </xf>
    <xf numFmtId="0" fontId="24" fillId="0" borderId="49" xfId="0" applyFont="1" applyBorder="1" applyAlignment="1">
      <alignment horizontal="center" vertical="center" wrapText="1"/>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2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18" fillId="0" borderId="38" xfId="0" applyFont="1" applyBorder="1" applyAlignment="1" applyProtection="1">
      <alignment horizontal="center"/>
    </xf>
    <xf numFmtId="0" fontId="18" fillId="0" borderId="39" xfId="0" applyFont="1" applyBorder="1" applyAlignment="1" applyProtection="1">
      <alignment horizontal="center"/>
    </xf>
    <xf numFmtId="0" fontId="18" fillId="0" borderId="25" xfId="0" applyFont="1" applyBorder="1" applyAlignment="1" applyProtection="1">
      <alignment horizontal="center"/>
      <protection locked="0"/>
    </xf>
    <xf numFmtId="0" fontId="18" fillId="0" borderId="0" xfId="0" applyFont="1" applyBorder="1" applyAlignment="1" applyProtection="1">
      <alignment horizontal="center"/>
      <protection locked="0"/>
    </xf>
    <xf numFmtId="0" fontId="18" fillId="0" borderId="36" xfId="0" applyFont="1" applyBorder="1" applyAlignment="1" applyProtection="1">
      <alignment horizontal="center"/>
      <protection locked="0"/>
    </xf>
    <xf numFmtId="0" fontId="18" fillId="0" borderId="26" xfId="0" applyFont="1" applyBorder="1" applyAlignment="1" applyProtection="1">
      <alignment horizontal="center"/>
      <protection locked="0"/>
    </xf>
    <xf numFmtId="0" fontId="18" fillId="0" borderId="28" xfId="0" applyFont="1" applyBorder="1" applyAlignment="1" applyProtection="1">
      <alignment horizontal="center"/>
      <protection locked="0"/>
    </xf>
    <xf numFmtId="0" fontId="18" fillId="0" borderId="37" xfId="0" applyFont="1" applyBorder="1" applyAlignment="1" applyProtection="1">
      <alignment horizontal="center"/>
      <protection locked="0"/>
    </xf>
    <xf numFmtId="0" fontId="18" fillId="0" borderId="4" xfId="0" applyFont="1" applyBorder="1" applyAlignment="1">
      <alignment horizontal="left" vertical="center"/>
    </xf>
    <xf numFmtId="0" fontId="18" fillId="0" borderId="4" xfId="0" applyFont="1" applyBorder="1" applyAlignment="1" applyProtection="1">
      <alignment horizontal="left" vertical="center"/>
      <protection locked="0"/>
    </xf>
    <xf numFmtId="0" fontId="2" fillId="2" borderId="22"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33" xfId="0" applyFont="1" applyFill="1" applyBorder="1" applyAlignment="1" applyProtection="1">
      <alignment horizontal="center" vertical="center"/>
    </xf>
    <xf numFmtId="1" fontId="5" fillId="0" borderId="23" xfId="0" applyNumberFormat="1" applyFont="1" applyBorder="1" applyAlignment="1" applyProtection="1">
      <alignment horizontal="center"/>
    </xf>
    <xf numFmtId="1" fontId="5" fillId="0" borderId="15" xfId="0" applyNumberFormat="1" applyFont="1" applyBorder="1" applyAlignment="1" applyProtection="1">
      <alignment horizontal="center"/>
    </xf>
    <xf numFmtId="1" fontId="5" fillId="0" borderId="34" xfId="0" applyNumberFormat="1" applyFont="1" applyBorder="1" applyAlignment="1" applyProtection="1">
      <alignment horizontal="center"/>
    </xf>
    <xf numFmtId="0" fontId="5" fillId="0" borderId="19" xfId="0" applyFont="1" applyBorder="1" applyAlignment="1" applyProtection="1">
      <alignment horizontal="center" vertical="center"/>
    </xf>
    <xf numFmtId="0" fontId="5" fillId="0" borderId="30" xfId="0" applyFont="1" applyBorder="1" applyAlignment="1" applyProtection="1">
      <alignment horizontal="center" vertical="center"/>
    </xf>
    <xf numFmtId="0" fontId="5" fillId="0" borderId="19" xfId="0" applyFont="1" applyBorder="1" applyAlignment="1" applyProtection="1">
      <alignment horizontal="center" wrapText="1"/>
      <protection locked="0"/>
    </xf>
    <xf numFmtId="0" fontId="5" fillId="0" borderId="11"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21" xfId="0" applyFont="1" applyBorder="1" applyAlignment="1" applyProtection="1">
      <alignment horizontal="center"/>
      <protection locked="0"/>
    </xf>
    <xf numFmtId="0" fontId="5" fillId="0" borderId="12" xfId="0" applyFont="1" applyBorder="1" applyAlignment="1" applyProtection="1">
      <alignment horizontal="center"/>
      <protection locked="0"/>
    </xf>
    <xf numFmtId="0" fontId="5" fillId="0" borderId="32" xfId="0" applyFont="1" applyBorder="1" applyAlignment="1" applyProtection="1">
      <alignment horizontal="center"/>
      <protection locked="0"/>
    </xf>
    <xf numFmtId="0" fontId="0" fillId="0" borderId="22" xfId="0" applyBorder="1" applyAlignment="1" applyProtection="1">
      <alignment horizontal="center" vertical="center"/>
    </xf>
    <xf numFmtId="0" fontId="0" fillId="0" borderId="5" xfId="0" applyBorder="1" applyAlignment="1" applyProtection="1">
      <alignment horizontal="center" vertical="center"/>
    </xf>
    <xf numFmtId="0" fontId="0" fillId="0" borderId="33" xfId="0" applyBorder="1" applyAlignment="1" applyProtection="1">
      <alignment horizontal="center" vertical="center"/>
    </xf>
    <xf numFmtId="1" fontId="5" fillId="0" borderId="22" xfId="0" applyNumberFormat="1" applyFont="1" applyBorder="1" applyAlignment="1" applyProtection="1">
      <alignment horizontal="center"/>
    </xf>
    <xf numFmtId="1" fontId="5" fillId="0" borderId="5" xfId="0" applyNumberFormat="1" applyFont="1" applyBorder="1" applyAlignment="1" applyProtection="1">
      <alignment horizontal="center"/>
    </xf>
    <xf numFmtId="1" fontId="5" fillId="0" borderId="33" xfId="0" applyNumberFormat="1" applyFont="1" applyBorder="1" applyAlignment="1" applyProtection="1">
      <alignment horizontal="center"/>
    </xf>
    <xf numFmtId="0" fontId="5" fillId="0" borderId="19" xfId="0" applyFont="1" applyBorder="1" applyAlignment="1" applyProtection="1">
      <alignment horizontal="center"/>
      <protection locked="0"/>
    </xf>
    <xf numFmtId="0" fontId="5" fillId="0" borderId="30" xfId="0" applyFont="1" applyBorder="1" applyAlignment="1" applyProtection="1">
      <alignment horizontal="center"/>
      <protection locked="0"/>
    </xf>
    <xf numFmtId="1" fontId="5" fillId="0" borderId="19" xfId="0" applyNumberFormat="1" applyFont="1" applyBorder="1" applyAlignment="1" applyProtection="1">
      <alignment horizontal="center"/>
      <protection locked="0"/>
    </xf>
    <xf numFmtId="1" fontId="5" fillId="0" borderId="11" xfId="0" applyNumberFormat="1" applyFont="1" applyBorder="1" applyAlignment="1" applyProtection="1">
      <alignment horizontal="center"/>
      <protection locked="0"/>
    </xf>
    <xf numFmtId="1" fontId="5" fillId="0" borderId="30" xfId="0" applyNumberFormat="1" applyFont="1" applyBorder="1" applyAlignment="1" applyProtection="1">
      <alignment horizontal="center"/>
      <protection locked="0"/>
    </xf>
    <xf numFmtId="0" fontId="5" fillId="0" borderId="18" xfId="0" applyFont="1" applyBorder="1" applyAlignment="1" applyProtection="1">
      <alignment horizontal="center"/>
      <protection locked="0"/>
    </xf>
    <xf numFmtId="0" fontId="5" fillId="0" borderId="29" xfId="0" applyFont="1" applyBorder="1" applyAlignment="1" applyProtection="1">
      <alignment horizontal="center"/>
      <protection locked="0"/>
    </xf>
    <xf numFmtId="0" fontId="23" fillId="6" borderId="24" xfId="0" applyFont="1" applyFill="1" applyBorder="1" applyAlignment="1">
      <alignment horizontal="center" vertical="center" wrapText="1"/>
    </xf>
    <xf numFmtId="0" fontId="23" fillId="0" borderId="24" xfId="0" applyFont="1" applyBorder="1" applyAlignment="1">
      <alignment horizontal="center" vertical="center" wrapText="1"/>
    </xf>
    <xf numFmtId="0" fontId="2" fillId="0" borderId="4" xfId="0" applyFont="1" applyBorder="1"/>
    <xf numFmtId="0" fontId="2" fillId="0" borderId="35" xfId="0" applyFont="1" applyBorder="1"/>
    <xf numFmtId="0" fontId="23" fillId="6" borderId="49" xfId="0" applyFont="1" applyFill="1" applyBorder="1" applyAlignment="1">
      <alignment horizontal="center" vertical="center" wrapText="1"/>
    </xf>
    <xf numFmtId="0" fontId="23" fillId="0" borderId="49" xfId="0" applyFont="1" applyBorder="1" applyAlignment="1">
      <alignment horizontal="center" vertical="center" wrapText="1"/>
    </xf>
    <xf numFmtId="0" fontId="2" fillId="0" borderId="53" xfId="0" applyFont="1" applyBorder="1"/>
    <xf numFmtId="0" fontId="21" fillId="0" borderId="49" xfId="0" applyFont="1" applyBorder="1" applyAlignment="1">
      <alignment horizontal="center" vertical="center" wrapText="1"/>
    </xf>
    <xf numFmtId="0" fontId="25" fillId="0" borderId="59" xfId="0" applyFont="1" applyBorder="1"/>
    <xf numFmtId="0" fontId="16" fillId="0" borderId="48" xfId="0" applyFont="1" applyBorder="1" applyAlignment="1">
      <alignment horizontal="center" vertical="center" wrapText="1"/>
    </xf>
    <xf numFmtId="0" fontId="25" fillId="0" borderId="52" xfId="0" applyFont="1" applyBorder="1"/>
    <xf numFmtId="0" fontId="0" fillId="0" borderId="13"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4" xfId="0" applyFont="1" applyBorder="1" applyAlignment="1" applyProtection="1">
      <alignment horizontal="center"/>
      <protection locked="0"/>
    </xf>
    <xf numFmtId="0" fontId="18" fillId="0" borderId="4" xfId="0" applyFont="1" applyBorder="1" applyAlignment="1">
      <alignment horizontal="center" vertical="center"/>
    </xf>
    <xf numFmtId="0" fontId="3" fillId="2" borderId="4" xfId="0" applyFont="1" applyFill="1" applyBorder="1" applyAlignment="1">
      <alignment horizontal="center" vertical="center"/>
    </xf>
    <xf numFmtId="1" fontId="5" fillId="0" borderId="4" xfId="0" applyNumberFormat="1" applyFont="1" applyBorder="1" applyAlignment="1">
      <alignment horizontal="center"/>
    </xf>
    <xf numFmtId="0" fontId="5" fillId="0" borderId="2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0" fillId="0" borderId="22" xfId="0" applyBorder="1" applyAlignment="1">
      <alignment horizontal="center" vertical="center"/>
    </xf>
    <xf numFmtId="0" fontId="0" fillId="0" borderId="33" xfId="0" applyBorder="1" applyAlignment="1">
      <alignment horizontal="center" vertical="center"/>
    </xf>
    <xf numFmtId="0" fontId="2" fillId="2" borderId="2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3" xfId="0" applyFont="1" applyFill="1" applyBorder="1" applyAlignment="1">
      <alignment horizontal="center" vertical="center"/>
    </xf>
    <xf numFmtId="1" fontId="5" fillId="0" borderId="22" xfId="0" applyNumberFormat="1" applyFont="1" applyBorder="1" applyAlignment="1">
      <alignment horizontal="center" vertical="center"/>
    </xf>
    <xf numFmtId="1" fontId="5" fillId="0" borderId="5" xfId="0" applyNumberFormat="1" applyFont="1" applyBorder="1" applyAlignment="1">
      <alignment horizontal="center" vertical="center"/>
    </xf>
    <xf numFmtId="1" fontId="5" fillId="0" borderId="33" xfId="0" applyNumberFormat="1"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4" xfId="0" applyFont="1" applyBorder="1" applyAlignment="1">
      <alignment horizontal="center" vertical="center"/>
    </xf>
    <xf numFmtId="0" fontId="5" fillId="0" borderId="4" xfId="0" applyFont="1" applyBorder="1" applyAlignment="1" applyProtection="1">
      <alignment horizontal="center" wrapText="1"/>
      <protection locked="0"/>
    </xf>
    <xf numFmtId="0" fontId="5" fillId="0" borderId="19"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5" fillId="0" borderId="22" xfId="0" applyFont="1" applyBorder="1" applyAlignment="1" applyProtection="1">
      <alignment horizontal="center"/>
      <protection locked="0"/>
    </xf>
    <xf numFmtId="0" fontId="5" fillId="0" borderId="5" xfId="0" applyFont="1" applyBorder="1" applyAlignment="1" applyProtection="1">
      <alignment horizontal="center"/>
      <protection locked="0"/>
    </xf>
    <xf numFmtId="0" fontId="5" fillId="0" borderId="33" xfId="0" applyFont="1" applyBorder="1" applyAlignment="1" applyProtection="1">
      <alignment horizontal="center"/>
      <protection locked="0"/>
    </xf>
    <xf numFmtId="0" fontId="5" fillId="0" borderId="4" xfId="0" applyFont="1" applyBorder="1" applyAlignment="1" applyProtection="1">
      <alignment horizontal="center" vertical="center" wrapText="1"/>
      <protection locked="0"/>
    </xf>
    <xf numFmtId="1" fontId="5" fillId="0" borderId="19" xfId="0" applyNumberFormat="1" applyFont="1" applyBorder="1" applyAlignment="1" applyProtection="1">
      <alignment horizontal="center" vertical="center"/>
      <protection locked="0"/>
    </xf>
    <xf numFmtId="1" fontId="5" fillId="0" borderId="11" xfId="0" applyNumberFormat="1" applyFont="1" applyBorder="1" applyAlignment="1" applyProtection="1">
      <alignment horizontal="center" vertical="center"/>
      <protection locked="0"/>
    </xf>
    <xf numFmtId="1" fontId="5" fillId="0" borderId="30" xfId="0" applyNumberFormat="1" applyFont="1" applyBorder="1" applyAlignment="1" applyProtection="1">
      <alignment horizontal="center" vertical="center"/>
      <protection locked="0"/>
    </xf>
    <xf numFmtId="1" fontId="5" fillId="0" borderId="4" xfId="0" applyNumberFormat="1" applyFont="1" applyBorder="1" applyAlignment="1" applyProtection="1">
      <alignment horizontal="center"/>
      <protection locked="0"/>
    </xf>
    <xf numFmtId="0" fontId="5" fillId="0" borderId="4" xfId="0" applyFont="1" applyBorder="1" applyAlignment="1" applyProtection="1">
      <alignment horizontal="left" vertical="center" wrapText="1"/>
      <protection locked="0"/>
    </xf>
    <xf numFmtId="0" fontId="5" fillId="0" borderId="4" xfId="0" applyFont="1" applyBorder="1" applyAlignment="1">
      <alignment horizontal="left" vertical="center" wrapText="1"/>
    </xf>
    <xf numFmtId="0" fontId="5" fillId="0" borderId="4" xfId="0" applyFont="1" applyBorder="1" applyAlignment="1" applyProtection="1">
      <alignment horizontal="left"/>
      <protection locked="0"/>
    </xf>
    <xf numFmtId="0" fontId="6" fillId="4" borderId="16" xfId="0" applyFont="1" applyFill="1" applyBorder="1" applyAlignment="1" applyProtection="1">
      <alignment horizontal="center"/>
    </xf>
    <xf numFmtId="0" fontId="6" fillId="4" borderId="17" xfId="0" applyFont="1" applyFill="1" applyBorder="1" applyAlignment="1" applyProtection="1">
      <alignment horizontal="center"/>
    </xf>
    <xf numFmtId="0" fontId="7" fillId="4" borderId="13" xfId="0" applyFont="1" applyFill="1" applyBorder="1" applyAlignment="1" applyProtection="1">
      <alignment horizontal="center" vertical="center" wrapText="1"/>
    </xf>
    <xf numFmtId="0" fontId="3" fillId="2" borderId="4" xfId="0" applyFont="1" applyFill="1" applyBorder="1" applyAlignment="1">
      <alignment horizontal="left" vertical="center"/>
    </xf>
    <xf numFmtId="1" fontId="5" fillId="0" borderId="4" xfId="0" applyNumberFormat="1" applyFont="1" applyBorder="1" applyAlignment="1">
      <alignment horizontal="left" vertical="center"/>
    </xf>
    <xf numFmtId="1" fontId="5" fillId="0" borderId="23" xfId="0" applyNumberFormat="1" applyFont="1" applyBorder="1" applyAlignment="1">
      <alignment horizontal="center" vertical="center"/>
    </xf>
    <xf numFmtId="1" fontId="5" fillId="0" borderId="15" xfId="0" applyNumberFormat="1" applyFont="1" applyBorder="1" applyAlignment="1">
      <alignment horizontal="center" vertical="center"/>
    </xf>
    <xf numFmtId="1" fontId="5" fillId="0" borderId="34" xfId="0" applyNumberFormat="1" applyFont="1" applyBorder="1" applyAlignment="1">
      <alignment horizontal="center" vertical="center"/>
    </xf>
    <xf numFmtId="0" fontId="5" fillId="0" borderId="19" xfId="0" applyFont="1" applyBorder="1" applyAlignment="1">
      <alignment horizontal="center" vertical="center"/>
    </xf>
    <xf numFmtId="0" fontId="5" fillId="0" borderId="30" xfId="0" applyFont="1" applyBorder="1" applyAlignment="1">
      <alignment horizontal="center" vertical="center"/>
    </xf>
    <xf numFmtId="0" fontId="5" fillId="0" borderId="43"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0" fontId="4" fillId="0" borderId="7" xfId="0" applyFont="1" applyBorder="1" applyAlignment="1" applyProtection="1">
      <alignment horizontal="center"/>
    </xf>
    <xf numFmtId="0" fontId="4" fillId="0" borderId="0" xfId="0" applyFont="1" applyBorder="1" applyAlignment="1" applyProtection="1">
      <alignment horizontal="center"/>
    </xf>
    <xf numFmtId="0" fontId="4" fillId="0" borderId="8" xfId="0" applyFont="1" applyBorder="1" applyAlignment="1" applyProtection="1">
      <alignment horizontal="center"/>
    </xf>
    <xf numFmtId="0" fontId="4" fillId="0" borderId="42" xfId="0" applyFont="1" applyBorder="1" applyAlignment="1" applyProtection="1">
      <alignment horizontal="center"/>
    </xf>
    <xf numFmtId="0" fontId="3" fillId="3" borderId="1" xfId="0" applyFont="1" applyFill="1" applyBorder="1" applyAlignment="1" applyProtection="1">
      <alignment horizontal="center"/>
    </xf>
    <xf numFmtId="0" fontId="3" fillId="3" borderId="2" xfId="0" applyFont="1" applyFill="1" applyBorder="1" applyAlignment="1" applyProtection="1">
      <alignment horizontal="center"/>
    </xf>
    <xf numFmtId="0" fontId="3" fillId="3" borderId="3" xfId="0" applyFont="1" applyFill="1" applyBorder="1" applyAlignment="1" applyProtection="1">
      <alignment horizontal="center"/>
    </xf>
    <xf numFmtId="0" fontId="3" fillId="0" borderId="42" xfId="0" applyFont="1" applyBorder="1" applyAlignment="1" applyProtection="1">
      <alignment horizontal="center" vertical="center"/>
    </xf>
    <xf numFmtId="0" fontId="3" fillId="4" borderId="42" xfId="0" applyFont="1" applyFill="1" applyBorder="1" applyAlignment="1" applyProtection="1">
      <alignment horizontal="center" vertical="center" wrapText="1"/>
    </xf>
    <xf numFmtId="0" fontId="14" fillId="4" borderId="1" xfId="0" applyFont="1" applyFill="1" applyBorder="1" applyAlignment="1" applyProtection="1">
      <alignment horizontal="center"/>
    </xf>
    <xf numFmtId="0" fontId="4" fillId="4" borderId="2" xfId="0" applyFont="1" applyFill="1" applyBorder="1" applyAlignment="1" applyProtection="1">
      <alignment horizontal="center"/>
    </xf>
    <xf numFmtId="0" fontId="4" fillId="4" borderId="3" xfId="0" applyFont="1" applyFill="1" applyBorder="1" applyAlignment="1" applyProtection="1">
      <alignment horizontal="center"/>
    </xf>
    <xf numFmtId="0" fontId="1" fillId="4" borderId="1" xfId="0" applyFont="1" applyFill="1" applyBorder="1" applyAlignment="1" applyProtection="1">
      <alignment horizontal="center"/>
      <protection locked="0"/>
    </xf>
    <xf numFmtId="0" fontId="0" fillId="4" borderId="2" xfId="0" applyFill="1" applyBorder="1" applyAlignment="1" applyProtection="1">
      <alignment horizontal="center"/>
      <protection locked="0"/>
    </xf>
    <xf numFmtId="0" fontId="0" fillId="4" borderId="3" xfId="0" applyFill="1" applyBorder="1" applyAlignment="1" applyProtection="1">
      <alignment horizontal="center"/>
      <protection locked="0"/>
    </xf>
    <xf numFmtId="0" fontId="14" fillId="4" borderId="2" xfId="0" applyFont="1" applyFill="1" applyBorder="1" applyAlignment="1" applyProtection="1">
      <alignment horizontal="center"/>
    </xf>
    <xf numFmtId="0" fontId="14" fillId="4" borderId="3" xfId="0" applyFont="1" applyFill="1" applyBorder="1" applyAlignment="1" applyProtection="1">
      <alignment horizontal="center"/>
    </xf>
    <xf numFmtId="0" fontId="5" fillId="0" borderId="13"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16" fillId="0" borderId="51" xfId="0" applyFont="1" applyBorder="1" applyAlignment="1">
      <alignment horizontal="center" vertical="center" wrapText="1"/>
    </xf>
    <xf numFmtId="0" fontId="25" fillId="0" borderId="55" xfId="0" applyFont="1" applyBorder="1"/>
    <xf numFmtId="0" fontId="16" fillId="0" borderId="57" xfId="0" applyFont="1" applyBorder="1" applyAlignment="1">
      <alignment horizontal="center" vertical="center" wrapText="1"/>
    </xf>
    <xf numFmtId="0" fontId="25" fillId="0" borderId="58" xfId="0" applyFont="1" applyBorder="1"/>
    <xf numFmtId="0" fontId="25" fillId="0" borderId="60" xfId="0" applyFont="1" applyBorder="1"/>
    <xf numFmtId="0" fontId="0" fillId="0" borderId="42" xfId="0" applyBorder="1" applyAlignment="1" applyProtection="1">
      <alignment horizontal="center"/>
      <protection locked="0"/>
    </xf>
    <xf numFmtId="0" fontId="6" fillId="0" borderId="42" xfId="0" applyFont="1" applyBorder="1" applyAlignment="1" applyProtection="1">
      <alignment horizontal="center"/>
      <protection locked="0"/>
    </xf>
    <xf numFmtId="0" fontId="6" fillId="4" borderId="42" xfId="0" applyFont="1" applyFill="1" applyBorder="1" applyAlignment="1" applyProtection="1">
      <alignment horizontal="center"/>
      <protection locked="0"/>
    </xf>
    <xf numFmtId="0" fontId="6" fillId="0" borderId="42" xfId="0" applyFont="1" applyBorder="1" applyAlignment="1" applyProtection="1">
      <alignment horizontal="center" wrapText="1"/>
      <protection locked="0"/>
    </xf>
    <xf numFmtId="0" fontId="6" fillId="4" borderId="42" xfId="0" applyFont="1" applyFill="1" applyBorder="1" applyAlignment="1" applyProtection="1">
      <alignment horizontal="center" wrapText="1"/>
      <protection locked="0"/>
    </xf>
    <xf numFmtId="0" fontId="6" fillId="4" borderId="4" xfId="0" applyFont="1" applyFill="1" applyBorder="1" applyAlignment="1" applyProtection="1">
      <alignment horizontal="center"/>
      <protection locked="0"/>
    </xf>
    <xf numFmtId="0" fontId="10" fillId="0" borderId="0" xfId="0" applyFont="1" applyAlignment="1">
      <alignment horizontal="center"/>
    </xf>
    <xf numFmtId="0" fontId="11" fillId="0" borderId="0" xfId="0" applyFont="1" applyAlignment="1">
      <alignment horizontal="center"/>
    </xf>
    <xf numFmtId="0" fontId="25" fillId="0" borderId="4" xfId="2" applyBorder="1" applyAlignment="1">
      <alignment horizontal="left" vertical="center" wrapText="1"/>
    </xf>
    <xf numFmtId="0" fontId="16" fillId="0" borderId="4" xfId="0" applyFont="1" applyBorder="1" applyAlignment="1" applyProtection="1">
      <alignment vertical="center"/>
      <protection locked="0"/>
    </xf>
    <xf numFmtId="0" fontId="20" fillId="0" borderId="4" xfId="0" applyFont="1" applyBorder="1" applyAlignment="1" applyProtection="1">
      <alignment horizontal="center" vertical="center" wrapText="1"/>
      <protection locked="0"/>
    </xf>
    <xf numFmtId="1" fontId="5" fillId="0" borderId="4" xfId="0" applyNumberFormat="1" applyFont="1" applyBorder="1" applyAlignment="1" applyProtection="1">
      <alignment vertical="center"/>
      <protection locked="0"/>
    </xf>
    <xf numFmtId="1" fontId="5" fillId="0" borderId="13" xfId="0" applyNumberFormat="1" applyFont="1" applyBorder="1" applyAlignment="1" applyProtection="1">
      <alignment horizontal="center" vertical="center"/>
      <protection locked="0"/>
    </xf>
    <xf numFmtId="0" fontId="0" fillId="0" borderId="13" xfId="0" applyBorder="1" applyAlignment="1">
      <alignment horizontal="center" vertical="center"/>
    </xf>
    <xf numFmtId="0" fontId="2" fillId="2" borderId="13" xfId="0" applyFont="1" applyFill="1" applyBorder="1" applyAlignment="1">
      <alignment horizontal="center" vertical="center"/>
    </xf>
    <xf numFmtId="1" fontId="5" fillId="0" borderId="13" xfId="0" applyNumberFormat="1" applyFont="1" applyBorder="1" applyAlignment="1">
      <alignment horizontal="center" vertical="center"/>
    </xf>
    <xf numFmtId="0" fontId="5" fillId="0" borderId="13" xfId="0" applyFont="1" applyBorder="1" applyAlignment="1">
      <alignment horizontal="center" vertical="center"/>
    </xf>
    <xf numFmtId="0" fontId="20" fillId="0" borderId="4" xfId="0" applyFont="1" applyBorder="1" applyAlignment="1" applyProtection="1">
      <alignment horizontal="left" vertical="center" wrapText="1"/>
      <protection locked="0"/>
    </xf>
    <xf numFmtId="0" fontId="0" fillId="0" borderId="4" xfId="0" applyBorder="1" applyAlignment="1" applyProtection="1">
      <alignment horizontal="center" vertical="center"/>
      <protection locked="0"/>
    </xf>
    <xf numFmtId="0" fontId="0" fillId="0" borderId="4" xfId="0" applyBorder="1" applyAlignment="1">
      <alignment horizontal="center" vertical="center"/>
    </xf>
    <xf numFmtId="0" fontId="0" fillId="0" borderId="13" xfId="0" applyBorder="1" applyAlignment="1" applyProtection="1">
      <alignment horizontal="center" vertical="center"/>
      <protection locked="0"/>
    </xf>
    <xf numFmtId="0" fontId="16" fillId="0" borderId="4" xfId="0" applyFont="1" applyBorder="1" applyAlignment="1" applyProtection="1">
      <alignment vertical="center" wrapText="1"/>
      <protection locked="0"/>
    </xf>
    <xf numFmtId="1" fontId="5" fillId="0" borderId="5" xfId="0" applyNumberFormat="1" applyFont="1" applyBorder="1" applyAlignment="1" applyProtection="1">
      <alignment horizontal="center" vertical="center"/>
      <protection locked="0"/>
    </xf>
    <xf numFmtId="0" fontId="5" fillId="0" borderId="5" xfId="0" applyFont="1" applyBorder="1" applyAlignment="1">
      <alignment horizontal="center" vertical="center"/>
    </xf>
    <xf numFmtId="0" fontId="0" fillId="0" borderId="5" xfId="0" applyBorder="1" applyAlignment="1" applyProtection="1">
      <alignment horizontal="center" vertical="center"/>
      <protection locked="0"/>
    </xf>
    <xf numFmtId="0" fontId="25" fillId="0" borderId="4" xfId="2" applyBorder="1" applyAlignment="1">
      <alignment horizontal="left" vertical="center" wrapText="1"/>
    </xf>
    <xf numFmtId="0" fontId="20" fillId="0" borderId="4" xfId="0" applyFont="1" applyBorder="1" applyAlignment="1" applyProtection="1">
      <alignment horizontal="left" vertical="center" wrapText="1"/>
      <protection locked="0"/>
    </xf>
    <xf numFmtId="0" fontId="0" fillId="0" borderId="4" xfId="0" applyBorder="1" applyAlignment="1" applyProtection="1">
      <alignment horizontal="center" vertical="center"/>
      <protection locked="0"/>
    </xf>
    <xf numFmtId="0" fontId="0" fillId="0" borderId="4" xfId="0" applyBorder="1" applyAlignment="1">
      <alignment horizontal="center" vertical="center"/>
    </xf>
    <xf numFmtId="0" fontId="20" fillId="0" borderId="4" xfId="0" applyFont="1" applyBorder="1" applyAlignment="1" applyProtection="1">
      <alignment horizontal="center" vertical="center" wrapText="1"/>
      <protection locked="0"/>
    </xf>
    <xf numFmtId="1" fontId="5" fillId="0" borderId="14" xfId="0" applyNumberFormat="1" applyFont="1" applyBorder="1" applyAlignment="1" applyProtection="1">
      <alignment horizontal="center" vertical="center"/>
      <protection locked="0"/>
    </xf>
    <xf numFmtId="0" fontId="2" fillId="2" borderId="14" xfId="0" applyFont="1" applyFill="1" applyBorder="1" applyAlignment="1">
      <alignment horizontal="center" vertical="center"/>
    </xf>
    <xf numFmtId="1" fontId="5" fillId="0" borderId="14" xfId="0" applyNumberFormat="1" applyFont="1" applyBorder="1" applyAlignment="1">
      <alignment horizontal="center" vertical="center"/>
    </xf>
    <xf numFmtId="0" fontId="5" fillId="0" borderId="14" xfId="0" applyFont="1" applyBorder="1" applyAlignment="1">
      <alignment horizontal="center" vertical="center"/>
    </xf>
    <xf numFmtId="0" fontId="0" fillId="0" borderId="14" xfId="0" applyBorder="1" applyAlignment="1" applyProtection="1">
      <alignment horizontal="center" vertical="center"/>
      <protection locked="0"/>
    </xf>
  </cellXfs>
  <cellStyles count="3">
    <cellStyle name="Hipervínculo" xfId="1" builtinId="8"/>
    <cellStyle name="Normal" xfId="0" builtinId="0"/>
    <cellStyle name="Normal 2" xfId="2" xr:uid="{86A6532E-0978-4665-BC99-B46AD5C39085}"/>
  </cellStyles>
  <dxfs count="64">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66FFFF"/>
      <color rgb="FF00FFFF"/>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415926</xdr:colOff>
      <xdr:row>1</xdr:row>
      <xdr:rowOff>111125</xdr:rowOff>
    </xdr:from>
    <xdr:to>
      <xdr:col>1</xdr:col>
      <xdr:colOff>1400574</xdr:colOff>
      <xdr:row>5</xdr:row>
      <xdr:rowOff>219074</xdr:rowOff>
    </xdr:to>
    <xdr:pic>
      <xdr:nvPicPr>
        <xdr:cNvPr id="2" name="71 Imagen" descr="Logo Secretaría.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5926" y="317500"/>
          <a:ext cx="1460898" cy="1123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85</xdr:col>
      <xdr:colOff>707571</xdr:colOff>
      <xdr:row>0</xdr:row>
      <xdr:rowOff>0</xdr:rowOff>
    </xdr:from>
    <xdr:to>
      <xdr:col>87</xdr:col>
      <xdr:colOff>462643</xdr:colOff>
      <xdr:row>6</xdr:row>
      <xdr:rowOff>288719</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965" t="10880" r="19792" b="10880"/>
        <a:stretch/>
      </xdr:blipFill>
      <xdr:spPr>
        <a:xfrm>
          <a:off x="116599607" y="0"/>
          <a:ext cx="1959429" cy="19215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647700</xdr:colOff>
      <xdr:row>0</xdr:row>
      <xdr:rowOff>95250</xdr:rowOff>
    </xdr:from>
    <xdr:to>
      <xdr:col>8</xdr:col>
      <xdr:colOff>285034</xdr:colOff>
      <xdr:row>40</xdr:row>
      <xdr:rowOff>122870</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47700" y="95250"/>
          <a:ext cx="5733334" cy="7647620"/>
        </a:xfrm>
        <a:prstGeom prst="rect">
          <a:avLst/>
        </a:prstGeom>
      </xdr:spPr>
    </xdr:pic>
    <xdr:clientData/>
  </xdr:twoCellAnchor>
  <xdr:twoCellAnchor editAs="oneCell">
    <xdr:from>
      <xdr:col>9</xdr:col>
      <xdr:colOff>257175</xdr:colOff>
      <xdr:row>1</xdr:row>
      <xdr:rowOff>123825</xdr:rowOff>
    </xdr:from>
    <xdr:to>
      <xdr:col>17</xdr:col>
      <xdr:colOff>265937</xdr:colOff>
      <xdr:row>30</xdr:row>
      <xdr:rowOff>113611</xdr:rowOff>
    </xdr:to>
    <xdr:pic>
      <xdr:nvPicPr>
        <xdr:cNvPr id="3" name="2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7115175" y="314325"/>
          <a:ext cx="6104762" cy="5514286"/>
        </a:xfrm>
        <a:prstGeom prst="rect">
          <a:avLst/>
        </a:prstGeom>
      </xdr:spPr>
    </xdr:pic>
    <xdr:clientData/>
  </xdr:twoCellAnchor>
  <xdr:twoCellAnchor editAs="oneCell">
    <xdr:from>
      <xdr:col>9</xdr:col>
      <xdr:colOff>752475</xdr:colOff>
      <xdr:row>34</xdr:row>
      <xdr:rowOff>57150</xdr:rowOff>
    </xdr:from>
    <xdr:to>
      <xdr:col>15</xdr:col>
      <xdr:colOff>570951</xdr:colOff>
      <xdr:row>64</xdr:row>
      <xdr:rowOff>161198</xdr:rowOff>
    </xdr:to>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7610475" y="6534150"/>
          <a:ext cx="4390476" cy="5819048"/>
        </a:xfrm>
        <a:prstGeom prst="rect">
          <a:avLst/>
        </a:prstGeom>
      </xdr:spPr>
    </xdr:pic>
    <xdr:clientData/>
  </xdr:twoCellAnchor>
  <xdr:twoCellAnchor editAs="oneCell">
    <xdr:from>
      <xdr:col>0</xdr:col>
      <xdr:colOff>447675</xdr:colOff>
      <xdr:row>44</xdr:row>
      <xdr:rowOff>104775</xdr:rowOff>
    </xdr:from>
    <xdr:to>
      <xdr:col>8</xdr:col>
      <xdr:colOff>332628</xdr:colOff>
      <xdr:row>64</xdr:row>
      <xdr:rowOff>104299</xdr:rowOff>
    </xdr:to>
    <xdr:pic>
      <xdr:nvPicPr>
        <xdr:cNvPr id="5" name="4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tretch>
          <a:fillRect/>
        </a:stretch>
      </xdr:blipFill>
      <xdr:spPr>
        <a:xfrm>
          <a:off x="447675" y="8486775"/>
          <a:ext cx="5980953" cy="3809524"/>
        </a:xfrm>
        <a:prstGeom prst="rect">
          <a:avLst/>
        </a:prstGeom>
      </xdr:spPr>
    </xdr:pic>
    <xdr:clientData/>
  </xdr:twoCellAnchor>
  <xdr:twoCellAnchor editAs="oneCell">
    <xdr:from>
      <xdr:col>9</xdr:col>
      <xdr:colOff>647700</xdr:colOff>
      <xdr:row>66</xdr:row>
      <xdr:rowOff>0</xdr:rowOff>
    </xdr:from>
    <xdr:to>
      <xdr:col>17</xdr:col>
      <xdr:colOff>323129</xdr:colOff>
      <xdr:row>106</xdr:row>
      <xdr:rowOff>84762</xdr:rowOff>
    </xdr:to>
    <xdr:pic>
      <xdr:nvPicPr>
        <xdr:cNvPr id="6" name="5 Imagen">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stretch>
          <a:fillRect/>
        </a:stretch>
      </xdr:blipFill>
      <xdr:spPr>
        <a:xfrm>
          <a:off x="7505700" y="12573000"/>
          <a:ext cx="5771429" cy="7704762"/>
        </a:xfrm>
        <a:prstGeom prst="rect">
          <a:avLst/>
        </a:prstGeom>
      </xdr:spPr>
    </xdr:pic>
    <xdr:clientData/>
  </xdr:twoCellAnchor>
  <xdr:twoCellAnchor editAs="oneCell">
    <xdr:from>
      <xdr:col>1</xdr:col>
      <xdr:colOff>0</xdr:colOff>
      <xdr:row>67</xdr:row>
      <xdr:rowOff>0</xdr:rowOff>
    </xdr:from>
    <xdr:to>
      <xdr:col>8</xdr:col>
      <xdr:colOff>656477</xdr:colOff>
      <xdr:row>107</xdr:row>
      <xdr:rowOff>94286</xdr:rowOff>
    </xdr:to>
    <xdr:pic>
      <xdr:nvPicPr>
        <xdr:cNvPr id="7" name="6 Imagen">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a:stretch>
          <a:fillRect/>
        </a:stretch>
      </xdr:blipFill>
      <xdr:spPr>
        <a:xfrm>
          <a:off x="762000" y="12763500"/>
          <a:ext cx="5990477" cy="77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iesgos%202020/PE-P5-F2_Matriz_de_Riesgos_G%20Empleo_Ajustada%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iesgos%202020/PE-P5-F2_Matriz_de_Riesgos_V2%20DDEE%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iesgos%202020/MATRIZ%20DE%20GESTION%20TALENTO%20HUMANO%201%20DIC%202020%20OK%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iesgos%202020/MATRIZ%20DE%20RIESGOS%20-%20ACTUALIZACI&#211;N%20VERSI&#211;N%20FINAL%20DR.%20JUNCA%20(1)%20Control%20Disciplinar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iesgos%202020/MATRIZ%20DE%20RIESGOS%20ATENCION%20AL%20CIUDADANO%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Corrupción"/>
      <sheetName val="Matriz de Gestión"/>
      <sheetName val="Hoja1"/>
      <sheetName val="Aspectos Relevante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Corrupción"/>
      <sheetName val="Matriz de Gestión"/>
      <sheetName val="Hoja1"/>
      <sheetName val="Aspectos Relevantes"/>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Corrupción"/>
      <sheetName val="Matriz de Gestión"/>
      <sheetName val="Hoja1"/>
      <sheetName val="Aspectos Relevante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Corrupción"/>
      <sheetName val="Matriz de Gestión"/>
      <sheetName val="Hoja1"/>
      <sheetName val="Aspectos Relevante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Corrupción"/>
      <sheetName val="Matriz de Gestión"/>
      <sheetName val="Hoja1"/>
      <sheetName val="Aspectos Relevantes"/>
      <sheetName val="Hoja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A1:CJ294"/>
  <sheetViews>
    <sheetView tabSelected="1" topLeftCell="A48" zoomScale="50" zoomScaleNormal="50" workbookViewId="0">
      <selection activeCell="A16" sqref="A16:A55"/>
    </sheetView>
  </sheetViews>
  <sheetFormatPr baseColWidth="10" defaultRowHeight="15" x14ac:dyDescent="0.25"/>
  <cols>
    <col min="1" max="1" width="7.140625" style="1" customWidth="1"/>
    <col min="2" max="3" width="28.5703125" style="1" customWidth="1"/>
    <col min="4" max="8" width="32.140625" style="1" customWidth="1"/>
    <col min="9" max="9" width="16" style="1" customWidth="1"/>
    <col min="10" max="14" width="14.7109375" style="1" customWidth="1"/>
    <col min="15" max="15" width="14.7109375" style="1" hidden="1" customWidth="1"/>
    <col min="16" max="16" width="14.7109375" style="1" customWidth="1"/>
    <col min="17" max="38" width="24.42578125" style="1" customWidth="1"/>
    <col min="39" max="39" width="17.85546875" style="1" customWidth="1"/>
    <col min="40" max="40" width="14.28515625" style="1" customWidth="1"/>
    <col min="41" max="42" width="23.85546875" style="1" customWidth="1"/>
    <col min="43" max="43" width="24.85546875" style="1" customWidth="1"/>
    <col min="44" max="45" width="43.85546875" style="1" customWidth="1"/>
    <col min="46" max="49" width="24.85546875" style="1" customWidth="1"/>
    <col min="50" max="50" width="27.7109375" style="1" customWidth="1"/>
    <col min="51" max="51" width="18" style="1" customWidth="1"/>
    <col min="52" max="52" width="14.28515625" style="1" customWidth="1"/>
    <col min="53" max="54" width="23.140625" style="1" customWidth="1"/>
    <col min="55" max="55" width="27.85546875" style="1" customWidth="1"/>
    <col min="56" max="56" width="28" style="1" customWidth="1"/>
    <col min="57" max="57" width="19.28515625" style="1" customWidth="1"/>
    <col min="58" max="58" width="25.28515625" style="1" customWidth="1"/>
    <col min="59" max="60" width="11.42578125" style="1"/>
    <col min="61" max="61" width="12.7109375" style="1" customWidth="1"/>
    <col min="62" max="62" width="29.7109375" style="1" customWidth="1"/>
    <col min="63" max="65" width="11.42578125" style="1"/>
    <col min="66" max="67" width="15" style="1" customWidth="1"/>
    <col min="68" max="68" width="11.42578125" style="1"/>
    <col min="69" max="69" width="13" style="1" customWidth="1"/>
    <col min="70" max="70" width="11.42578125" style="1"/>
    <col min="71" max="71" width="14.42578125" style="1" customWidth="1"/>
    <col min="72" max="75" width="11.42578125" style="1"/>
    <col min="76" max="76" width="16.7109375" style="1" customWidth="1"/>
    <col min="77" max="78" width="11.42578125" style="1"/>
    <col min="79" max="79" width="27.85546875" style="1" customWidth="1"/>
    <col min="80" max="80" width="21.85546875" style="1" customWidth="1"/>
    <col min="81" max="81" width="13.42578125" style="1" customWidth="1"/>
    <col min="82" max="82" width="16" style="1" customWidth="1"/>
    <col min="83" max="83" width="19.85546875" style="1" bestFit="1" customWidth="1"/>
    <col min="84" max="84" width="12.7109375" style="1" bestFit="1" customWidth="1"/>
    <col min="85" max="85" width="15.42578125" style="1" customWidth="1"/>
    <col min="86" max="86" width="19.140625" style="1" customWidth="1"/>
    <col min="87" max="87" width="13.85546875" style="1" customWidth="1"/>
    <col min="88" max="88" width="15.42578125" style="1" customWidth="1"/>
    <col min="89" max="16384" width="11.42578125" style="1"/>
  </cols>
  <sheetData>
    <row r="1" spans="1:88" ht="16.5" thickBot="1" x14ac:dyDescent="0.3">
      <c r="A1" s="278"/>
      <c r="B1" s="278"/>
      <c r="C1" s="282" t="s">
        <v>162</v>
      </c>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2"/>
      <c r="AR1" s="282"/>
      <c r="AS1" s="282"/>
      <c r="AT1" s="282"/>
      <c r="AU1" s="282"/>
      <c r="AV1" s="282"/>
      <c r="AW1" s="282"/>
      <c r="AX1" s="282"/>
      <c r="AY1" s="282"/>
      <c r="AZ1" s="282"/>
      <c r="BA1" s="282"/>
      <c r="BB1" s="282"/>
      <c r="BC1" s="282"/>
      <c r="BD1" s="282"/>
      <c r="BE1" s="282"/>
      <c r="BF1" s="282"/>
      <c r="BG1" s="282"/>
      <c r="BH1" s="282"/>
      <c r="BI1" s="282"/>
      <c r="BJ1" s="282"/>
      <c r="BK1" s="282"/>
      <c r="BL1" s="282"/>
      <c r="BM1" s="282"/>
      <c r="BN1" s="282"/>
      <c r="BO1" s="282"/>
      <c r="BP1" s="282"/>
      <c r="BQ1" s="282"/>
      <c r="BR1" s="282"/>
      <c r="BS1" s="282"/>
      <c r="BT1" s="282"/>
      <c r="BU1" s="282"/>
      <c r="BV1" s="282"/>
      <c r="BW1" s="282"/>
      <c r="BX1" s="282"/>
      <c r="BY1" s="282"/>
      <c r="BZ1" s="282"/>
      <c r="CA1" s="301" t="s">
        <v>92</v>
      </c>
      <c r="CB1" s="301"/>
      <c r="CC1" s="301"/>
      <c r="CD1" s="301" t="s">
        <v>100</v>
      </c>
      <c r="CE1" s="301"/>
      <c r="CF1" s="301"/>
      <c r="CG1" s="301"/>
      <c r="CH1" s="300"/>
      <c r="CI1" s="300"/>
      <c r="CJ1" s="300"/>
    </row>
    <row r="2" spans="1:88" ht="16.5" thickBot="1" x14ac:dyDescent="0.3">
      <c r="A2" s="278"/>
      <c r="B2" s="278"/>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282"/>
      <c r="AU2" s="282"/>
      <c r="AV2" s="282"/>
      <c r="AW2" s="282"/>
      <c r="AX2" s="282"/>
      <c r="AY2" s="282"/>
      <c r="AZ2" s="282"/>
      <c r="BA2" s="282"/>
      <c r="BB2" s="282"/>
      <c r="BC2" s="282"/>
      <c r="BD2" s="282"/>
      <c r="BE2" s="282"/>
      <c r="BF2" s="282"/>
      <c r="BG2" s="282"/>
      <c r="BH2" s="282"/>
      <c r="BI2" s="282"/>
      <c r="BJ2" s="282"/>
      <c r="BK2" s="282"/>
      <c r="BL2" s="282"/>
      <c r="BM2" s="282"/>
      <c r="BN2" s="282"/>
      <c r="BO2" s="282"/>
      <c r="BP2" s="282"/>
      <c r="BQ2" s="282"/>
      <c r="BR2" s="282"/>
      <c r="BS2" s="282"/>
      <c r="BT2" s="282"/>
      <c r="BU2" s="282"/>
      <c r="BV2" s="282"/>
      <c r="BW2" s="282"/>
      <c r="BX2" s="282"/>
      <c r="BY2" s="282"/>
      <c r="BZ2" s="282"/>
      <c r="CA2" s="302" t="s">
        <v>93</v>
      </c>
      <c r="CB2" s="302"/>
      <c r="CC2" s="302"/>
      <c r="CD2" s="302">
        <v>2</v>
      </c>
      <c r="CE2" s="302"/>
      <c r="CF2" s="302"/>
      <c r="CG2" s="302"/>
      <c r="CH2" s="300"/>
      <c r="CI2" s="300"/>
      <c r="CJ2" s="300"/>
    </row>
    <row r="3" spans="1:88" ht="16.5" thickBot="1" x14ac:dyDescent="0.3">
      <c r="A3" s="278"/>
      <c r="B3" s="278"/>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c r="AO3" s="282"/>
      <c r="AP3" s="282"/>
      <c r="AQ3" s="282"/>
      <c r="AR3" s="282"/>
      <c r="AS3" s="282"/>
      <c r="AT3" s="282"/>
      <c r="AU3" s="282"/>
      <c r="AV3" s="282"/>
      <c r="AW3" s="282"/>
      <c r="AX3" s="282"/>
      <c r="AY3" s="282"/>
      <c r="AZ3" s="282"/>
      <c r="BA3" s="282"/>
      <c r="BB3" s="282"/>
      <c r="BC3" s="282"/>
      <c r="BD3" s="282"/>
      <c r="BE3" s="282"/>
      <c r="BF3" s="282"/>
      <c r="BG3" s="282"/>
      <c r="BH3" s="282"/>
      <c r="BI3" s="282"/>
      <c r="BJ3" s="282"/>
      <c r="BK3" s="282"/>
      <c r="BL3" s="282"/>
      <c r="BM3" s="282"/>
      <c r="BN3" s="282"/>
      <c r="BO3" s="282"/>
      <c r="BP3" s="282"/>
      <c r="BQ3" s="282"/>
      <c r="BR3" s="282"/>
      <c r="BS3" s="282"/>
      <c r="BT3" s="282"/>
      <c r="BU3" s="282"/>
      <c r="BV3" s="282"/>
      <c r="BW3" s="282"/>
      <c r="BX3" s="282"/>
      <c r="BY3" s="282"/>
      <c r="BZ3" s="282"/>
      <c r="CA3" s="301" t="s">
        <v>94</v>
      </c>
      <c r="CB3" s="301"/>
      <c r="CC3" s="301"/>
      <c r="CD3" s="301" t="s">
        <v>167</v>
      </c>
      <c r="CE3" s="301"/>
      <c r="CF3" s="301"/>
      <c r="CG3" s="301"/>
      <c r="CH3" s="300"/>
      <c r="CI3" s="300"/>
      <c r="CJ3" s="300"/>
    </row>
    <row r="4" spans="1:88" ht="16.5" thickBot="1" x14ac:dyDescent="0.3">
      <c r="A4" s="278"/>
      <c r="B4" s="278"/>
      <c r="C4" s="283" t="s">
        <v>101</v>
      </c>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3"/>
      <c r="BA4" s="283"/>
      <c r="BB4" s="283"/>
      <c r="BC4" s="283"/>
      <c r="BD4" s="283"/>
      <c r="BE4" s="283"/>
      <c r="BF4" s="283"/>
      <c r="BG4" s="283"/>
      <c r="BH4" s="283"/>
      <c r="BI4" s="283"/>
      <c r="BJ4" s="283"/>
      <c r="BK4" s="283"/>
      <c r="BL4" s="283"/>
      <c r="BM4" s="283"/>
      <c r="BN4" s="283"/>
      <c r="BO4" s="283"/>
      <c r="BP4" s="283"/>
      <c r="BQ4" s="283"/>
      <c r="BR4" s="283"/>
      <c r="BS4" s="283"/>
      <c r="BT4" s="283"/>
      <c r="BU4" s="283"/>
      <c r="BV4" s="283"/>
      <c r="BW4" s="283"/>
      <c r="BX4" s="283"/>
      <c r="BY4" s="283"/>
      <c r="BZ4" s="283"/>
      <c r="CA4" s="302" t="s">
        <v>147</v>
      </c>
      <c r="CB4" s="302"/>
      <c r="CC4" s="302"/>
      <c r="CD4" s="302" t="s">
        <v>105</v>
      </c>
      <c r="CE4" s="302"/>
      <c r="CF4" s="302"/>
      <c r="CG4" s="302"/>
      <c r="CH4" s="300"/>
      <c r="CI4" s="300"/>
      <c r="CJ4" s="300"/>
    </row>
    <row r="5" spans="1:88" ht="31.5" customHeight="1" thickBot="1" x14ac:dyDescent="0.3">
      <c r="A5" s="278"/>
      <c r="B5" s="278"/>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3"/>
      <c r="AX5" s="283"/>
      <c r="AY5" s="283"/>
      <c r="AZ5" s="283"/>
      <c r="BA5" s="283"/>
      <c r="BB5" s="283"/>
      <c r="BC5" s="283"/>
      <c r="BD5" s="283"/>
      <c r="BE5" s="283"/>
      <c r="BF5" s="283"/>
      <c r="BG5" s="283"/>
      <c r="BH5" s="283"/>
      <c r="BI5" s="283"/>
      <c r="BJ5" s="283"/>
      <c r="BK5" s="283"/>
      <c r="BL5" s="283"/>
      <c r="BM5" s="283"/>
      <c r="BN5" s="283"/>
      <c r="BO5" s="283"/>
      <c r="BP5" s="283"/>
      <c r="BQ5" s="283"/>
      <c r="BR5" s="283"/>
      <c r="BS5" s="283"/>
      <c r="BT5" s="283"/>
      <c r="BU5" s="283"/>
      <c r="BV5" s="283"/>
      <c r="BW5" s="283"/>
      <c r="BX5" s="283"/>
      <c r="BY5" s="283"/>
      <c r="BZ5" s="283"/>
      <c r="CA5" s="301" t="s">
        <v>95</v>
      </c>
      <c r="CB5" s="301"/>
      <c r="CC5" s="301"/>
      <c r="CD5" s="303" t="s">
        <v>96</v>
      </c>
      <c r="CE5" s="301"/>
      <c r="CF5" s="301"/>
      <c r="CG5" s="301"/>
      <c r="CH5" s="300"/>
      <c r="CI5" s="300"/>
      <c r="CJ5" s="300"/>
    </row>
    <row r="6" spans="1:88" ht="33" customHeight="1" thickBot="1" x14ac:dyDescent="0.3">
      <c r="A6" s="278"/>
      <c r="B6" s="278"/>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3"/>
      <c r="AX6" s="283"/>
      <c r="AY6" s="283"/>
      <c r="AZ6" s="283"/>
      <c r="BA6" s="283"/>
      <c r="BB6" s="283"/>
      <c r="BC6" s="283"/>
      <c r="BD6" s="283"/>
      <c r="BE6" s="283"/>
      <c r="BF6" s="283"/>
      <c r="BG6" s="283"/>
      <c r="BH6" s="283"/>
      <c r="BI6" s="283"/>
      <c r="BJ6" s="283"/>
      <c r="BK6" s="283"/>
      <c r="BL6" s="283"/>
      <c r="BM6" s="283"/>
      <c r="BN6" s="283"/>
      <c r="BO6" s="283"/>
      <c r="BP6" s="283"/>
      <c r="BQ6" s="283"/>
      <c r="BR6" s="283"/>
      <c r="BS6" s="283"/>
      <c r="BT6" s="283"/>
      <c r="BU6" s="283"/>
      <c r="BV6" s="283"/>
      <c r="BW6" s="283"/>
      <c r="BX6" s="283"/>
      <c r="BY6" s="283"/>
      <c r="BZ6" s="283"/>
      <c r="CA6" s="302" t="s">
        <v>97</v>
      </c>
      <c r="CB6" s="302"/>
      <c r="CC6" s="302"/>
      <c r="CD6" s="304" t="s">
        <v>98</v>
      </c>
      <c r="CE6" s="302"/>
      <c r="CF6" s="302"/>
      <c r="CG6" s="302"/>
      <c r="CH6" s="300"/>
      <c r="CI6" s="300"/>
      <c r="CJ6" s="300"/>
    </row>
    <row r="7" spans="1:88" ht="30" customHeight="1" thickBot="1" x14ac:dyDescent="0.3">
      <c r="A7" s="278"/>
      <c r="B7" s="278"/>
      <c r="C7" s="283"/>
      <c r="D7" s="283"/>
      <c r="E7" s="283"/>
      <c r="F7" s="283"/>
      <c r="G7" s="283"/>
      <c r="H7" s="283"/>
      <c r="I7" s="283"/>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283"/>
      <c r="AI7" s="283"/>
      <c r="AJ7" s="283"/>
      <c r="AK7" s="283"/>
      <c r="AL7" s="283"/>
      <c r="AM7" s="283"/>
      <c r="AN7" s="283"/>
      <c r="AO7" s="283"/>
      <c r="AP7" s="283"/>
      <c r="AQ7" s="283"/>
      <c r="AR7" s="283"/>
      <c r="AS7" s="283"/>
      <c r="AT7" s="283"/>
      <c r="AU7" s="283"/>
      <c r="AV7" s="283"/>
      <c r="AW7" s="283"/>
      <c r="AX7" s="283"/>
      <c r="AY7" s="283"/>
      <c r="AZ7" s="283"/>
      <c r="BA7" s="283"/>
      <c r="BB7" s="283"/>
      <c r="BC7" s="283"/>
      <c r="BD7" s="283"/>
      <c r="BE7" s="283"/>
      <c r="BF7" s="283"/>
      <c r="BG7" s="283"/>
      <c r="BH7" s="283"/>
      <c r="BI7" s="283"/>
      <c r="BJ7" s="283"/>
      <c r="BK7" s="283"/>
      <c r="BL7" s="283"/>
      <c r="BM7" s="283"/>
      <c r="BN7" s="283"/>
      <c r="BO7" s="283"/>
      <c r="BP7" s="283"/>
      <c r="BQ7" s="283"/>
      <c r="BR7" s="283"/>
      <c r="BS7" s="283"/>
      <c r="BT7" s="283"/>
      <c r="BU7" s="283"/>
      <c r="BV7" s="283"/>
      <c r="BW7" s="283"/>
      <c r="BX7" s="283"/>
      <c r="BY7" s="283"/>
      <c r="BZ7" s="283"/>
      <c r="CA7" s="301" t="s">
        <v>99</v>
      </c>
      <c r="CB7" s="301"/>
      <c r="CC7" s="301"/>
      <c r="CD7" s="303" t="s">
        <v>146</v>
      </c>
      <c r="CE7" s="301"/>
      <c r="CF7" s="301"/>
      <c r="CG7" s="301"/>
      <c r="CH7" s="300"/>
      <c r="CI7" s="300"/>
      <c r="CJ7" s="300"/>
    </row>
    <row r="8" spans="1:88" x14ac:dyDescent="0.25">
      <c r="A8" s="275"/>
      <c r="B8" s="276"/>
      <c r="C8" s="276"/>
      <c r="D8" s="276"/>
      <c r="E8" s="276"/>
      <c r="F8" s="276"/>
      <c r="G8" s="276"/>
      <c r="H8" s="276"/>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6"/>
      <c r="AK8" s="276"/>
      <c r="AL8" s="276"/>
      <c r="AM8" s="276"/>
      <c r="AN8" s="276"/>
      <c r="AO8" s="276"/>
      <c r="AP8" s="276"/>
      <c r="AQ8" s="276"/>
      <c r="AR8" s="276"/>
      <c r="AS8" s="276"/>
      <c r="AT8" s="276"/>
      <c r="AU8" s="276"/>
      <c r="AV8" s="276"/>
      <c r="AW8" s="276"/>
      <c r="AX8" s="276"/>
      <c r="AY8" s="276"/>
      <c r="AZ8" s="276"/>
      <c r="BA8" s="276"/>
      <c r="BB8" s="276"/>
      <c r="BC8" s="276"/>
      <c r="BD8" s="276"/>
      <c r="BE8" s="276"/>
      <c r="BF8" s="277"/>
    </row>
    <row r="9" spans="1:88" ht="15.75" x14ac:dyDescent="0.25">
      <c r="A9" s="10"/>
      <c r="B9" s="10"/>
      <c r="C9" s="10"/>
      <c r="D9" s="10"/>
      <c r="E9" s="10"/>
      <c r="F9" s="10"/>
      <c r="G9" s="10"/>
      <c r="H9" s="10"/>
      <c r="I9" s="279" t="s">
        <v>117</v>
      </c>
      <c r="J9" s="280"/>
      <c r="K9" s="280"/>
      <c r="L9" s="280"/>
      <c r="M9" s="280"/>
      <c r="N9" s="281"/>
      <c r="O9" s="10"/>
      <c r="P9" s="10"/>
      <c r="Q9" s="284" t="s">
        <v>163</v>
      </c>
      <c r="R9" s="285"/>
      <c r="S9" s="285"/>
      <c r="T9" s="285"/>
      <c r="U9" s="285"/>
      <c r="V9" s="285"/>
      <c r="W9" s="285"/>
      <c r="X9" s="285"/>
      <c r="Y9" s="285"/>
      <c r="Z9" s="285"/>
      <c r="AA9" s="285"/>
      <c r="AB9" s="285"/>
      <c r="AC9" s="285"/>
      <c r="AD9" s="285"/>
      <c r="AE9" s="285"/>
      <c r="AF9" s="285"/>
      <c r="AG9" s="285"/>
      <c r="AH9" s="285"/>
      <c r="AI9" s="286"/>
      <c r="AJ9" s="10"/>
      <c r="AK9" s="10"/>
      <c r="AL9" s="10"/>
      <c r="AM9" s="284" t="s">
        <v>164</v>
      </c>
      <c r="AN9" s="290"/>
      <c r="AO9" s="290"/>
      <c r="AP9" s="291"/>
      <c r="AQ9" s="10"/>
      <c r="AR9" s="10"/>
      <c r="AS9" s="19"/>
      <c r="AT9" s="284" t="s">
        <v>165</v>
      </c>
      <c r="AU9" s="285"/>
      <c r="AV9" s="285"/>
      <c r="AW9" s="285"/>
      <c r="AX9" s="285"/>
      <c r="AY9" s="285"/>
      <c r="AZ9" s="285"/>
      <c r="BA9" s="285"/>
      <c r="BB9" s="285"/>
      <c r="BC9" s="285"/>
      <c r="BD9" s="285"/>
      <c r="BE9" s="285"/>
      <c r="BF9" s="285"/>
      <c r="BG9" s="285"/>
      <c r="BH9" s="285"/>
      <c r="BI9" s="285"/>
      <c r="BJ9" s="285"/>
      <c r="BK9" s="285"/>
      <c r="BL9" s="285"/>
      <c r="BM9" s="285"/>
      <c r="BN9" s="285"/>
      <c r="BO9" s="285"/>
      <c r="BP9" s="285"/>
      <c r="BQ9" s="285"/>
      <c r="BR9" s="286"/>
      <c r="BS9" s="287" t="s">
        <v>166</v>
      </c>
      <c r="BT9" s="288"/>
      <c r="BU9" s="288"/>
      <c r="BV9" s="289"/>
      <c r="CB9" s="305" t="s">
        <v>159</v>
      </c>
      <c r="CC9" s="305"/>
      <c r="CD9" s="305"/>
      <c r="CE9" s="305" t="s">
        <v>160</v>
      </c>
      <c r="CF9" s="305"/>
      <c r="CG9" s="305"/>
      <c r="CH9" s="305" t="s">
        <v>161</v>
      </c>
      <c r="CI9" s="305"/>
      <c r="CJ9" s="305"/>
    </row>
    <row r="10" spans="1:88" s="4" customFormat="1" ht="111.75" customHeight="1" x14ac:dyDescent="0.25">
      <c r="A10" s="20" t="s">
        <v>3</v>
      </c>
      <c r="B10" s="29" t="s">
        <v>48</v>
      </c>
      <c r="C10" s="29" t="s">
        <v>113</v>
      </c>
      <c r="D10" s="29" t="s">
        <v>49</v>
      </c>
      <c r="E10" s="29" t="s">
        <v>51</v>
      </c>
      <c r="F10" s="29" t="s">
        <v>114</v>
      </c>
      <c r="G10" s="29" t="s">
        <v>115</v>
      </c>
      <c r="H10" s="30" t="s">
        <v>116</v>
      </c>
      <c r="I10" s="29" t="s">
        <v>4</v>
      </c>
      <c r="J10" s="29" t="s">
        <v>5</v>
      </c>
      <c r="K10" s="29" t="s">
        <v>6</v>
      </c>
      <c r="L10" s="29" t="s">
        <v>7</v>
      </c>
      <c r="M10" s="29" t="s">
        <v>8</v>
      </c>
      <c r="N10" s="29" t="s">
        <v>9</v>
      </c>
      <c r="O10" s="29" t="s">
        <v>138</v>
      </c>
      <c r="P10" s="29" t="s">
        <v>61</v>
      </c>
      <c r="Q10" s="30" t="s">
        <v>118</v>
      </c>
      <c r="R10" s="30" t="s">
        <v>119</v>
      </c>
      <c r="S10" s="30" t="s">
        <v>120</v>
      </c>
      <c r="T10" s="30" t="s">
        <v>121</v>
      </c>
      <c r="U10" s="30" t="s">
        <v>122</v>
      </c>
      <c r="V10" s="30" t="s">
        <v>123</v>
      </c>
      <c r="W10" s="30" t="s">
        <v>124</v>
      </c>
      <c r="X10" s="30" t="s">
        <v>125</v>
      </c>
      <c r="Y10" s="30" t="s">
        <v>126</v>
      </c>
      <c r="Z10" s="30" t="s">
        <v>127</v>
      </c>
      <c r="AA10" s="30" t="s">
        <v>128</v>
      </c>
      <c r="AB10" s="30" t="s">
        <v>129</v>
      </c>
      <c r="AC10" s="30" t="s">
        <v>130</v>
      </c>
      <c r="AD10" s="30" t="s">
        <v>131</v>
      </c>
      <c r="AE10" s="30" t="s">
        <v>132</v>
      </c>
      <c r="AF10" s="30" t="s">
        <v>133</v>
      </c>
      <c r="AG10" s="30" t="s">
        <v>134</v>
      </c>
      <c r="AH10" s="30" t="s">
        <v>135</v>
      </c>
      <c r="AI10" s="30" t="s">
        <v>136</v>
      </c>
      <c r="AJ10" s="30" t="s">
        <v>106</v>
      </c>
      <c r="AK10" s="30" t="s">
        <v>107</v>
      </c>
      <c r="AL10" s="30" t="s">
        <v>137</v>
      </c>
      <c r="AM10" s="29" t="s">
        <v>52</v>
      </c>
      <c r="AN10" s="29" t="s">
        <v>53</v>
      </c>
      <c r="AO10" s="262" t="s">
        <v>60</v>
      </c>
      <c r="AP10" s="263"/>
      <c r="AQ10" s="29" t="s">
        <v>55</v>
      </c>
      <c r="AR10" s="30" t="s">
        <v>139</v>
      </c>
      <c r="AS10" s="30" t="s">
        <v>148</v>
      </c>
      <c r="AT10" s="264" t="s">
        <v>62</v>
      </c>
      <c r="AU10" s="264"/>
      <c r="AV10" s="264" t="s">
        <v>63</v>
      </c>
      <c r="AW10" s="264"/>
      <c r="AX10" s="264" t="s">
        <v>64</v>
      </c>
      <c r="AY10" s="264"/>
      <c r="AZ10" s="264" t="s">
        <v>65</v>
      </c>
      <c r="BA10" s="264"/>
      <c r="BB10" s="264" t="s">
        <v>168</v>
      </c>
      <c r="BC10" s="264"/>
      <c r="BD10" s="264" t="s">
        <v>66</v>
      </c>
      <c r="BE10" s="264"/>
      <c r="BF10" s="264" t="s">
        <v>67</v>
      </c>
      <c r="BG10" s="264"/>
      <c r="BH10" s="21" t="s">
        <v>84</v>
      </c>
      <c r="BI10" s="21" t="s">
        <v>89</v>
      </c>
      <c r="BJ10" s="21" t="s">
        <v>85</v>
      </c>
      <c r="BK10" s="21" t="s">
        <v>90</v>
      </c>
      <c r="BL10" s="21" t="s">
        <v>91</v>
      </c>
      <c r="BM10" s="21" t="s">
        <v>2</v>
      </c>
      <c r="BN10" s="21" t="s">
        <v>140</v>
      </c>
      <c r="BO10" s="21" t="s">
        <v>141</v>
      </c>
      <c r="BP10" s="21" t="s">
        <v>102</v>
      </c>
      <c r="BQ10" s="21" t="s">
        <v>103</v>
      </c>
      <c r="BR10" s="21" t="s">
        <v>104</v>
      </c>
      <c r="BS10" s="31" t="s">
        <v>52</v>
      </c>
      <c r="BT10" s="31" t="s">
        <v>53</v>
      </c>
      <c r="BU10" s="133" t="s">
        <v>54</v>
      </c>
      <c r="BV10" s="134"/>
      <c r="BW10" s="31" t="s">
        <v>56</v>
      </c>
      <c r="BX10" s="31" t="s">
        <v>57</v>
      </c>
      <c r="BY10" s="31" t="s">
        <v>58</v>
      </c>
      <c r="BZ10" s="31" t="s">
        <v>59</v>
      </c>
      <c r="CA10" s="32" t="s">
        <v>142</v>
      </c>
      <c r="CB10" s="22" t="s">
        <v>144</v>
      </c>
      <c r="CC10" s="22" t="s">
        <v>145</v>
      </c>
      <c r="CD10" s="22" t="s">
        <v>143</v>
      </c>
      <c r="CE10" s="22" t="s">
        <v>144</v>
      </c>
      <c r="CF10" s="22" t="s">
        <v>145</v>
      </c>
      <c r="CG10" s="22" t="s">
        <v>143</v>
      </c>
      <c r="CH10" s="22" t="s">
        <v>144</v>
      </c>
      <c r="CI10" s="22" t="s">
        <v>145</v>
      </c>
      <c r="CJ10" s="22" t="s">
        <v>143</v>
      </c>
    </row>
    <row r="11" spans="1:88" s="62" customFormat="1" ht="303" customHeight="1" x14ac:dyDescent="0.25">
      <c r="A11" s="146">
        <v>1</v>
      </c>
      <c r="B11" s="146" t="s">
        <v>169</v>
      </c>
      <c r="C11" s="259" t="s">
        <v>170</v>
      </c>
      <c r="D11" s="259" t="s">
        <v>171</v>
      </c>
      <c r="E11" s="57" t="s">
        <v>172</v>
      </c>
      <c r="F11" s="65" t="s">
        <v>173</v>
      </c>
      <c r="G11" s="260" t="s">
        <v>174</v>
      </c>
      <c r="H11" s="261"/>
      <c r="I11" s="146">
        <v>4</v>
      </c>
      <c r="J11" s="146">
        <v>4</v>
      </c>
      <c r="K11" s="146">
        <v>4</v>
      </c>
      <c r="L11" s="146">
        <v>4</v>
      </c>
      <c r="M11" s="146"/>
      <c r="N11" s="146"/>
      <c r="O11" s="66">
        <f>TRUNC(AVERAGE(I11:N11))</f>
        <v>4</v>
      </c>
      <c r="P11" s="145">
        <f>IF(H11="",O11,H11)</f>
        <v>4</v>
      </c>
      <c r="Q11" s="146" t="s">
        <v>108</v>
      </c>
      <c r="R11" s="146" t="s">
        <v>108</v>
      </c>
      <c r="S11" s="146" t="s">
        <v>109</v>
      </c>
      <c r="T11" s="146" t="s">
        <v>109</v>
      </c>
      <c r="U11" s="146" t="s">
        <v>109</v>
      </c>
      <c r="V11" s="146" t="s">
        <v>109</v>
      </c>
      <c r="W11" s="146" t="s">
        <v>109</v>
      </c>
      <c r="X11" s="146" t="s">
        <v>109</v>
      </c>
      <c r="Y11" s="146" t="s">
        <v>109</v>
      </c>
      <c r="Z11" s="146" t="s">
        <v>109</v>
      </c>
      <c r="AA11" s="146" t="s">
        <v>109</v>
      </c>
      <c r="AB11" s="146" t="s">
        <v>109</v>
      </c>
      <c r="AC11" s="146" t="s">
        <v>109</v>
      </c>
      <c r="AD11" s="146" t="s">
        <v>109</v>
      </c>
      <c r="AE11" s="146" t="s">
        <v>109</v>
      </c>
      <c r="AF11" s="146" t="s">
        <v>109</v>
      </c>
      <c r="AG11" s="146" t="s">
        <v>109</v>
      </c>
      <c r="AH11" s="146" t="s">
        <v>109</v>
      </c>
      <c r="AI11" s="146" t="s">
        <v>109</v>
      </c>
      <c r="AJ11" s="176">
        <f t="shared" ref="AJ11" si="0">COUNTIF(Q11:AI11,"SI")</f>
        <v>2</v>
      </c>
      <c r="AK11" s="176">
        <f t="shared" ref="AK11" si="1">COUNTIF(Q11:AI11,"NO")</f>
        <v>17</v>
      </c>
      <c r="AL11" s="265" t="str">
        <f>IF(OR(AF11="SI",AJ11&gt;11),"CATASTRÓFICO",IF(AJ11&gt;5,"MAYOR",IF(AJ11&gt;0,"MODERADO","")))</f>
        <v>MODERADO</v>
      </c>
      <c r="AM11" s="266">
        <f>P11</f>
        <v>4</v>
      </c>
      <c r="AN11" s="265">
        <f>IF(AL11="MODERADO",3,IF(AL11="MAYOR",4,IF(AL11="CATASTRÓFICO",5,"")))</f>
        <v>3</v>
      </c>
      <c r="AO11" s="266">
        <f>AM11*AN11</f>
        <v>12</v>
      </c>
      <c r="AP11" s="147" t="str">
        <f>IF(OR(AN11=5,AO11=20,AO11=15,AO11=16,AND(AO11=12,AN11=4)),"Extremo",IF(OR(AO11=8,AO11=9,AND(AO11=4,AN11=4),AND(AO11=12,AN11=3),AND(AO11=10,AN11=2),AND(AO11=5,AN11=1)),"Alto",IF(OR(AO11=6,AND(AO11=4,AN11=1),AND(AO11=3,AN11=3)),"Moderado",IF(OR(AO11=1,AO11=2,AND(AO11=3,AN11=1),AND(AO11=4,AN11=2)),"Bajo"," "))))</f>
        <v>Alto</v>
      </c>
      <c r="AQ11" s="259" t="str">
        <f t="shared" ref="AQ11" si="2">IF(AP11="Bajo","Asumir",IF(AP11="Moderado","Reducir",IF(AP11="Alto","Reducir o Evitar o Transferir",IF(AP11="Extremo","Reducir o Evitar o Transferir"," "))))</f>
        <v>Reducir o Evitar o Transferir</v>
      </c>
      <c r="AR11" s="57" t="s">
        <v>175</v>
      </c>
      <c r="AS11" s="146" t="s">
        <v>205</v>
      </c>
      <c r="AT11" s="67" t="s">
        <v>68</v>
      </c>
      <c r="AU11" s="68">
        <f>IF(AT11="Asignado",15,0)</f>
        <v>15</v>
      </c>
      <c r="AV11" s="67" t="s">
        <v>70</v>
      </c>
      <c r="AW11" s="68">
        <f>IF(AV11="Adecuado",15,0)</f>
        <v>15</v>
      </c>
      <c r="AX11" s="67" t="s">
        <v>72</v>
      </c>
      <c r="AY11" s="68">
        <f>IF(AX11="Oportuna",15,0)</f>
        <v>15</v>
      </c>
      <c r="AZ11" s="67" t="s">
        <v>74</v>
      </c>
      <c r="BA11" s="68">
        <f>IF(AZ11="Prevenir",15,IF(AZ11="Detectar",10,0))</f>
        <v>15</v>
      </c>
      <c r="BB11" s="67" t="s">
        <v>77</v>
      </c>
      <c r="BC11" s="68">
        <f>IF(BB11="Confiable",15,0)</f>
        <v>15</v>
      </c>
      <c r="BD11" s="65" t="s">
        <v>79</v>
      </c>
      <c r="BE11" s="68">
        <f>IF(BD11="Se Investigan y resuelven oportunamente",15,0)</f>
        <v>15</v>
      </c>
      <c r="BF11" s="67" t="s">
        <v>81</v>
      </c>
      <c r="BG11" s="68">
        <f>IF(BF11="Completa",10,IF(BF11="Incompleta",5,0))</f>
        <v>10</v>
      </c>
      <c r="BH11" s="68">
        <f>AU11+AW11+AY11+BA11+BC11+BE11+BG11</f>
        <v>100</v>
      </c>
      <c r="BI11" s="68" t="str">
        <f>IF(BH11&gt;95,"Fuerte",IF(BH11&gt;85,"Moderado",IF(BH11&gt;0,"Débil","")))</f>
        <v>Fuerte</v>
      </c>
      <c r="BJ11" s="65" t="s">
        <v>86</v>
      </c>
      <c r="BK11" s="68" t="str">
        <f>IF(BJ11="Siempre de manera consistente por parte del responsable","Fuerte",IF(BJ11="Algunas veces por parte del responsable","Moderado",IF(BJ11="No se ejecuta por parte del responsable","Débil",)))</f>
        <v>Fuerte</v>
      </c>
      <c r="BL11" s="68" t="str">
        <f>IF(OR(BI11="Débil",BK11="Débil"),"Débil", IF(OR(BI11="Moderado",BK11="Moderado"),"Moderado",IF(AND(BI11="Fuerte",BK11="Fuerte"),"Fuerte",)))</f>
        <v>Fuerte</v>
      </c>
      <c r="BM11" s="68">
        <f>IF(BL11="Fuerte",100,IF(BL11="Moderado",50,IF(BL11="Débil",0,"")))</f>
        <v>100</v>
      </c>
      <c r="BN11" s="68" t="str">
        <f>IF(AZ11="Prevenir","Probabilidad",IF(AZ11="Detectar","Impacto","No es un Control"))</f>
        <v>Probabilidad</v>
      </c>
      <c r="BO11" s="176">
        <f>AVERAGE(BM11:BM15)</f>
        <v>100</v>
      </c>
      <c r="BP11" s="177" t="str">
        <f>IF(BO11=100,"FUERTE",IF(BO11&gt;49,"MODERADO",IF(BO11&lt;50,"DÉBIL","")))</f>
        <v>FUERTE</v>
      </c>
      <c r="BQ11" s="177">
        <f>IF(AND(BP11="FUERTE",OR(BN11="Probabilidad",BN12="Probabilidad",BN13="Probabilidad", BN14="Probabilidad",BN15="Probabilidad")),2,IF(AND(BP11="MODERADO",OR(BN11="Probabilidad",BN12="Probabilidad",BN13="Probabilidad", BN14="Probabilidad",BN15="Probabilidad")),1,0))</f>
        <v>2</v>
      </c>
      <c r="BR11" s="177">
        <v>0</v>
      </c>
      <c r="BS11" s="145">
        <f>AM11-BQ11</f>
        <v>2</v>
      </c>
      <c r="BT11" s="146">
        <f>AN11-BR11</f>
        <v>3</v>
      </c>
      <c r="BU11" s="147">
        <f>BS11*BT11</f>
        <v>6</v>
      </c>
      <c r="BV11" s="147" t="str">
        <f>IF(OR(BT11=5,BU11=20,BU11=15,BU11=16,AND(BU11=12,BT11=4)),"Extremo",IF(OR(BU11=8,BU11=9,AND(BU11=4,BT11=4),AND(BU11=12,BT11=3),AND(BU11=10,BT11=2),AND(BU11=5,BT11=1)),"Alto",IF(OR(BU11=6,AND(BU11=4,BT11=1),AND(BU11=3,BT11=3)),"Moderado",IF(OR(BU11=1,BU11=2,AND(BU11=3,BT11=3),AND(BU11=4,BT11=2)),"Bajo"," "))))</f>
        <v>Moderado</v>
      </c>
      <c r="BW11" s="259" t="s">
        <v>176</v>
      </c>
      <c r="BX11" s="259" t="s">
        <v>177</v>
      </c>
      <c r="BY11" s="259" t="s">
        <v>178</v>
      </c>
      <c r="BZ11" s="259" t="s">
        <v>179</v>
      </c>
      <c r="CA11" s="259" t="s">
        <v>180</v>
      </c>
      <c r="CB11" s="146"/>
      <c r="CC11" s="146"/>
      <c r="CD11" s="146"/>
      <c r="CE11" s="146"/>
      <c r="CF11" s="146"/>
      <c r="CG11" s="146"/>
      <c r="CH11" s="146"/>
      <c r="CI11" s="146"/>
      <c r="CJ11" s="146"/>
    </row>
    <row r="12" spans="1:88" s="62" customFormat="1" ht="277.5" customHeight="1" x14ac:dyDescent="0.25">
      <c r="A12" s="146"/>
      <c r="B12" s="146"/>
      <c r="C12" s="259"/>
      <c r="D12" s="259"/>
      <c r="E12" s="57" t="s">
        <v>181</v>
      </c>
      <c r="F12" s="65" t="s">
        <v>182</v>
      </c>
      <c r="G12" s="260"/>
      <c r="H12" s="261"/>
      <c r="I12" s="146"/>
      <c r="J12" s="146"/>
      <c r="K12" s="146"/>
      <c r="L12" s="146"/>
      <c r="M12" s="146"/>
      <c r="N12" s="146"/>
      <c r="O12" s="66" t="e">
        <f t="shared" ref="O12:O15" si="3">TRUNC(AVERAGE(I12:N12))</f>
        <v>#DIV/0!</v>
      </c>
      <c r="P12" s="145"/>
      <c r="Q12" s="146"/>
      <c r="R12" s="146"/>
      <c r="S12" s="146"/>
      <c r="T12" s="146"/>
      <c r="U12" s="146"/>
      <c r="V12" s="146"/>
      <c r="W12" s="146"/>
      <c r="X12" s="146"/>
      <c r="Y12" s="146"/>
      <c r="Z12" s="146"/>
      <c r="AA12" s="146"/>
      <c r="AB12" s="146"/>
      <c r="AC12" s="146"/>
      <c r="AD12" s="146"/>
      <c r="AE12" s="146"/>
      <c r="AF12" s="146"/>
      <c r="AG12" s="146"/>
      <c r="AH12" s="146"/>
      <c r="AI12" s="146"/>
      <c r="AJ12" s="176"/>
      <c r="AK12" s="176"/>
      <c r="AL12" s="265"/>
      <c r="AM12" s="266"/>
      <c r="AN12" s="265"/>
      <c r="AO12" s="266"/>
      <c r="AP12" s="147"/>
      <c r="AQ12" s="259"/>
      <c r="AR12" s="292" t="s">
        <v>183</v>
      </c>
      <c r="AS12" s="146"/>
      <c r="AT12" s="111" t="s">
        <v>68</v>
      </c>
      <c r="AU12" s="100">
        <f>IF(AT12="Asignado",15,0)</f>
        <v>15</v>
      </c>
      <c r="AV12" s="111" t="s">
        <v>70</v>
      </c>
      <c r="AW12" s="100">
        <f>IF(AV12="Adecuado",15,0)</f>
        <v>15</v>
      </c>
      <c r="AX12" s="111" t="s">
        <v>72</v>
      </c>
      <c r="AY12" s="100">
        <f>IF(AX12="Oportuna",15,0)</f>
        <v>15</v>
      </c>
      <c r="AZ12" s="111" t="s">
        <v>74</v>
      </c>
      <c r="BA12" s="100">
        <f>IF(AZ12="Prevenir",15,IF(AZ12="Detectar",10,0))</f>
        <v>15</v>
      </c>
      <c r="BB12" s="111" t="s">
        <v>77</v>
      </c>
      <c r="BC12" s="100">
        <f>IF(BB12="Confiable",15,0)</f>
        <v>15</v>
      </c>
      <c r="BD12" s="114" t="s">
        <v>79</v>
      </c>
      <c r="BE12" s="100">
        <f>IF(BD12="Se Investigan y resuelven oportunamente",15,0)</f>
        <v>15</v>
      </c>
      <c r="BF12" s="111" t="s">
        <v>81</v>
      </c>
      <c r="BG12" s="100">
        <f>IF(BF12="Completa",10,IF(BF12="Incompleta",5,0))</f>
        <v>10</v>
      </c>
      <c r="BH12" s="100">
        <f>AU12+AW12+AY12+BA12+BC12+BE12+BG12</f>
        <v>100</v>
      </c>
      <c r="BI12" s="100" t="str">
        <f>IF(BH12&gt;95,"Fuerte",IF(BH12&gt;85,"Moderado",IF(BH12&gt;0,"Débil","")))</f>
        <v>Fuerte</v>
      </c>
      <c r="BJ12" s="114" t="s">
        <v>86</v>
      </c>
      <c r="BK12" s="100" t="str">
        <f>IF(BJ12="Siempre de manera consistente por parte del responsable","Fuerte",IF(BJ12="Algunas veces por parte del responsable","Moderado",IF(BJ12="No se ejecuta por parte del responsable","Débil",)))</f>
        <v>Fuerte</v>
      </c>
      <c r="BL12" s="100" t="str">
        <f>IF(OR(BI12="Débil",BK12="Débil"),"Débil", IF(OR(BI12="Moderado",BK12="Moderado"),"Moderado",IF(AND(BI12="Fuerte",BK12="Fuerte"),"Fuerte",)))</f>
        <v>Fuerte</v>
      </c>
      <c r="BM12" s="100">
        <f>IF(BL12="Fuerte",100,IF(BL12="Moderado",50,IF(BL12="Débil",0,"")))</f>
        <v>100</v>
      </c>
      <c r="BN12" s="100" t="str">
        <f>IF(AZ12="Prevenir","Probabilidad",IF(AZ12="Detectar","Impacto","No es un Control"))</f>
        <v>Probabilidad</v>
      </c>
      <c r="BO12" s="176"/>
      <c r="BP12" s="177"/>
      <c r="BQ12" s="177"/>
      <c r="BR12" s="177"/>
      <c r="BS12" s="146"/>
      <c r="BT12" s="146"/>
      <c r="BU12" s="147"/>
      <c r="BV12" s="147"/>
      <c r="BW12" s="259"/>
      <c r="BX12" s="259"/>
      <c r="BY12" s="259"/>
      <c r="BZ12" s="259"/>
      <c r="CA12" s="259"/>
      <c r="CB12" s="146"/>
      <c r="CC12" s="146"/>
      <c r="CD12" s="146"/>
      <c r="CE12" s="146"/>
      <c r="CF12" s="146"/>
      <c r="CG12" s="146"/>
      <c r="CH12" s="146"/>
      <c r="CI12" s="146"/>
      <c r="CJ12" s="146"/>
    </row>
    <row r="13" spans="1:88" s="62" customFormat="1" ht="15.75" x14ac:dyDescent="0.25">
      <c r="A13" s="146"/>
      <c r="B13" s="146"/>
      <c r="C13" s="259"/>
      <c r="D13" s="259"/>
      <c r="E13" s="57"/>
      <c r="F13" s="65"/>
      <c r="G13" s="260"/>
      <c r="H13" s="261"/>
      <c r="I13" s="146"/>
      <c r="J13" s="146"/>
      <c r="K13" s="146"/>
      <c r="L13" s="146"/>
      <c r="M13" s="146"/>
      <c r="N13" s="146"/>
      <c r="O13" s="66" t="e">
        <f t="shared" si="3"/>
        <v>#DIV/0!</v>
      </c>
      <c r="P13" s="145"/>
      <c r="Q13" s="146"/>
      <c r="R13" s="146"/>
      <c r="S13" s="146"/>
      <c r="T13" s="146"/>
      <c r="U13" s="146"/>
      <c r="V13" s="146"/>
      <c r="W13" s="146"/>
      <c r="X13" s="146"/>
      <c r="Y13" s="146"/>
      <c r="Z13" s="146"/>
      <c r="AA13" s="146"/>
      <c r="AB13" s="146"/>
      <c r="AC13" s="146"/>
      <c r="AD13" s="146"/>
      <c r="AE13" s="146"/>
      <c r="AF13" s="146"/>
      <c r="AG13" s="146"/>
      <c r="AH13" s="146"/>
      <c r="AI13" s="146"/>
      <c r="AJ13" s="176"/>
      <c r="AK13" s="176"/>
      <c r="AL13" s="265"/>
      <c r="AM13" s="266"/>
      <c r="AN13" s="265"/>
      <c r="AO13" s="266"/>
      <c r="AP13" s="147"/>
      <c r="AQ13" s="259"/>
      <c r="AR13" s="293"/>
      <c r="AS13" s="146"/>
      <c r="AT13" s="112"/>
      <c r="AU13" s="101"/>
      <c r="AV13" s="112"/>
      <c r="AW13" s="101"/>
      <c r="AX13" s="112"/>
      <c r="AY13" s="101"/>
      <c r="AZ13" s="112"/>
      <c r="BA13" s="101"/>
      <c r="BB13" s="112"/>
      <c r="BC13" s="101"/>
      <c r="BD13" s="115"/>
      <c r="BE13" s="101"/>
      <c r="BF13" s="112"/>
      <c r="BG13" s="101"/>
      <c r="BH13" s="101"/>
      <c r="BI13" s="101"/>
      <c r="BJ13" s="115"/>
      <c r="BK13" s="101"/>
      <c r="BL13" s="101"/>
      <c r="BM13" s="101"/>
      <c r="BN13" s="101"/>
      <c r="BO13" s="176"/>
      <c r="BP13" s="177"/>
      <c r="BQ13" s="177"/>
      <c r="BR13" s="177"/>
      <c r="BS13" s="146"/>
      <c r="BT13" s="146"/>
      <c r="BU13" s="147"/>
      <c r="BV13" s="147"/>
      <c r="BW13" s="259"/>
      <c r="BX13" s="259"/>
      <c r="BY13" s="259"/>
      <c r="BZ13" s="259"/>
      <c r="CA13" s="259"/>
      <c r="CB13" s="146"/>
      <c r="CC13" s="146"/>
      <c r="CD13" s="146"/>
      <c r="CE13" s="146"/>
      <c r="CF13" s="146"/>
      <c r="CG13" s="146"/>
      <c r="CH13" s="146"/>
      <c r="CI13" s="146"/>
      <c r="CJ13" s="146"/>
    </row>
    <row r="14" spans="1:88" s="62" customFormat="1" ht="15.75" x14ac:dyDescent="0.25">
      <c r="A14" s="146"/>
      <c r="B14" s="146"/>
      <c r="C14" s="259"/>
      <c r="D14" s="259"/>
      <c r="E14" s="57"/>
      <c r="F14" s="65"/>
      <c r="G14" s="260"/>
      <c r="H14" s="261"/>
      <c r="I14" s="146"/>
      <c r="J14" s="146"/>
      <c r="K14" s="146"/>
      <c r="L14" s="146"/>
      <c r="M14" s="146"/>
      <c r="N14" s="146"/>
      <c r="O14" s="66" t="e">
        <f t="shared" si="3"/>
        <v>#DIV/0!</v>
      </c>
      <c r="P14" s="145"/>
      <c r="Q14" s="146"/>
      <c r="R14" s="146"/>
      <c r="S14" s="146"/>
      <c r="T14" s="146"/>
      <c r="U14" s="146"/>
      <c r="V14" s="146"/>
      <c r="W14" s="146"/>
      <c r="X14" s="146"/>
      <c r="Y14" s="146"/>
      <c r="Z14" s="146"/>
      <c r="AA14" s="146"/>
      <c r="AB14" s="146"/>
      <c r="AC14" s="146"/>
      <c r="AD14" s="146"/>
      <c r="AE14" s="146"/>
      <c r="AF14" s="146"/>
      <c r="AG14" s="146"/>
      <c r="AH14" s="146"/>
      <c r="AI14" s="146"/>
      <c r="AJ14" s="176"/>
      <c r="AK14" s="176"/>
      <c r="AL14" s="265"/>
      <c r="AM14" s="266"/>
      <c r="AN14" s="265"/>
      <c r="AO14" s="266"/>
      <c r="AP14" s="147"/>
      <c r="AQ14" s="259"/>
      <c r="AR14" s="293"/>
      <c r="AS14" s="146"/>
      <c r="AT14" s="112"/>
      <c r="AU14" s="101"/>
      <c r="AV14" s="112"/>
      <c r="AW14" s="101"/>
      <c r="AX14" s="112"/>
      <c r="AY14" s="101"/>
      <c r="AZ14" s="112"/>
      <c r="BA14" s="101"/>
      <c r="BB14" s="112"/>
      <c r="BC14" s="101"/>
      <c r="BD14" s="115"/>
      <c r="BE14" s="101"/>
      <c r="BF14" s="112"/>
      <c r="BG14" s="101"/>
      <c r="BH14" s="101"/>
      <c r="BI14" s="101"/>
      <c r="BJ14" s="115"/>
      <c r="BK14" s="101"/>
      <c r="BL14" s="101"/>
      <c r="BM14" s="101"/>
      <c r="BN14" s="101"/>
      <c r="BO14" s="176"/>
      <c r="BP14" s="177"/>
      <c r="BQ14" s="177"/>
      <c r="BR14" s="177"/>
      <c r="BS14" s="146"/>
      <c r="BT14" s="146"/>
      <c r="BU14" s="147"/>
      <c r="BV14" s="147"/>
      <c r="BW14" s="259"/>
      <c r="BX14" s="259"/>
      <c r="BY14" s="259"/>
      <c r="BZ14" s="259"/>
      <c r="CA14" s="259"/>
      <c r="CB14" s="146"/>
      <c r="CC14" s="146"/>
      <c r="CD14" s="146"/>
      <c r="CE14" s="146"/>
      <c r="CF14" s="146"/>
      <c r="CG14" s="146"/>
      <c r="CH14" s="146"/>
      <c r="CI14" s="146"/>
      <c r="CJ14" s="146"/>
    </row>
    <row r="15" spans="1:88" s="62" customFormat="1" ht="16.5" thickBot="1" x14ac:dyDescent="0.3">
      <c r="A15" s="146"/>
      <c r="B15" s="146"/>
      <c r="C15" s="259"/>
      <c r="D15" s="259"/>
      <c r="E15" s="57"/>
      <c r="F15" s="65"/>
      <c r="G15" s="260"/>
      <c r="H15" s="261"/>
      <c r="I15" s="146"/>
      <c r="J15" s="146"/>
      <c r="K15" s="146"/>
      <c r="L15" s="146"/>
      <c r="M15" s="146"/>
      <c r="N15" s="146"/>
      <c r="O15" s="66" t="e">
        <f t="shared" si="3"/>
        <v>#DIV/0!</v>
      </c>
      <c r="P15" s="145"/>
      <c r="Q15" s="146"/>
      <c r="R15" s="146"/>
      <c r="S15" s="146"/>
      <c r="T15" s="146"/>
      <c r="U15" s="146"/>
      <c r="V15" s="146"/>
      <c r="W15" s="146"/>
      <c r="X15" s="146"/>
      <c r="Y15" s="146"/>
      <c r="Z15" s="146"/>
      <c r="AA15" s="146"/>
      <c r="AB15" s="146"/>
      <c r="AC15" s="146"/>
      <c r="AD15" s="146"/>
      <c r="AE15" s="146"/>
      <c r="AF15" s="146"/>
      <c r="AG15" s="146"/>
      <c r="AH15" s="146"/>
      <c r="AI15" s="146"/>
      <c r="AJ15" s="176"/>
      <c r="AK15" s="176"/>
      <c r="AL15" s="265"/>
      <c r="AM15" s="266"/>
      <c r="AN15" s="265"/>
      <c r="AO15" s="266"/>
      <c r="AP15" s="147"/>
      <c r="AQ15" s="259"/>
      <c r="AR15" s="294"/>
      <c r="AS15" s="146"/>
      <c r="AT15" s="113"/>
      <c r="AU15" s="102"/>
      <c r="AV15" s="113"/>
      <c r="AW15" s="102"/>
      <c r="AX15" s="113"/>
      <c r="AY15" s="102"/>
      <c r="AZ15" s="113"/>
      <c r="BA15" s="102"/>
      <c r="BB15" s="113"/>
      <c r="BC15" s="102"/>
      <c r="BD15" s="116"/>
      <c r="BE15" s="102"/>
      <c r="BF15" s="113"/>
      <c r="BG15" s="102"/>
      <c r="BH15" s="102"/>
      <c r="BI15" s="102"/>
      <c r="BJ15" s="116"/>
      <c r="BK15" s="102"/>
      <c r="BL15" s="102"/>
      <c r="BM15" s="102"/>
      <c r="BN15" s="102"/>
      <c r="BO15" s="176"/>
      <c r="BP15" s="177"/>
      <c r="BQ15" s="177"/>
      <c r="BR15" s="177"/>
      <c r="BS15" s="146"/>
      <c r="BT15" s="146"/>
      <c r="BU15" s="147"/>
      <c r="BV15" s="147"/>
      <c r="BW15" s="259"/>
      <c r="BX15" s="259"/>
      <c r="BY15" s="259"/>
      <c r="BZ15" s="259"/>
      <c r="CA15" s="259"/>
      <c r="CB15" s="146"/>
      <c r="CC15" s="146"/>
      <c r="CD15" s="146"/>
      <c r="CE15" s="146"/>
      <c r="CF15" s="146"/>
      <c r="CG15" s="146"/>
      <c r="CH15" s="146"/>
      <c r="CI15" s="146"/>
      <c r="CJ15" s="146"/>
    </row>
    <row r="16" spans="1:88" ht="160.5" customHeight="1" thickBot="1" x14ac:dyDescent="0.3">
      <c r="A16" s="227">
        <v>2</v>
      </c>
      <c r="B16" s="248" t="s">
        <v>184</v>
      </c>
      <c r="C16" s="186" t="s">
        <v>185</v>
      </c>
      <c r="D16" s="248" t="s">
        <v>186</v>
      </c>
      <c r="E16" s="45" t="s">
        <v>194</v>
      </c>
      <c r="F16" s="45" t="s">
        <v>216</v>
      </c>
      <c r="G16" s="248" t="s">
        <v>187</v>
      </c>
      <c r="H16" s="198"/>
      <c r="I16" s="244">
        <v>3</v>
      </c>
      <c r="J16" s="244">
        <v>5</v>
      </c>
      <c r="K16" s="244">
        <v>3</v>
      </c>
      <c r="L16" s="244">
        <v>3</v>
      </c>
      <c r="M16" s="244">
        <v>3</v>
      </c>
      <c r="N16" s="244">
        <v>3</v>
      </c>
      <c r="O16" s="33">
        <f>TRUNC(AVERAGE(I16:N16))</f>
        <v>3</v>
      </c>
      <c r="P16" s="255">
        <f>IF(H16="",O16,H16)</f>
        <v>3</v>
      </c>
      <c r="Q16" s="244" t="s">
        <v>109</v>
      </c>
      <c r="R16" s="244" t="s">
        <v>109</v>
      </c>
      <c r="S16" s="244" t="s">
        <v>109</v>
      </c>
      <c r="T16" s="244" t="s">
        <v>109</v>
      </c>
      <c r="U16" s="244" t="s">
        <v>108</v>
      </c>
      <c r="V16" s="244" t="s">
        <v>109</v>
      </c>
      <c r="W16" s="244" t="s">
        <v>109</v>
      </c>
      <c r="X16" s="244" t="s">
        <v>109</v>
      </c>
      <c r="Y16" s="244" t="s">
        <v>109</v>
      </c>
      <c r="Z16" s="244" t="s">
        <v>108</v>
      </c>
      <c r="AA16" s="244" t="s">
        <v>108</v>
      </c>
      <c r="AB16" s="244" t="s">
        <v>108</v>
      </c>
      <c r="AC16" s="244" t="s">
        <v>108</v>
      </c>
      <c r="AD16" s="244" t="s">
        <v>109</v>
      </c>
      <c r="AE16" s="244" t="s">
        <v>109</v>
      </c>
      <c r="AF16" s="244" t="s">
        <v>109</v>
      </c>
      <c r="AG16" s="244" t="s">
        <v>109</v>
      </c>
      <c r="AH16" s="244" t="s">
        <v>109</v>
      </c>
      <c r="AI16" s="233" t="s">
        <v>109</v>
      </c>
      <c r="AJ16" s="236">
        <f t="shared" ref="AJ16" si="4">COUNTIF(Q16:AI16,"SI")</f>
        <v>5</v>
      </c>
      <c r="AK16" s="236">
        <f t="shared" ref="AK16" si="5">COUNTIF(Q16:AI16,"NO")</f>
        <v>14</v>
      </c>
      <c r="AL16" s="238" t="str">
        <f>IF(OR(AF16="SI",AJ16&gt;11),"CATASTRÓFICO",IF(AJ16&gt;5,"MAYOR",IF(AJ16&gt;0,"MODERADO","")))</f>
        <v>MODERADO</v>
      </c>
      <c r="AM16" s="241">
        <f>P16</f>
        <v>3</v>
      </c>
      <c r="AN16" s="238">
        <f>IF(AL16="MODERADO",3,IF(AL16="MAYOR",4,IF(AL16="CATASTRÓFICO",5,"")))</f>
        <v>3</v>
      </c>
      <c r="AO16" s="267">
        <f>AM16*AN16</f>
        <v>9</v>
      </c>
      <c r="AP16" s="270" t="str">
        <f>IF(OR(AN16=5,AO16=20,AO16=15,AO16=16,AND(AO16=12,AN16=4)),"Extremo",IF(OR(AO16=8,AO16=9,AND(AO16=4,AN16=4),AND(AO16=12,AN16=3),AND(AO16=10,AN16=2),AND(AO16=5,AN16=1)),"Alto",IF(OR(AO16=6,AND(AO16=4,AN16=1),AND(AO16=3,AN16=3)),"Moderado",IF(OR(AO16=1,AO16=2,AND(AO16=3,AN16=1),AND(AO16=4,AN16=2)),"Bajo"," "))))</f>
        <v>Alto</v>
      </c>
      <c r="AQ16" s="272" t="str">
        <f t="shared" ref="AQ16" si="6">IF(AP16="Bajo","Asumir",IF(AP16="Moderado","Reducir",IF(AP16="Alto","Reducir o Evitar o Transferir",IF(AP16="Extremo","Reducir o Evitar o Transferir"," "))))</f>
        <v>Reducir o Evitar o Transferir</v>
      </c>
      <c r="AR16" s="48" t="s">
        <v>196</v>
      </c>
      <c r="AS16" s="103" t="s">
        <v>188</v>
      </c>
      <c r="AT16" s="34" t="s">
        <v>68</v>
      </c>
      <c r="AU16" s="35">
        <f>IF(AT16="Asignado",15,0)</f>
        <v>15</v>
      </c>
      <c r="AV16" s="14" t="s">
        <v>70</v>
      </c>
      <c r="AW16" s="35">
        <f>IF(AV16="Adecuado",15,0)</f>
        <v>15</v>
      </c>
      <c r="AX16" s="14" t="s">
        <v>72</v>
      </c>
      <c r="AY16" s="35">
        <f>IF(AX16="Oportuna",15,0)</f>
        <v>15</v>
      </c>
      <c r="AZ16" s="14" t="s">
        <v>74</v>
      </c>
      <c r="BA16" s="35">
        <f>IF(AZ16="Prevenir",15,IF(AZ16="Detectar",10,0))</f>
        <v>15</v>
      </c>
      <c r="BB16" s="14" t="s">
        <v>77</v>
      </c>
      <c r="BC16" s="35">
        <f>IF(BB16="Confiable",15,0)</f>
        <v>15</v>
      </c>
      <c r="BD16" s="14" t="s">
        <v>79</v>
      </c>
      <c r="BE16" s="35">
        <f>IF(BD16="Se Investigan y resuelven oportunamente",15,0)</f>
        <v>15</v>
      </c>
      <c r="BF16" s="14" t="s">
        <v>81</v>
      </c>
      <c r="BG16" s="35">
        <f>IF(BF16="Completa",10,IF(BF16="Incompleta",5,0))</f>
        <v>10</v>
      </c>
      <c r="BH16" s="35">
        <f>AU16+AW16+AY16+BA16+BC16+BE16+BG16</f>
        <v>100</v>
      </c>
      <c r="BI16" s="35" t="str">
        <f>IF(BH16&gt;95,"Fuerte",IF(BH16&gt;85,"Moderado",IF(BH16&gt;0,"Débil","")))</f>
        <v>Fuerte</v>
      </c>
      <c r="BJ16" s="2" t="s">
        <v>86</v>
      </c>
      <c r="BK16" s="35" t="str">
        <f>IF(BJ16="Siempre de manera consistente por parte del responsable","Fuerte",IF(BJ16="Algunas veces por parte del responsable","Moderado",IF(BJ16="No se ejecuta por parte del responsable","Débil",)))</f>
        <v>Fuerte</v>
      </c>
      <c r="BL16" s="35" t="str">
        <f>IF(OR(BI16="Débil",BK16="Débil"),"Débil", IF(OR(BI16="Moderado",BK16="Moderado"),"Moderado",IF(AND(BI16="Fuerte",BK16="Fuerte"),"Fuerte",)))</f>
        <v>Fuerte</v>
      </c>
      <c r="BM16" s="35">
        <f>IF(BL16="Fuerte",100,IF(BL16="Moderado",50,IF(BL16="Débil",0,"")))</f>
        <v>100</v>
      </c>
      <c r="BN16" s="35" t="str">
        <f>IF(AZ16="Prevenir","Probabilidad",IF(AZ16="Detectar","Impacto","No es un Control"))</f>
        <v>Probabilidad</v>
      </c>
      <c r="BO16" s="160">
        <f>AVERAGE(BM16:BM20)</f>
        <v>100</v>
      </c>
      <c r="BP16" s="162" t="str">
        <f>IF(BO16=100,"FUERTE",IF(BO16&gt;49,"MODERADO",IF(BO16&lt;50,"DÉBIL","")))</f>
        <v>FUERTE</v>
      </c>
      <c r="BQ16" s="162">
        <f>IF(AND(BP16="FUERTE",OR(BN16="Probabilidad",BN17="Probabilidad",BN18="Probabilidad", BN19="Probabilidad",BN20="Probabilidad")),2,IF(AND(BP16="MODERADO",OR(BN16="Probabilidad",BN17="Probabilidad",BN18="Probabilidad", BN19="Probabilidad",BN20="Probabilidad")),1,0))</f>
        <v>2</v>
      </c>
      <c r="BR16" s="165">
        <v>0</v>
      </c>
      <c r="BS16" s="135">
        <f>AM16-BQ16</f>
        <v>1</v>
      </c>
      <c r="BT16" s="138">
        <f>AN16-BR16</f>
        <v>3</v>
      </c>
      <c r="BU16" s="139">
        <f>BS16*BT16</f>
        <v>3</v>
      </c>
      <c r="BV16" s="142" t="str">
        <f>IF(OR(BT16=5,BU16=20,BU16=15,BU16=16,AND(BU16=12,BT16=4)),"Extremo",IF(OR(BU16=8,BU16=9,AND(BU16=4,BT16=4),AND(BU16=12,BT16=3),AND(BU16=10,BT16=2),AND(BU16=5,BT16=1)),"Alto",IF(OR(BU16=6,AND(BU16=4,BT16=1),AND(BU16=3,BT16=3)),"Moderado",IF(OR(BU16=1,BU16=2,AND(BU16=3,BT16=3),AND(BU16=4,BT16=2)),"Bajo"," "))))</f>
        <v>Moderado</v>
      </c>
      <c r="BW16" s="248" t="s">
        <v>189</v>
      </c>
      <c r="BX16" s="248" t="s">
        <v>190</v>
      </c>
      <c r="BY16" s="248" t="s">
        <v>191</v>
      </c>
      <c r="BZ16" s="248" t="s">
        <v>192</v>
      </c>
      <c r="CA16" s="248" t="s">
        <v>193</v>
      </c>
      <c r="CB16" s="198"/>
      <c r="CC16" s="198"/>
      <c r="CD16" s="198"/>
      <c r="CE16" s="198"/>
      <c r="CF16" s="198"/>
      <c r="CG16" s="198"/>
      <c r="CH16" s="198"/>
      <c r="CI16" s="198"/>
      <c r="CJ16" s="198"/>
    </row>
    <row r="17" spans="1:88" ht="162.75" customHeight="1" thickBot="1" x14ac:dyDescent="0.3">
      <c r="A17" s="136"/>
      <c r="B17" s="249"/>
      <c r="C17" s="187"/>
      <c r="D17" s="249"/>
      <c r="E17" s="46" t="s">
        <v>195</v>
      </c>
      <c r="F17" s="46" t="s">
        <v>215</v>
      </c>
      <c r="G17" s="249"/>
      <c r="H17" s="121"/>
      <c r="I17" s="109"/>
      <c r="J17" s="109"/>
      <c r="K17" s="109"/>
      <c r="L17" s="109"/>
      <c r="M17" s="109"/>
      <c r="N17" s="109"/>
      <c r="O17" s="36" t="e">
        <f t="shared" ref="O17:O20" si="7">TRUNC(AVERAGE(I17:N17))</f>
        <v>#DIV/0!</v>
      </c>
      <c r="P17" s="256"/>
      <c r="Q17" s="109"/>
      <c r="R17" s="109"/>
      <c r="S17" s="109"/>
      <c r="T17" s="109"/>
      <c r="U17" s="109"/>
      <c r="V17" s="109"/>
      <c r="W17" s="109"/>
      <c r="X17" s="109"/>
      <c r="Y17" s="109"/>
      <c r="Z17" s="109"/>
      <c r="AA17" s="109"/>
      <c r="AB17" s="109"/>
      <c r="AC17" s="109"/>
      <c r="AD17" s="109"/>
      <c r="AE17" s="109"/>
      <c r="AF17" s="109"/>
      <c r="AG17" s="109"/>
      <c r="AH17" s="109"/>
      <c r="AI17" s="234"/>
      <c r="AJ17" s="104"/>
      <c r="AK17" s="104"/>
      <c r="AL17" s="239"/>
      <c r="AM17" s="242"/>
      <c r="AN17" s="239"/>
      <c r="AO17" s="268"/>
      <c r="AP17" s="140"/>
      <c r="AQ17" s="273"/>
      <c r="AR17" s="51" t="s">
        <v>197</v>
      </c>
      <c r="AS17" s="104"/>
      <c r="AT17" s="37" t="s">
        <v>68</v>
      </c>
      <c r="AU17" s="38">
        <f t="shared" ref="AU17:AU20" si="8">IF(AT17="Asignado",15,0)</f>
        <v>15</v>
      </c>
      <c r="AV17" s="39" t="s">
        <v>70</v>
      </c>
      <c r="AW17" s="38">
        <f t="shared" ref="AW17:AW21" si="9">IF(AV17="Adecuado",15,0)</f>
        <v>15</v>
      </c>
      <c r="AX17" s="39" t="s">
        <v>72</v>
      </c>
      <c r="AY17" s="38">
        <f t="shared" ref="AY17:AY21" si="10">IF(AX17="Oportuna",15,0)</f>
        <v>15</v>
      </c>
      <c r="AZ17" s="40" t="s">
        <v>74</v>
      </c>
      <c r="BA17" s="38">
        <f t="shared" ref="BA17:BA21" si="11">IF(AZ17="Prevenir",15,IF(AZ17="Detectar",10,0))</f>
        <v>15</v>
      </c>
      <c r="BB17" s="40" t="s">
        <v>77</v>
      </c>
      <c r="BC17" s="38">
        <f t="shared" ref="BC17:BC21" si="12">IF(BB17="Confiable",15,0)</f>
        <v>15</v>
      </c>
      <c r="BD17" s="40" t="s">
        <v>79</v>
      </c>
      <c r="BE17" s="38">
        <f t="shared" ref="BE17:BE21" si="13">IF(BD17="Se Investigan y resuelven oportunamente",15,0)</f>
        <v>15</v>
      </c>
      <c r="BF17" s="40" t="s">
        <v>81</v>
      </c>
      <c r="BG17" s="38">
        <f t="shared" ref="BG17:BG21" si="14">IF(BF17="Completa",10,IF(BF17="Incompleta",5,0))</f>
        <v>10</v>
      </c>
      <c r="BH17" s="38">
        <f t="shared" ref="BH17:BH21" si="15">AU17+AW17+AY17+BA17+BC17+BE17+BG17</f>
        <v>100</v>
      </c>
      <c r="BI17" s="35" t="str">
        <f t="shared" ref="BI17:BI21" si="16">IF(BH17&gt;95,"Fuerte",IF(BH17&gt;85,"Moderado",IF(BH17&gt;0,"Débil","")))</f>
        <v>Fuerte</v>
      </c>
      <c r="BJ17" s="2" t="s">
        <v>86</v>
      </c>
      <c r="BK17" s="35" t="str">
        <f t="shared" ref="BK17:BK21" si="17">IF(BJ17="Siempre de manera consistente por parte del responsable","Fuerte",IF(BJ17="Algunas veces por parte del responsable","Moderado",IF(BJ17="No se ejecuta por parte del responsable","Débil",)))</f>
        <v>Fuerte</v>
      </c>
      <c r="BL17" s="38" t="str">
        <f t="shared" ref="BL17:BL21" si="18">IF(OR(BI17="Débil",BK17="Débil"),"Débil", IF(OR(BI17="Moderado",BK17="Moderado"),"Moderado",IF(AND(BI17="Fuerte",BK17="Fuerte"),"Fuerte",)))</f>
        <v>Fuerte</v>
      </c>
      <c r="BM17" s="35">
        <f t="shared" ref="BM17:BM21" si="19">IF(BL17="Fuerte",100,IF(BL17="Moderado",50,IF(BL17="Débil",0,"")))</f>
        <v>100</v>
      </c>
      <c r="BN17" s="35" t="str">
        <f t="shared" ref="BN17:BN21" si="20">IF(AZ17="Prevenir","Probabilidad",IF(AZ17="Detectar","Impacto","No es un Control"))</f>
        <v>Probabilidad</v>
      </c>
      <c r="BO17" s="161"/>
      <c r="BP17" s="163"/>
      <c r="BQ17" s="163"/>
      <c r="BR17" s="166"/>
      <c r="BS17" s="136"/>
      <c r="BT17" s="109"/>
      <c r="BU17" s="140"/>
      <c r="BV17" s="143"/>
      <c r="BW17" s="109"/>
      <c r="BX17" s="109"/>
      <c r="BY17" s="109"/>
      <c r="BZ17" s="109"/>
      <c r="CA17" s="109"/>
      <c r="CB17" s="121"/>
      <c r="CC17" s="121"/>
      <c r="CD17" s="121"/>
      <c r="CE17" s="121"/>
      <c r="CF17" s="121"/>
      <c r="CG17" s="121"/>
      <c r="CH17" s="121"/>
      <c r="CI17" s="121"/>
      <c r="CJ17" s="121"/>
    </row>
    <row r="18" spans="1:88" ht="30.75" thickBot="1" x14ac:dyDescent="0.3">
      <c r="A18" s="136"/>
      <c r="B18" s="249"/>
      <c r="C18" s="187"/>
      <c r="D18" s="249"/>
      <c r="E18" s="46"/>
      <c r="F18" s="46" t="s">
        <v>217</v>
      </c>
      <c r="G18" s="249"/>
      <c r="H18" s="121"/>
      <c r="I18" s="109"/>
      <c r="J18" s="109"/>
      <c r="K18" s="109"/>
      <c r="L18" s="109"/>
      <c r="M18" s="109"/>
      <c r="N18" s="109"/>
      <c r="O18" s="36" t="e">
        <f t="shared" si="7"/>
        <v>#DIV/0!</v>
      </c>
      <c r="P18" s="256"/>
      <c r="Q18" s="109"/>
      <c r="R18" s="109"/>
      <c r="S18" s="109"/>
      <c r="T18" s="109"/>
      <c r="U18" s="109"/>
      <c r="V18" s="109"/>
      <c r="W18" s="109"/>
      <c r="X18" s="109"/>
      <c r="Y18" s="109"/>
      <c r="Z18" s="109"/>
      <c r="AA18" s="109"/>
      <c r="AB18" s="109"/>
      <c r="AC18" s="109"/>
      <c r="AD18" s="109"/>
      <c r="AE18" s="109"/>
      <c r="AF18" s="109"/>
      <c r="AG18" s="109"/>
      <c r="AH18" s="109"/>
      <c r="AI18" s="234"/>
      <c r="AJ18" s="104"/>
      <c r="AK18" s="104"/>
      <c r="AL18" s="239"/>
      <c r="AM18" s="242"/>
      <c r="AN18" s="239"/>
      <c r="AO18" s="268"/>
      <c r="AP18" s="140"/>
      <c r="AQ18" s="273"/>
      <c r="AR18" s="49"/>
      <c r="AS18" s="104"/>
      <c r="AT18" s="41"/>
      <c r="AU18" s="38">
        <f t="shared" si="8"/>
        <v>0</v>
      </c>
      <c r="AV18" s="5"/>
      <c r="AW18" s="38">
        <f t="shared" si="9"/>
        <v>0</v>
      </c>
      <c r="AX18" s="5"/>
      <c r="AY18" s="38">
        <f t="shared" si="10"/>
        <v>0</v>
      </c>
      <c r="AZ18" s="6"/>
      <c r="BA18" s="38">
        <f t="shared" si="11"/>
        <v>0</v>
      </c>
      <c r="BB18" s="6"/>
      <c r="BC18" s="38">
        <f t="shared" si="12"/>
        <v>0</v>
      </c>
      <c r="BD18" s="6"/>
      <c r="BE18" s="38">
        <f t="shared" si="13"/>
        <v>0</v>
      </c>
      <c r="BF18" s="6"/>
      <c r="BG18" s="38">
        <f t="shared" si="14"/>
        <v>0</v>
      </c>
      <c r="BH18" s="38">
        <f t="shared" si="15"/>
        <v>0</v>
      </c>
      <c r="BI18" s="35" t="str">
        <f t="shared" si="16"/>
        <v/>
      </c>
      <c r="BJ18" s="2"/>
      <c r="BK18" s="35">
        <f t="shared" si="17"/>
        <v>0</v>
      </c>
      <c r="BL18" s="38">
        <f t="shared" si="18"/>
        <v>0</v>
      </c>
      <c r="BM18" s="35" t="str">
        <f t="shared" si="19"/>
        <v/>
      </c>
      <c r="BN18" s="35" t="str">
        <f t="shared" si="20"/>
        <v>No es un Control</v>
      </c>
      <c r="BO18" s="161"/>
      <c r="BP18" s="163"/>
      <c r="BQ18" s="163"/>
      <c r="BR18" s="166"/>
      <c r="BS18" s="136"/>
      <c r="BT18" s="109"/>
      <c r="BU18" s="140"/>
      <c r="BV18" s="143"/>
      <c r="BW18" s="109"/>
      <c r="BX18" s="109"/>
      <c r="BY18" s="109"/>
      <c r="BZ18" s="109"/>
      <c r="CA18" s="109"/>
      <c r="CB18" s="121"/>
      <c r="CC18" s="121"/>
      <c r="CD18" s="121"/>
      <c r="CE18" s="121"/>
      <c r="CF18" s="121"/>
      <c r="CG18" s="121"/>
      <c r="CH18" s="121"/>
      <c r="CI18" s="121"/>
      <c r="CJ18" s="121"/>
    </row>
    <row r="19" spans="1:88" ht="16.5" thickBot="1" x14ac:dyDescent="0.3">
      <c r="A19" s="136"/>
      <c r="B19" s="249"/>
      <c r="C19" s="187"/>
      <c r="D19" s="249"/>
      <c r="E19" s="46"/>
      <c r="F19" s="46"/>
      <c r="G19" s="249"/>
      <c r="H19" s="121"/>
      <c r="I19" s="109"/>
      <c r="J19" s="109"/>
      <c r="K19" s="109"/>
      <c r="L19" s="109"/>
      <c r="M19" s="109"/>
      <c r="N19" s="109"/>
      <c r="O19" s="36" t="e">
        <f t="shared" si="7"/>
        <v>#DIV/0!</v>
      </c>
      <c r="P19" s="256"/>
      <c r="Q19" s="109"/>
      <c r="R19" s="109"/>
      <c r="S19" s="109"/>
      <c r="T19" s="109"/>
      <c r="U19" s="109"/>
      <c r="V19" s="109"/>
      <c r="W19" s="109"/>
      <c r="X19" s="109"/>
      <c r="Y19" s="109"/>
      <c r="Z19" s="109"/>
      <c r="AA19" s="109"/>
      <c r="AB19" s="109"/>
      <c r="AC19" s="109"/>
      <c r="AD19" s="109"/>
      <c r="AE19" s="109"/>
      <c r="AF19" s="109"/>
      <c r="AG19" s="109"/>
      <c r="AH19" s="109"/>
      <c r="AI19" s="234"/>
      <c r="AJ19" s="104"/>
      <c r="AK19" s="104"/>
      <c r="AL19" s="239"/>
      <c r="AM19" s="242"/>
      <c r="AN19" s="239"/>
      <c r="AO19" s="268"/>
      <c r="AP19" s="140"/>
      <c r="AQ19" s="273"/>
      <c r="AR19" s="49"/>
      <c r="AS19" s="104"/>
      <c r="AT19" s="41"/>
      <c r="AU19" s="38">
        <f t="shared" si="8"/>
        <v>0</v>
      </c>
      <c r="AV19" s="5"/>
      <c r="AW19" s="38">
        <f t="shared" si="9"/>
        <v>0</v>
      </c>
      <c r="AX19" s="5"/>
      <c r="AY19" s="38">
        <f t="shared" si="10"/>
        <v>0</v>
      </c>
      <c r="AZ19" s="6"/>
      <c r="BA19" s="38">
        <f t="shared" si="11"/>
        <v>0</v>
      </c>
      <c r="BB19" s="6"/>
      <c r="BC19" s="38">
        <f t="shared" si="12"/>
        <v>0</v>
      </c>
      <c r="BD19" s="6"/>
      <c r="BE19" s="38">
        <f t="shared" si="13"/>
        <v>0</v>
      </c>
      <c r="BF19" s="6"/>
      <c r="BG19" s="38">
        <f t="shared" si="14"/>
        <v>0</v>
      </c>
      <c r="BH19" s="38">
        <f t="shared" si="15"/>
        <v>0</v>
      </c>
      <c r="BI19" s="35" t="str">
        <f>IF(BH19&gt;95,"Fuerte",IF(BH19&gt;85,"Moderado",IF(BH19&gt;0,"Débil","")))</f>
        <v/>
      </c>
      <c r="BJ19" s="2"/>
      <c r="BK19" s="35">
        <f t="shared" si="17"/>
        <v>0</v>
      </c>
      <c r="BL19" s="38">
        <f t="shared" si="18"/>
        <v>0</v>
      </c>
      <c r="BM19" s="35" t="str">
        <f t="shared" si="19"/>
        <v/>
      </c>
      <c r="BN19" s="35" t="str">
        <f t="shared" si="20"/>
        <v>No es un Control</v>
      </c>
      <c r="BO19" s="161"/>
      <c r="BP19" s="163"/>
      <c r="BQ19" s="163"/>
      <c r="BR19" s="166"/>
      <c r="BS19" s="136"/>
      <c r="BT19" s="109"/>
      <c r="BU19" s="140"/>
      <c r="BV19" s="143"/>
      <c r="BW19" s="109"/>
      <c r="BX19" s="109"/>
      <c r="BY19" s="109"/>
      <c r="BZ19" s="109"/>
      <c r="CA19" s="109"/>
      <c r="CB19" s="121"/>
      <c r="CC19" s="121"/>
      <c r="CD19" s="121"/>
      <c r="CE19" s="121"/>
      <c r="CF19" s="121"/>
      <c r="CG19" s="121"/>
      <c r="CH19" s="121"/>
      <c r="CI19" s="121"/>
      <c r="CJ19" s="121"/>
    </row>
    <row r="20" spans="1:88" ht="16.5" thickBot="1" x14ac:dyDescent="0.3">
      <c r="A20" s="228"/>
      <c r="B20" s="250"/>
      <c r="C20" s="188"/>
      <c r="D20" s="250"/>
      <c r="E20" s="47"/>
      <c r="F20" s="47"/>
      <c r="G20" s="250"/>
      <c r="H20" s="199"/>
      <c r="I20" s="245"/>
      <c r="J20" s="245"/>
      <c r="K20" s="245"/>
      <c r="L20" s="245"/>
      <c r="M20" s="245"/>
      <c r="N20" s="245"/>
      <c r="O20" s="42" t="e">
        <f t="shared" si="7"/>
        <v>#DIV/0!</v>
      </c>
      <c r="P20" s="257"/>
      <c r="Q20" s="245"/>
      <c r="R20" s="245"/>
      <c r="S20" s="245"/>
      <c r="T20" s="245"/>
      <c r="U20" s="245"/>
      <c r="V20" s="245"/>
      <c r="W20" s="245"/>
      <c r="X20" s="245"/>
      <c r="Y20" s="245"/>
      <c r="Z20" s="245"/>
      <c r="AA20" s="245"/>
      <c r="AB20" s="245"/>
      <c r="AC20" s="245"/>
      <c r="AD20" s="245"/>
      <c r="AE20" s="245"/>
      <c r="AF20" s="245"/>
      <c r="AG20" s="245"/>
      <c r="AH20" s="245"/>
      <c r="AI20" s="235"/>
      <c r="AJ20" s="237"/>
      <c r="AK20" s="237"/>
      <c r="AL20" s="240"/>
      <c r="AM20" s="243"/>
      <c r="AN20" s="240"/>
      <c r="AO20" s="269"/>
      <c r="AP20" s="271"/>
      <c r="AQ20" s="274"/>
      <c r="AR20" s="50"/>
      <c r="AS20" s="105"/>
      <c r="AT20" s="43"/>
      <c r="AU20" s="44">
        <f t="shared" si="8"/>
        <v>0</v>
      </c>
      <c r="AV20" s="17"/>
      <c r="AW20" s="44">
        <f t="shared" si="9"/>
        <v>0</v>
      </c>
      <c r="AX20" s="17"/>
      <c r="AY20" s="44">
        <f t="shared" si="10"/>
        <v>0</v>
      </c>
      <c r="AZ20" s="16"/>
      <c r="BA20" s="44">
        <f t="shared" si="11"/>
        <v>0</v>
      </c>
      <c r="BB20" s="16"/>
      <c r="BC20" s="44">
        <f t="shared" si="12"/>
        <v>0</v>
      </c>
      <c r="BD20" s="16"/>
      <c r="BE20" s="44">
        <f t="shared" si="13"/>
        <v>0</v>
      </c>
      <c r="BF20" s="16"/>
      <c r="BG20" s="44">
        <f t="shared" si="14"/>
        <v>0</v>
      </c>
      <c r="BH20" s="44">
        <f t="shared" si="15"/>
        <v>0</v>
      </c>
      <c r="BI20" s="35" t="str">
        <f t="shared" si="16"/>
        <v/>
      </c>
      <c r="BJ20" s="2"/>
      <c r="BK20" s="35">
        <f t="shared" si="17"/>
        <v>0</v>
      </c>
      <c r="BL20" s="44">
        <f t="shared" si="18"/>
        <v>0</v>
      </c>
      <c r="BM20" s="35" t="str">
        <f t="shared" si="19"/>
        <v/>
      </c>
      <c r="BN20" s="35" t="str">
        <f t="shared" si="20"/>
        <v>No es un Control</v>
      </c>
      <c r="BO20" s="161"/>
      <c r="BP20" s="164"/>
      <c r="BQ20" s="164"/>
      <c r="BR20" s="167"/>
      <c r="BS20" s="137"/>
      <c r="BT20" s="110"/>
      <c r="BU20" s="141"/>
      <c r="BV20" s="144"/>
      <c r="BW20" s="245"/>
      <c r="BX20" s="245"/>
      <c r="BY20" s="245"/>
      <c r="BZ20" s="245"/>
      <c r="CA20" s="245"/>
      <c r="CB20" s="199"/>
      <c r="CC20" s="199"/>
      <c r="CD20" s="199"/>
      <c r="CE20" s="199"/>
      <c r="CF20" s="199"/>
      <c r="CG20" s="199"/>
      <c r="CH20" s="199"/>
      <c r="CI20" s="199"/>
      <c r="CJ20" s="199"/>
    </row>
    <row r="21" spans="1:88" s="62" customFormat="1" ht="241.5" thickBot="1" x14ac:dyDescent="0.3">
      <c r="A21" s="227">
        <v>3</v>
      </c>
      <c r="B21" s="251" t="s">
        <v>198</v>
      </c>
      <c r="C21" s="247" t="s">
        <v>199</v>
      </c>
      <c r="D21" s="254" t="s">
        <v>200</v>
      </c>
      <c r="E21" s="57" t="s">
        <v>201</v>
      </c>
      <c r="F21" s="57" t="s">
        <v>220</v>
      </c>
      <c r="G21" s="254" t="s">
        <v>202</v>
      </c>
      <c r="H21" s="229"/>
      <c r="I21" s="229">
        <v>1</v>
      </c>
      <c r="J21" s="229">
        <v>1</v>
      </c>
      <c r="K21" s="229">
        <v>1</v>
      </c>
      <c r="L21" s="229">
        <v>1</v>
      </c>
      <c r="M21" s="229">
        <v>1</v>
      </c>
      <c r="N21" s="229">
        <v>1</v>
      </c>
      <c r="O21" s="58">
        <f>TRUNC(AVERAGE(I21:N21))</f>
        <v>1</v>
      </c>
      <c r="P21" s="258">
        <f>IF(H21="",O21,H21)</f>
        <v>1</v>
      </c>
      <c r="Q21" s="229" t="s">
        <v>108</v>
      </c>
      <c r="R21" s="229" t="s">
        <v>109</v>
      </c>
      <c r="S21" s="229" t="s">
        <v>109</v>
      </c>
      <c r="T21" s="229" t="s">
        <v>109</v>
      </c>
      <c r="U21" s="229" t="s">
        <v>108</v>
      </c>
      <c r="V21" s="229" t="s">
        <v>109</v>
      </c>
      <c r="W21" s="229" t="s">
        <v>109</v>
      </c>
      <c r="X21" s="229" t="s">
        <v>109</v>
      </c>
      <c r="Y21" s="229" t="s">
        <v>109</v>
      </c>
      <c r="Z21" s="229" t="s">
        <v>108</v>
      </c>
      <c r="AA21" s="229" t="s">
        <v>109</v>
      </c>
      <c r="AB21" s="229" t="s">
        <v>108</v>
      </c>
      <c r="AC21" s="229" t="s">
        <v>109</v>
      </c>
      <c r="AD21" s="229" t="s">
        <v>109</v>
      </c>
      <c r="AE21" s="229" t="s">
        <v>109</v>
      </c>
      <c r="AF21" s="229" t="s">
        <v>109</v>
      </c>
      <c r="AG21" s="229" t="s">
        <v>109</v>
      </c>
      <c r="AH21" s="229" t="s">
        <v>109</v>
      </c>
      <c r="AI21" s="229" t="s">
        <v>109</v>
      </c>
      <c r="AJ21" s="230">
        <f t="shared" ref="AJ21:AJ26" si="21">COUNTIF(Q21:AI21,"SI")</f>
        <v>4</v>
      </c>
      <c r="AK21" s="230">
        <f t="shared" ref="AK21:AK26" si="22">COUNTIF(Q21:AI21,"NO")</f>
        <v>15</v>
      </c>
      <c r="AL21" s="231" t="str">
        <f>IF(OR(AF21="SI",AJ21&gt;11),"CATASTRÓFICO",IF(AJ21&gt;5,"MAYOR",IF(AJ21&gt;0,"MODERADO","")))</f>
        <v>MODERADO</v>
      </c>
      <c r="AM21" s="232">
        <f t="shared" ref="AM21:AM25" si="23">P21</f>
        <v>1</v>
      </c>
      <c r="AN21" s="231">
        <f t="shared" ref="AN21:AN25" si="24">IF(AL21="MODERADO",3,IF(AL21="MAYOR",4,IF(AL21="CATASTRÓFICO",5,"")))</f>
        <v>3</v>
      </c>
      <c r="AO21" s="232">
        <f t="shared" ref="AO21:AO25" si="25">AM21*AN21</f>
        <v>3</v>
      </c>
      <c r="AP21" s="246" t="str">
        <f t="shared" ref="AP21:AP25" si="26">IF(OR(AN21=5,AO21=20,AO21=15,AO21=16,AND(AO21=12,AN21=4)),"Extremo",IF(OR(AO21=8,AO21=9,AND(AO21=4,AN21=4),AND(AO21=12,AN21=3),AND(AO21=10,AN21=2),AND(AO21=5,AN21=1)),"Alto",IF(OR(AO21=6,AND(AO21=4,AN21=1),AND(AO21=3,AN21=3)),"Moderado",IF(OR(AO21=1,AO21=2,AND(AO21=3,AN21=1),AND(AO21=4,AN21=2)),"Bajo"," "))))</f>
        <v>Moderado</v>
      </c>
      <c r="AQ21" s="247" t="str">
        <f t="shared" ref="AQ21:AQ26" si="27">IF(AP21="Bajo","Asumir",IF(AP21="Moderado","Reducir",IF(AP21="Alto","Reducir o Evitar o Transferir",IF(AP21="Extremo","Reducir o Evitar o Transferir"," "))))</f>
        <v>Reducir</v>
      </c>
      <c r="AR21" s="59" t="s">
        <v>203</v>
      </c>
      <c r="AS21" s="106" t="s">
        <v>204</v>
      </c>
      <c r="AT21" s="60" t="s">
        <v>68</v>
      </c>
      <c r="AU21" s="60">
        <f>IF(AT21="Asignado",15,0)</f>
        <v>15</v>
      </c>
      <c r="AV21" s="60" t="s">
        <v>70</v>
      </c>
      <c r="AW21" s="60">
        <f t="shared" si="9"/>
        <v>15</v>
      </c>
      <c r="AX21" s="60" t="s">
        <v>72</v>
      </c>
      <c r="AY21" s="60">
        <f t="shared" si="10"/>
        <v>15</v>
      </c>
      <c r="AZ21" s="60" t="s">
        <v>74</v>
      </c>
      <c r="BA21" s="60">
        <f t="shared" si="11"/>
        <v>15</v>
      </c>
      <c r="BB21" s="60" t="s">
        <v>77</v>
      </c>
      <c r="BC21" s="60">
        <f t="shared" si="12"/>
        <v>15</v>
      </c>
      <c r="BD21" s="60" t="s">
        <v>79</v>
      </c>
      <c r="BE21" s="60">
        <f t="shared" si="13"/>
        <v>15</v>
      </c>
      <c r="BF21" s="60" t="s">
        <v>81</v>
      </c>
      <c r="BG21" s="60">
        <f t="shared" si="14"/>
        <v>10</v>
      </c>
      <c r="BH21" s="60">
        <f t="shared" si="15"/>
        <v>100</v>
      </c>
      <c r="BI21" s="60" t="str">
        <f t="shared" si="16"/>
        <v>Fuerte</v>
      </c>
      <c r="BJ21" s="60" t="s">
        <v>86</v>
      </c>
      <c r="BK21" s="61" t="str">
        <f t="shared" si="17"/>
        <v>Fuerte</v>
      </c>
      <c r="BL21" s="61" t="str">
        <f t="shared" si="18"/>
        <v>Fuerte</v>
      </c>
      <c r="BM21" s="61">
        <f t="shared" si="19"/>
        <v>100</v>
      </c>
      <c r="BN21" s="61" t="str">
        <f t="shared" si="20"/>
        <v>Probabilidad</v>
      </c>
      <c r="BO21" s="168">
        <f>AVERAGE(BM21:BM25)</f>
        <v>100</v>
      </c>
      <c r="BP21" s="170" t="str">
        <f>IF(BO21=100,"FUERTE",IF(BO21&gt;49,"MODERADO",IF(BO21&lt;50,"DÉBIL","")))</f>
        <v>FUERTE</v>
      </c>
      <c r="BQ21" s="170">
        <f>IF(AND(BP21="FUERTE",OR(BN21="Probabilidad",BN22="Probabilidad",BN23="Probabilidad", BN24="Probabilidad",BN25="Probabilidad")),2,IF(AND(BP21="MODERADO",OR(BN21="Probabilidad",BN22="Probabilidad",BN23="Probabilidad", BN24="Probabilidad",BN25="Probabilidad")),1,0))</f>
        <v>2</v>
      </c>
      <c r="BR21" s="173">
        <v>0</v>
      </c>
      <c r="BS21" s="117">
        <f t="shared" ref="BS21" si="28">IF(AM21-BQ21&lt;=0,1,AM21-BQ21)</f>
        <v>1</v>
      </c>
      <c r="BT21" s="120">
        <f t="shared" ref="BT21" si="29">AN21-BR21</f>
        <v>3</v>
      </c>
      <c r="BU21" s="122">
        <f t="shared" ref="BU21" si="30">BS21*BT21</f>
        <v>3</v>
      </c>
      <c r="BV21" s="125" t="str">
        <f t="shared" ref="BV21" si="31">IF(OR(BT21=5,BU21=20,BU21=15,BU21=16,AND(BU21=12,BT21=4)),"Extremo",IF(OR(BU21=8,BU21=9,AND(BU21=4,BT21=4),AND(BU21=12,BT21=3),AND(BU21=10,BT21=2),AND(BU21=5,BT21=1)),"Alto",IF(OR(BU21=6,AND(BU21=4,BT21=1),AND(BU21=3,BT21=3)),"Moderado",IF(OR(BU21=1,BU21=2,AND(BU21=3,BT21=3),AND(BU21=4,BT21=2)),"Bajo"," "))))</f>
        <v>Moderado</v>
      </c>
      <c r="BW21" s="247" t="s">
        <v>206</v>
      </c>
      <c r="BX21" s="247" t="s">
        <v>207</v>
      </c>
      <c r="BY21" s="247" t="s">
        <v>208</v>
      </c>
      <c r="BZ21" s="247" t="s">
        <v>209</v>
      </c>
      <c r="CA21" s="254" t="s">
        <v>210</v>
      </c>
      <c r="CB21" s="198"/>
      <c r="CC21" s="198"/>
      <c r="CD21" s="198"/>
      <c r="CE21" s="198"/>
      <c r="CF21" s="198"/>
      <c r="CG21" s="198"/>
      <c r="CH21" s="198"/>
      <c r="CI21" s="198"/>
      <c r="CJ21" s="198"/>
    </row>
    <row r="22" spans="1:88" s="62" customFormat="1" ht="45.75" thickBot="1" x14ac:dyDescent="0.3">
      <c r="A22" s="136"/>
      <c r="B22" s="252"/>
      <c r="C22" s="247"/>
      <c r="D22" s="254"/>
      <c r="E22" s="57"/>
      <c r="F22" s="57" t="s">
        <v>218</v>
      </c>
      <c r="G22" s="254"/>
      <c r="H22" s="229"/>
      <c r="I22" s="229"/>
      <c r="J22" s="229"/>
      <c r="K22" s="229"/>
      <c r="L22" s="229"/>
      <c r="M22" s="229"/>
      <c r="N22" s="229"/>
      <c r="O22" s="58" t="e">
        <f t="shared" ref="O22:O25" si="32">TRUNC(AVERAGE(I22:N22))</f>
        <v>#DIV/0!</v>
      </c>
      <c r="P22" s="258"/>
      <c r="Q22" s="229"/>
      <c r="R22" s="229"/>
      <c r="S22" s="229"/>
      <c r="T22" s="229"/>
      <c r="U22" s="229"/>
      <c r="V22" s="229"/>
      <c r="W22" s="229"/>
      <c r="X22" s="229"/>
      <c r="Y22" s="229"/>
      <c r="Z22" s="229"/>
      <c r="AA22" s="229"/>
      <c r="AB22" s="229"/>
      <c r="AC22" s="229"/>
      <c r="AD22" s="229"/>
      <c r="AE22" s="229"/>
      <c r="AF22" s="229"/>
      <c r="AG22" s="229"/>
      <c r="AH22" s="229"/>
      <c r="AI22" s="229"/>
      <c r="AJ22" s="230">
        <f t="shared" si="21"/>
        <v>0</v>
      </c>
      <c r="AK22" s="230">
        <f t="shared" si="22"/>
        <v>0</v>
      </c>
      <c r="AL22" s="231" t="str">
        <f t="shared" ref="AL22:AL25" si="33">IF(OR(AF22="SI",AJ22&gt;11),"CATASTRÓFICO",IF(AJ22&gt;5,"MAYOR",IF(AJ22&gt;0,"MODERADO","")))</f>
        <v/>
      </c>
      <c r="AM22" s="232">
        <f t="shared" si="23"/>
        <v>0</v>
      </c>
      <c r="AN22" s="231" t="str">
        <f t="shared" si="24"/>
        <v/>
      </c>
      <c r="AO22" s="232" t="e">
        <f t="shared" si="25"/>
        <v>#VALUE!</v>
      </c>
      <c r="AP22" s="246" t="e">
        <f t="shared" si="26"/>
        <v>#VALUE!</v>
      </c>
      <c r="AQ22" s="247" t="e">
        <f t="shared" si="27"/>
        <v>#VALUE!</v>
      </c>
      <c r="AR22" s="59"/>
      <c r="AS22" s="107"/>
      <c r="AT22" s="5"/>
      <c r="AU22" s="63">
        <f t="shared" ref="AU22:AU70" si="34">IF(AT22="Asignado",15,0)</f>
        <v>0</v>
      </c>
      <c r="AV22" s="5"/>
      <c r="AW22" s="63">
        <f t="shared" ref="AW22:AW70" si="35">IF(AV22="Adecuado",15,0)</f>
        <v>0</v>
      </c>
      <c r="AX22" s="5"/>
      <c r="AY22" s="63">
        <f t="shared" ref="AY22:AY70" si="36">IF(AX22="Oportuna",15,0)</f>
        <v>0</v>
      </c>
      <c r="AZ22" s="6"/>
      <c r="BA22" s="63">
        <f t="shared" ref="BA22:BA35" si="37">IF(AZ22="Prevenir",15,IF(AZ22="Detectar",10,0))</f>
        <v>0</v>
      </c>
      <c r="BB22" s="6"/>
      <c r="BC22" s="63">
        <f t="shared" ref="BC22:BC70" si="38">IF(BB22="Confiable",15,0)</f>
        <v>0</v>
      </c>
      <c r="BD22" s="6"/>
      <c r="BE22" s="63">
        <f t="shared" ref="BE22:BE70" si="39">IF(BD22="Se Investigan y resuelven oportunamente",15,0)</f>
        <v>0</v>
      </c>
      <c r="BF22" s="6"/>
      <c r="BG22" s="63">
        <f t="shared" ref="BG22:BG70" si="40">IF(BF22="Completa",10,IF(BF22="Incompleta",5,0))</f>
        <v>0</v>
      </c>
      <c r="BH22" s="63">
        <f t="shared" ref="BH22:BH70" si="41">AU22+AW22+AY22+BA22+BC22+BE22+BG22</f>
        <v>0</v>
      </c>
      <c r="BI22" s="64" t="str">
        <f t="shared" ref="BI22:BI70" si="42">IF(BH22&gt;95,"Fuerte",IF(BH22&gt;85,"Moderado",IF(BH22&gt;0,"Débil","")))</f>
        <v/>
      </c>
      <c r="BK22" s="64">
        <f t="shared" ref="BK22:BK70" si="43">IF(BJ22="Siempre de manera consistente por parte del responsable","Fuerte",IF(BJ22="Algunas veces por parte del responsable","Moderado",IF(BJ22="No se ejecuta por parte del responsable","Débil",)))</f>
        <v>0</v>
      </c>
      <c r="BL22" s="63">
        <f t="shared" ref="BL22:BL70" si="44">IF(OR(BI22="Débil",BK22="Débil"),"Débil", IF(OR(BI22="Moderado",BK22="Moderado"),"Moderado",IF(AND(BI22="Fuerte",BK22="Fuerte"),"Fuerte",)))</f>
        <v>0</v>
      </c>
      <c r="BM22" s="64" t="str">
        <f t="shared" ref="BM22:BM70" si="45">IF(BL22="Fuerte",100,IF(BL22="Moderado",50,IF(BL22="Débil",0,"")))</f>
        <v/>
      </c>
      <c r="BN22" s="64" t="str">
        <f t="shared" ref="BN22:BN70" si="46">IF(AZ22="Prevenir","Probabilidad",IF(AZ22="Detectar","Impacto","No es un Control"))</f>
        <v>No es un Control</v>
      </c>
      <c r="BO22" s="169"/>
      <c r="BP22" s="171"/>
      <c r="BQ22" s="171"/>
      <c r="BR22" s="174"/>
      <c r="BS22" s="118"/>
      <c r="BT22" s="121"/>
      <c r="BU22" s="123"/>
      <c r="BV22" s="126"/>
      <c r="BW22" s="247"/>
      <c r="BX22" s="247"/>
      <c r="BY22" s="247"/>
      <c r="BZ22" s="247"/>
      <c r="CA22" s="254"/>
      <c r="CB22" s="121"/>
      <c r="CC22" s="121"/>
      <c r="CD22" s="121"/>
      <c r="CE22" s="121"/>
      <c r="CF22" s="121"/>
      <c r="CG22" s="121"/>
      <c r="CH22" s="121"/>
      <c r="CI22" s="121"/>
      <c r="CJ22" s="121"/>
    </row>
    <row r="23" spans="1:88" s="62" customFormat="1" ht="16.5" thickBot="1" x14ac:dyDescent="0.3">
      <c r="A23" s="136"/>
      <c r="B23" s="252"/>
      <c r="C23" s="247"/>
      <c r="D23" s="254"/>
      <c r="E23" s="57"/>
      <c r="F23" s="57" t="s">
        <v>219</v>
      </c>
      <c r="G23" s="254"/>
      <c r="H23" s="229"/>
      <c r="I23" s="229"/>
      <c r="J23" s="229"/>
      <c r="K23" s="229"/>
      <c r="L23" s="229"/>
      <c r="M23" s="229"/>
      <c r="N23" s="229"/>
      <c r="O23" s="58" t="e">
        <f t="shared" si="32"/>
        <v>#DIV/0!</v>
      </c>
      <c r="P23" s="258"/>
      <c r="Q23" s="229"/>
      <c r="R23" s="229"/>
      <c r="S23" s="229"/>
      <c r="T23" s="229"/>
      <c r="U23" s="229"/>
      <c r="V23" s="229"/>
      <c r="W23" s="229"/>
      <c r="X23" s="229"/>
      <c r="Y23" s="229"/>
      <c r="Z23" s="229"/>
      <c r="AA23" s="229"/>
      <c r="AB23" s="229"/>
      <c r="AC23" s="229"/>
      <c r="AD23" s="229"/>
      <c r="AE23" s="229"/>
      <c r="AF23" s="229"/>
      <c r="AG23" s="229"/>
      <c r="AH23" s="229"/>
      <c r="AI23" s="229"/>
      <c r="AJ23" s="230">
        <f t="shared" si="21"/>
        <v>0</v>
      </c>
      <c r="AK23" s="230">
        <f t="shared" si="22"/>
        <v>0</v>
      </c>
      <c r="AL23" s="231" t="str">
        <f t="shared" si="33"/>
        <v/>
      </c>
      <c r="AM23" s="232">
        <f t="shared" si="23"/>
        <v>0</v>
      </c>
      <c r="AN23" s="231" t="str">
        <f t="shared" si="24"/>
        <v/>
      </c>
      <c r="AO23" s="232" t="e">
        <f t="shared" si="25"/>
        <v>#VALUE!</v>
      </c>
      <c r="AP23" s="246" t="e">
        <f t="shared" si="26"/>
        <v>#VALUE!</v>
      </c>
      <c r="AQ23" s="247" t="e">
        <f t="shared" si="27"/>
        <v>#VALUE!</v>
      </c>
      <c r="AR23" s="59"/>
      <c r="AS23" s="107"/>
      <c r="AT23" s="5"/>
      <c r="AU23" s="63">
        <f t="shared" si="34"/>
        <v>0</v>
      </c>
      <c r="AV23" s="5"/>
      <c r="AW23" s="63">
        <f t="shared" si="35"/>
        <v>0</v>
      </c>
      <c r="AX23" s="5"/>
      <c r="AY23" s="63">
        <f t="shared" si="36"/>
        <v>0</v>
      </c>
      <c r="AZ23" s="6"/>
      <c r="BA23" s="63">
        <f t="shared" si="37"/>
        <v>0</v>
      </c>
      <c r="BB23" s="6"/>
      <c r="BC23" s="63">
        <f t="shared" si="38"/>
        <v>0</v>
      </c>
      <c r="BD23" s="6"/>
      <c r="BE23" s="63">
        <f t="shared" si="39"/>
        <v>0</v>
      </c>
      <c r="BF23" s="6"/>
      <c r="BG23" s="63">
        <f t="shared" si="40"/>
        <v>0</v>
      </c>
      <c r="BH23" s="63">
        <f t="shared" si="41"/>
        <v>0</v>
      </c>
      <c r="BI23" s="64" t="str">
        <f t="shared" si="42"/>
        <v/>
      </c>
      <c r="BK23" s="64">
        <f t="shared" si="43"/>
        <v>0</v>
      </c>
      <c r="BL23" s="63">
        <f t="shared" si="44"/>
        <v>0</v>
      </c>
      <c r="BM23" s="64" t="str">
        <f t="shared" si="45"/>
        <v/>
      </c>
      <c r="BN23" s="64" t="str">
        <f t="shared" si="46"/>
        <v>No es un Control</v>
      </c>
      <c r="BO23" s="169"/>
      <c r="BP23" s="171"/>
      <c r="BQ23" s="171"/>
      <c r="BR23" s="174"/>
      <c r="BS23" s="118"/>
      <c r="BT23" s="121"/>
      <c r="BU23" s="123"/>
      <c r="BV23" s="126"/>
      <c r="BW23" s="247"/>
      <c r="BX23" s="247"/>
      <c r="BY23" s="247"/>
      <c r="BZ23" s="247"/>
      <c r="CA23" s="254"/>
      <c r="CB23" s="121"/>
      <c r="CC23" s="121"/>
      <c r="CD23" s="121"/>
      <c r="CE23" s="121"/>
      <c r="CF23" s="121"/>
      <c r="CG23" s="121"/>
      <c r="CH23" s="121"/>
      <c r="CI23" s="121"/>
      <c r="CJ23" s="121"/>
    </row>
    <row r="24" spans="1:88" s="62" customFormat="1" ht="16.5" thickBot="1" x14ac:dyDescent="0.3">
      <c r="A24" s="136"/>
      <c r="B24" s="252"/>
      <c r="C24" s="247"/>
      <c r="D24" s="254"/>
      <c r="E24" s="57"/>
      <c r="F24" s="57"/>
      <c r="G24" s="254"/>
      <c r="H24" s="229"/>
      <c r="I24" s="229"/>
      <c r="J24" s="229"/>
      <c r="K24" s="229"/>
      <c r="L24" s="229"/>
      <c r="M24" s="229"/>
      <c r="N24" s="229"/>
      <c r="O24" s="58" t="e">
        <f t="shared" si="32"/>
        <v>#DIV/0!</v>
      </c>
      <c r="P24" s="258"/>
      <c r="Q24" s="229"/>
      <c r="R24" s="229"/>
      <c r="S24" s="229"/>
      <c r="T24" s="229"/>
      <c r="U24" s="229"/>
      <c r="V24" s="229"/>
      <c r="W24" s="229"/>
      <c r="X24" s="229"/>
      <c r="Y24" s="229"/>
      <c r="Z24" s="229"/>
      <c r="AA24" s="229"/>
      <c r="AB24" s="229"/>
      <c r="AC24" s="229"/>
      <c r="AD24" s="229"/>
      <c r="AE24" s="229"/>
      <c r="AF24" s="229"/>
      <c r="AG24" s="229"/>
      <c r="AH24" s="229"/>
      <c r="AI24" s="229"/>
      <c r="AJ24" s="230">
        <f t="shared" si="21"/>
        <v>0</v>
      </c>
      <c r="AK24" s="230">
        <f t="shared" si="22"/>
        <v>0</v>
      </c>
      <c r="AL24" s="231" t="str">
        <f t="shared" si="33"/>
        <v/>
      </c>
      <c r="AM24" s="232">
        <f t="shared" si="23"/>
        <v>0</v>
      </c>
      <c r="AN24" s="231" t="str">
        <f t="shared" si="24"/>
        <v/>
      </c>
      <c r="AO24" s="232" t="e">
        <f t="shared" si="25"/>
        <v>#VALUE!</v>
      </c>
      <c r="AP24" s="246" t="e">
        <f t="shared" si="26"/>
        <v>#VALUE!</v>
      </c>
      <c r="AQ24" s="247" t="e">
        <f t="shared" si="27"/>
        <v>#VALUE!</v>
      </c>
      <c r="AR24" s="59"/>
      <c r="AS24" s="107"/>
      <c r="AT24" s="5"/>
      <c r="AU24" s="63">
        <f t="shared" si="34"/>
        <v>0</v>
      </c>
      <c r="AV24" s="5"/>
      <c r="AW24" s="63">
        <f t="shared" si="35"/>
        <v>0</v>
      </c>
      <c r="AX24" s="5"/>
      <c r="AY24" s="63">
        <f t="shared" si="36"/>
        <v>0</v>
      </c>
      <c r="AZ24" s="6"/>
      <c r="BA24" s="63">
        <f t="shared" si="37"/>
        <v>0</v>
      </c>
      <c r="BB24" s="6"/>
      <c r="BC24" s="63">
        <f t="shared" si="38"/>
        <v>0</v>
      </c>
      <c r="BD24" s="6"/>
      <c r="BE24" s="63">
        <f t="shared" si="39"/>
        <v>0</v>
      </c>
      <c r="BF24" s="6"/>
      <c r="BG24" s="63">
        <f t="shared" si="40"/>
        <v>0</v>
      </c>
      <c r="BH24" s="63">
        <f t="shared" si="41"/>
        <v>0</v>
      </c>
      <c r="BI24" s="64" t="str">
        <f t="shared" si="42"/>
        <v/>
      </c>
      <c r="BK24" s="64">
        <f t="shared" si="43"/>
        <v>0</v>
      </c>
      <c r="BL24" s="63">
        <f t="shared" si="44"/>
        <v>0</v>
      </c>
      <c r="BM24" s="64" t="str">
        <f t="shared" si="45"/>
        <v/>
      </c>
      <c r="BN24" s="64" t="str">
        <f t="shared" si="46"/>
        <v>No es un Control</v>
      </c>
      <c r="BO24" s="169"/>
      <c r="BP24" s="171"/>
      <c r="BQ24" s="171"/>
      <c r="BR24" s="174"/>
      <c r="BS24" s="118"/>
      <c r="BT24" s="121"/>
      <c r="BU24" s="123"/>
      <c r="BV24" s="126"/>
      <c r="BW24" s="247"/>
      <c r="BX24" s="247"/>
      <c r="BY24" s="247"/>
      <c r="BZ24" s="247"/>
      <c r="CA24" s="254"/>
      <c r="CB24" s="121"/>
      <c r="CC24" s="121"/>
      <c r="CD24" s="121"/>
      <c r="CE24" s="121"/>
      <c r="CF24" s="121"/>
      <c r="CG24" s="121"/>
      <c r="CH24" s="121"/>
      <c r="CI24" s="121"/>
      <c r="CJ24" s="121"/>
    </row>
    <row r="25" spans="1:88" s="62" customFormat="1" ht="16.5" thickBot="1" x14ac:dyDescent="0.3">
      <c r="A25" s="228"/>
      <c r="B25" s="253"/>
      <c r="C25" s="247"/>
      <c r="D25" s="254"/>
      <c r="E25" s="57"/>
      <c r="F25" s="57"/>
      <c r="G25" s="254"/>
      <c r="H25" s="229"/>
      <c r="I25" s="229"/>
      <c r="J25" s="229"/>
      <c r="K25" s="229"/>
      <c r="L25" s="229"/>
      <c r="M25" s="229"/>
      <c r="N25" s="229"/>
      <c r="O25" s="58" t="e">
        <f t="shared" si="32"/>
        <v>#DIV/0!</v>
      </c>
      <c r="P25" s="258"/>
      <c r="Q25" s="229"/>
      <c r="R25" s="229"/>
      <c r="S25" s="229"/>
      <c r="T25" s="229"/>
      <c r="U25" s="229"/>
      <c r="V25" s="229"/>
      <c r="W25" s="229"/>
      <c r="X25" s="229"/>
      <c r="Y25" s="229"/>
      <c r="Z25" s="229"/>
      <c r="AA25" s="229"/>
      <c r="AB25" s="229"/>
      <c r="AC25" s="229"/>
      <c r="AD25" s="229"/>
      <c r="AE25" s="229"/>
      <c r="AF25" s="229"/>
      <c r="AG25" s="229"/>
      <c r="AH25" s="229"/>
      <c r="AI25" s="229"/>
      <c r="AJ25" s="230">
        <f t="shared" si="21"/>
        <v>0</v>
      </c>
      <c r="AK25" s="230">
        <f t="shared" si="22"/>
        <v>0</v>
      </c>
      <c r="AL25" s="231" t="str">
        <f t="shared" si="33"/>
        <v/>
      </c>
      <c r="AM25" s="232">
        <f t="shared" si="23"/>
        <v>0</v>
      </c>
      <c r="AN25" s="231" t="str">
        <f t="shared" si="24"/>
        <v/>
      </c>
      <c r="AO25" s="232" t="e">
        <f t="shared" si="25"/>
        <v>#VALUE!</v>
      </c>
      <c r="AP25" s="246" t="e">
        <f t="shared" si="26"/>
        <v>#VALUE!</v>
      </c>
      <c r="AQ25" s="247" t="e">
        <f t="shared" si="27"/>
        <v>#VALUE!</v>
      </c>
      <c r="AR25" s="59"/>
      <c r="AS25" s="107"/>
      <c r="AT25" s="5"/>
      <c r="AU25" s="63">
        <f t="shared" si="34"/>
        <v>0</v>
      </c>
      <c r="AV25" s="5"/>
      <c r="AW25" s="63">
        <f t="shared" si="35"/>
        <v>0</v>
      </c>
      <c r="AX25" s="5"/>
      <c r="AY25" s="63">
        <f t="shared" si="36"/>
        <v>0</v>
      </c>
      <c r="AZ25" s="6"/>
      <c r="BA25" s="63">
        <f t="shared" si="37"/>
        <v>0</v>
      </c>
      <c r="BB25" s="6"/>
      <c r="BC25" s="63">
        <f t="shared" si="38"/>
        <v>0</v>
      </c>
      <c r="BD25" s="6"/>
      <c r="BE25" s="63">
        <f t="shared" si="39"/>
        <v>0</v>
      </c>
      <c r="BF25" s="6"/>
      <c r="BG25" s="63">
        <f t="shared" si="40"/>
        <v>0</v>
      </c>
      <c r="BH25" s="63">
        <f t="shared" si="41"/>
        <v>0</v>
      </c>
      <c r="BI25" s="64" t="str">
        <f t="shared" si="42"/>
        <v/>
      </c>
      <c r="BK25" s="64">
        <f t="shared" si="43"/>
        <v>0</v>
      </c>
      <c r="BL25" s="63">
        <f t="shared" si="44"/>
        <v>0</v>
      </c>
      <c r="BM25" s="64" t="str">
        <f t="shared" si="45"/>
        <v/>
      </c>
      <c r="BN25" s="64" t="str">
        <f t="shared" si="46"/>
        <v>No es un Control</v>
      </c>
      <c r="BO25" s="169"/>
      <c r="BP25" s="172"/>
      <c r="BQ25" s="172"/>
      <c r="BR25" s="175"/>
      <c r="BS25" s="119"/>
      <c r="BT25" s="108"/>
      <c r="BU25" s="124"/>
      <c r="BV25" s="127"/>
      <c r="BW25" s="247"/>
      <c r="BX25" s="247"/>
      <c r="BY25" s="247"/>
      <c r="BZ25" s="247"/>
      <c r="CA25" s="254"/>
      <c r="CB25" s="199"/>
      <c r="CC25" s="199"/>
      <c r="CD25" s="199"/>
      <c r="CE25" s="199"/>
      <c r="CF25" s="199"/>
      <c r="CG25" s="199"/>
      <c r="CH25" s="199"/>
      <c r="CI25" s="199"/>
      <c r="CJ25" s="199"/>
    </row>
    <row r="26" spans="1:88" ht="197.25" customHeight="1" x14ac:dyDescent="0.25">
      <c r="A26" s="227">
        <v>4</v>
      </c>
      <c r="B26" s="224" t="s">
        <v>211</v>
      </c>
      <c r="C26" s="254" t="s">
        <v>212</v>
      </c>
      <c r="D26" s="254" t="s">
        <v>309</v>
      </c>
      <c r="E26" s="308" t="s">
        <v>310</v>
      </c>
      <c r="F26" s="309" t="s">
        <v>213</v>
      </c>
      <c r="G26" s="310" t="s">
        <v>311</v>
      </c>
      <c r="H26" s="225"/>
      <c r="I26" s="225">
        <v>1</v>
      </c>
      <c r="J26" s="225">
        <v>1</v>
      </c>
      <c r="K26" s="225">
        <v>1</v>
      </c>
      <c r="L26" s="225">
        <v>1</v>
      </c>
      <c r="M26" s="225"/>
      <c r="N26" s="225"/>
      <c r="O26" s="311">
        <f>TRUNC(AVERAGE(I26:N26))</f>
        <v>1</v>
      </c>
      <c r="P26" s="312">
        <f>IF(H26="",O26,H26)</f>
        <v>1</v>
      </c>
      <c r="Q26" s="225" t="s">
        <v>108</v>
      </c>
      <c r="R26" s="225" t="s">
        <v>108</v>
      </c>
      <c r="S26" s="225" t="s">
        <v>109</v>
      </c>
      <c r="T26" s="225" t="s">
        <v>109</v>
      </c>
      <c r="U26" s="225" t="s">
        <v>108</v>
      </c>
      <c r="V26" s="225" t="s">
        <v>109</v>
      </c>
      <c r="W26" s="225" t="s">
        <v>109</v>
      </c>
      <c r="X26" s="225" t="s">
        <v>109</v>
      </c>
      <c r="Y26" s="225" t="s">
        <v>108</v>
      </c>
      <c r="Z26" s="225" t="s">
        <v>108</v>
      </c>
      <c r="AA26" s="225" t="s">
        <v>108</v>
      </c>
      <c r="AB26" s="225" t="s">
        <v>108</v>
      </c>
      <c r="AC26" s="225" t="s">
        <v>109</v>
      </c>
      <c r="AD26" s="225" t="s">
        <v>108</v>
      </c>
      <c r="AE26" s="225" t="s">
        <v>109</v>
      </c>
      <c r="AF26" s="225" t="s">
        <v>109</v>
      </c>
      <c r="AG26" s="225" t="s">
        <v>109</v>
      </c>
      <c r="AH26" s="225" t="s">
        <v>109</v>
      </c>
      <c r="AI26" s="225" t="s">
        <v>109</v>
      </c>
      <c r="AJ26" s="313">
        <f t="shared" si="21"/>
        <v>8</v>
      </c>
      <c r="AK26" s="313">
        <f t="shared" si="22"/>
        <v>11</v>
      </c>
      <c r="AL26" s="314" t="str">
        <f>IF(OR(AF26="SI",AJ26&gt;11),"CATASTRÓFICO",IF(AJ26&gt;5,"MAYOR",IF(AJ26&gt;0,"MODERADO","")))</f>
        <v>MAYOR</v>
      </c>
      <c r="AM26" s="315">
        <f>P26</f>
        <v>1</v>
      </c>
      <c r="AN26" s="314">
        <f>IF(AL26="MODERADO",3,IF(AL26="MAYOR",4,IF(AL26="CATASTRÓFICO",5,"")))</f>
        <v>4</v>
      </c>
      <c r="AO26" s="315">
        <f>AM26*AN26</f>
        <v>4</v>
      </c>
      <c r="AP26" s="316" t="str">
        <f>IF(OR(AN26=5,AO26=20,AO26=15,AO26=16,AND(AO26=12,AN26=4)),"Extremo",IF(OR(AO26=8,AO26=9,AND(AO26=4,AN26=4),AND(AO26=12,AN26=3),AND(AO26=10,AN26=2),AND(AO26=5,AN26=1)),"Alto",IF(OR(AO26=6,AND(AO26=4,AN26=1),AND(AO26=3,AN26=3)),"Moderado",IF(OR(AO26=1,AO26=2,AND(AO26=3,AN26=1),AND(AO26=4,AN26=2)),"Bajo"," "))))</f>
        <v>Alto</v>
      </c>
      <c r="AQ26" s="292" t="str">
        <f t="shared" si="27"/>
        <v>Reducir o Evitar o Transferir</v>
      </c>
      <c r="AR26" s="259" t="s">
        <v>312</v>
      </c>
      <c r="AS26" s="317" t="s">
        <v>313</v>
      </c>
      <c r="AT26" s="318" t="s">
        <v>68</v>
      </c>
      <c r="AU26" s="319">
        <f>IF(AT26="Asignado",15,0)</f>
        <v>15</v>
      </c>
      <c r="AV26" s="318" t="s">
        <v>70</v>
      </c>
      <c r="AW26" s="319">
        <f>IF(AV26="Adecuado",15,0)</f>
        <v>15</v>
      </c>
      <c r="AX26" s="318" t="s">
        <v>72</v>
      </c>
      <c r="AY26" s="319">
        <f>IF(AX26="Oportuna",15,0)</f>
        <v>15</v>
      </c>
      <c r="AZ26" s="318" t="s">
        <v>74</v>
      </c>
      <c r="BA26" s="319">
        <f>IF(AZ26="Prevenir",15,IF(AZ26="Detectar",10,0))</f>
        <v>15</v>
      </c>
      <c r="BB26" s="318" t="s">
        <v>77</v>
      </c>
      <c r="BC26" s="319">
        <f>IF(BB26="Confiable",15,0)</f>
        <v>15</v>
      </c>
      <c r="BD26" s="318" t="s">
        <v>79</v>
      </c>
      <c r="BE26" s="319">
        <f>IF(BD26="Se Investigan y resuelven oportunamente",15,0)</f>
        <v>15</v>
      </c>
      <c r="BF26" s="318" t="s">
        <v>81</v>
      </c>
      <c r="BG26" s="319">
        <f>IF(BF26="Completa",10,IF(BF26="Incompleta",5,0))</f>
        <v>10</v>
      </c>
      <c r="BH26" s="319">
        <f>AU26+AW26+AY26+BA26+BC26+BE26+BG26</f>
        <v>100</v>
      </c>
      <c r="BI26" s="319" t="str">
        <f>IF(BH26&gt;95,"Fuerte",IF(BH26&gt;85,"Moderado",IF(BH26&gt;0,"Débil","")))</f>
        <v>Fuerte</v>
      </c>
      <c r="BJ26" s="318" t="s">
        <v>86</v>
      </c>
      <c r="BK26" s="319" t="str">
        <f>IF(BJ26="Siempre de manera consistente por parte del responsable","Fuerte",IF(BJ26="Algunas veces por parte del responsable","Moderado",IF(BJ26="No se ejecuta por parte del responsable","Débil",)))</f>
        <v>Fuerte</v>
      </c>
      <c r="BL26" s="319" t="str">
        <f>IF(OR(BI26="Débil",BK26="Débil"),"Débil", IF(OR(BI26="Moderado",BK26="Moderado"),"Moderado",IF(AND(BI26="Fuerte",BK26="Fuerte"),"Fuerte",)))</f>
        <v>Fuerte</v>
      </c>
      <c r="BM26" s="319">
        <f>IF(BL26="Fuerte",100,IF(BL26="Moderado",50,IF(BL26="Débil",0,"")))</f>
        <v>100</v>
      </c>
      <c r="BN26" s="319" t="str">
        <f>IF(AZ26="Prevenir","Probabilidad",IF(AZ26="Detectar","Impacto","No es un Control"))</f>
        <v>Probabilidad</v>
      </c>
      <c r="BO26" s="313">
        <f>AVERAGE(BM26:BM30)</f>
        <v>100</v>
      </c>
      <c r="BP26" s="320" t="str">
        <f>IF(BO26=100,"FUERTE",IF(BO26&gt;49,"MODERADO",IF(BO26&lt;50,"DÉBIL","")))</f>
        <v>FUERTE</v>
      </c>
      <c r="BQ26" s="320">
        <f>IF(AND(BP26="FUERTE",OR(BN26="Probabilidad",BN30="Probabilidad")),2,IF(AND(BP26="MODERADO",OR(BN26="Probabilidad",BN27="Probabilidad")),1,0))</f>
        <v>2</v>
      </c>
      <c r="BR26" s="320">
        <v>0</v>
      </c>
      <c r="BS26" s="312">
        <v>1</v>
      </c>
      <c r="BT26" s="225">
        <f>AN26-BR26</f>
        <v>4</v>
      </c>
      <c r="BU26" s="316">
        <f>BS26*BT26</f>
        <v>4</v>
      </c>
      <c r="BV26" s="316" t="str">
        <f>IF(OR(BT26=5,BU26=20,BU26=15,BU26=16,AND(BU26=12,BT26=4)),"Extremo",IF(OR(BU26=8,BU26=9,AND(BU26=4,BT26=4),AND(BU26=12,BT26=3),AND(BU26=10,BT26=2),AND(BU26=5,BT26=1)),"Alto",IF(OR(BU26=6,AND(BU26=4,BT26=1),AND(BU26=3,BT26=3)),"Moderado",IF(OR(BU26=1,BU26=2,AND(BU26=3,BT26=3),AND(BU26=4,BT26=2)),"Bajo"," "))))</f>
        <v>Alto</v>
      </c>
      <c r="BW26" s="310" t="s">
        <v>222</v>
      </c>
      <c r="BX26" s="310" t="s">
        <v>223</v>
      </c>
      <c r="BY26" s="224" t="s">
        <v>224</v>
      </c>
      <c r="BZ26" s="310" t="s">
        <v>225</v>
      </c>
      <c r="CA26" s="254" t="s">
        <v>226</v>
      </c>
      <c r="CB26" s="198"/>
      <c r="CC26" s="198"/>
      <c r="CD26" s="198"/>
      <c r="CE26" s="198"/>
      <c r="CF26" s="198"/>
      <c r="CG26" s="198"/>
      <c r="CH26" s="198"/>
      <c r="CI26" s="198"/>
      <c r="CJ26" s="198"/>
    </row>
    <row r="27" spans="1:88" ht="25.5" x14ac:dyDescent="0.25">
      <c r="A27" s="136"/>
      <c r="B27" s="224"/>
      <c r="C27" s="254"/>
      <c r="D27" s="254"/>
      <c r="E27" s="308"/>
      <c r="F27" s="321" t="s">
        <v>214</v>
      </c>
      <c r="G27" s="310"/>
      <c r="H27" s="226"/>
      <c r="I27" s="226"/>
      <c r="J27" s="226"/>
      <c r="K27" s="226"/>
      <c r="L27" s="226"/>
      <c r="M27" s="226"/>
      <c r="N27" s="226"/>
      <c r="O27" s="311" t="e">
        <f t="shared" ref="O27:O30" si="47">TRUNC(AVERAGE(I27:N27))</f>
        <v>#DIV/0!</v>
      </c>
      <c r="P27" s="322"/>
      <c r="Q27" s="226"/>
      <c r="R27" s="226"/>
      <c r="S27" s="226"/>
      <c r="T27" s="226"/>
      <c r="U27" s="226"/>
      <c r="V27" s="226"/>
      <c r="W27" s="226"/>
      <c r="X27" s="226"/>
      <c r="Y27" s="226"/>
      <c r="Z27" s="226"/>
      <c r="AA27" s="226"/>
      <c r="AB27" s="226"/>
      <c r="AC27" s="226"/>
      <c r="AD27" s="226"/>
      <c r="AE27" s="226"/>
      <c r="AF27" s="226"/>
      <c r="AG27" s="226"/>
      <c r="AH27" s="226"/>
      <c r="AI27" s="226"/>
      <c r="AJ27" s="104"/>
      <c r="AK27" s="104"/>
      <c r="AL27" s="239"/>
      <c r="AM27" s="242"/>
      <c r="AN27" s="239"/>
      <c r="AO27" s="242"/>
      <c r="AP27" s="323"/>
      <c r="AQ27" s="293"/>
      <c r="AR27" s="259"/>
      <c r="AS27" s="317"/>
      <c r="AT27" s="318"/>
      <c r="AU27" s="319"/>
      <c r="AV27" s="318"/>
      <c r="AW27" s="319"/>
      <c r="AX27" s="318"/>
      <c r="AY27" s="319"/>
      <c r="AZ27" s="318"/>
      <c r="BA27" s="319"/>
      <c r="BB27" s="318"/>
      <c r="BC27" s="319"/>
      <c r="BD27" s="318"/>
      <c r="BE27" s="319"/>
      <c r="BF27" s="318"/>
      <c r="BG27" s="319"/>
      <c r="BH27" s="319"/>
      <c r="BI27" s="319"/>
      <c r="BJ27" s="318"/>
      <c r="BK27" s="319"/>
      <c r="BL27" s="319"/>
      <c r="BM27" s="319"/>
      <c r="BN27" s="319"/>
      <c r="BO27" s="104"/>
      <c r="BP27" s="324"/>
      <c r="BQ27" s="324"/>
      <c r="BR27" s="324"/>
      <c r="BS27" s="322"/>
      <c r="BT27" s="226"/>
      <c r="BU27" s="323"/>
      <c r="BV27" s="323"/>
      <c r="BW27" s="310"/>
      <c r="BX27" s="310"/>
      <c r="BY27" s="224"/>
      <c r="BZ27" s="310"/>
      <c r="CA27" s="254"/>
      <c r="CB27" s="121"/>
      <c r="CC27" s="121"/>
      <c r="CD27" s="121"/>
      <c r="CE27" s="121"/>
      <c r="CF27" s="121"/>
      <c r="CG27" s="121"/>
      <c r="CH27" s="121"/>
      <c r="CI27" s="121"/>
      <c r="CJ27" s="121"/>
    </row>
    <row r="28" spans="1:88" x14ac:dyDescent="0.25">
      <c r="A28" s="136"/>
      <c r="B28" s="224"/>
      <c r="C28" s="254"/>
      <c r="D28" s="254"/>
      <c r="E28" s="325"/>
      <c r="F28" s="321"/>
      <c r="G28" s="310"/>
      <c r="H28" s="226"/>
      <c r="I28" s="226"/>
      <c r="J28" s="226"/>
      <c r="K28" s="226"/>
      <c r="L28" s="226"/>
      <c r="M28" s="226"/>
      <c r="N28" s="226"/>
      <c r="O28" s="311"/>
      <c r="P28" s="322"/>
      <c r="Q28" s="226"/>
      <c r="R28" s="226"/>
      <c r="S28" s="226"/>
      <c r="T28" s="226"/>
      <c r="U28" s="226"/>
      <c r="V28" s="226"/>
      <c r="W28" s="226"/>
      <c r="X28" s="226"/>
      <c r="Y28" s="226"/>
      <c r="Z28" s="226"/>
      <c r="AA28" s="226"/>
      <c r="AB28" s="226"/>
      <c r="AC28" s="226"/>
      <c r="AD28" s="226"/>
      <c r="AE28" s="226"/>
      <c r="AF28" s="226"/>
      <c r="AG28" s="226"/>
      <c r="AH28" s="226"/>
      <c r="AI28" s="226"/>
      <c r="AJ28" s="104"/>
      <c r="AK28" s="104"/>
      <c r="AL28" s="239"/>
      <c r="AM28" s="242"/>
      <c r="AN28" s="239"/>
      <c r="AO28" s="242"/>
      <c r="AP28" s="323"/>
      <c r="AQ28" s="293"/>
      <c r="AR28" s="70"/>
      <c r="AS28" s="326"/>
      <c r="AT28" s="327"/>
      <c r="AU28" s="328"/>
      <c r="AV28" s="327"/>
      <c r="AW28" s="328"/>
      <c r="AX28" s="327"/>
      <c r="AY28" s="328"/>
      <c r="AZ28" s="327"/>
      <c r="BA28" s="328"/>
      <c r="BB28" s="327"/>
      <c r="BC28" s="328"/>
      <c r="BD28" s="327"/>
      <c r="BE28" s="328"/>
      <c r="BF28" s="327"/>
      <c r="BG28" s="328"/>
      <c r="BH28" s="328"/>
      <c r="BI28" s="328"/>
      <c r="BJ28" s="327"/>
      <c r="BK28" s="328"/>
      <c r="BL28" s="328"/>
      <c r="BM28" s="328"/>
      <c r="BN28" s="328"/>
      <c r="BO28" s="104"/>
      <c r="BP28" s="324"/>
      <c r="BQ28" s="324"/>
      <c r="BR28" s="324"/>
      <c r="BS28" s="322"/>
      <c r="BT28" s="226"/>
      <c r="BU28" s="323"/>
      <c r="BV28" s="323"/>
      <c r="BW28" s="329"/>
      <c r="BX28" s="329"/>
      <c r="BY28" s="71"/>
      <c r="BZ28" s="329"/>
      <c r="CA28" s="69"/>
      <c r="CB28" s="121"/>
      <c r="CC28" s="121"/>
      <c r="CD28" s="121"/>
      <c r="CE28" s="121"/>
      <c r="CF28" s="121"/>
      <c r="CG28" s="121"/>
      <c r="CH28" s="121"/>
      <c r="CI28" s="121"/>
      <c r="CJ28" s="121"/>
    </row>
    <row r="29" spans="1:88" x14ac:dyDescent="0.25">
      <c r="A29" s="136"/>
      <c r="B29" s="224"/>
      <c r="C29" s="254"/>
      <c r="D29" s="254"/>
      <c r="E29" s="325"/>
      <c r="F29" s="321"/>
      <c r="G29" s="310"/>
      <c r="H29" s="226"/>
      <c r="I29" s="226"/>
      <c r="J29" s="226"/>
      <c r="K29" s="226"/>
      <c r="L29" s="226"/>
      <c r="M29" s="226"/>
      <c r="N29" s="226"/>
      <c r="O29" s="311"/>
      <c r="P29" s="322"/>
      <c r="Q29" s="226"/>
      <c r="R29" s="226"/>
      <c r="S29" s="226"/>
      <c r="T29" s="226"/>
      <c r="U29" s="226"/>
      <c r="V29" s="226"/>
      <c r="W29" s="226"/>
      <c r="X29" s="226"/>
      <c r="Y29" s="226"/>
      <c r="Z29" s="226"/>
      <c r="AA29" s="226"/>
      <c r="AB29" s="226"/>
      <c r="AC29" s="226"/>
      <c r="AD29" s="226"/>
      <c r="AE29" s="226"/>
      <c r="AF29" s="226"/>
      <c r="AG29" s="226"/>
      <c r="AH29" s="226"/>
      <c r="AI29" s="226"/>
      <c r="AJ29" s="104"/>
      <c r="AK29" s="104"/>
      <c r="AL29" s="239"/>
      <c r="AM29" s="242"/>
      <c r="AN29" s="239"/>
      <c r="AO29" s="242"/>
      <c r="AP29" s="323"/>
      <c r="AQ29" s="293"/>
      <c r="AR29" s="70"/>
      <c r="AS29" s="326"/>
      <c r="AT29" s="327"/>
      <c r="AU29" s="328"/>
      <c r="AV29" s="327"/>
      <c r="AW29" s="328"/>
      <c r="AX29" s="327"/>
      <c r="AY29" s="328"/>
      <c r="AZ29" s="327"/>
      <c r="BA29" s="328"/>
      <c r="BB29" s="327"/>
      <c r="BC29" s="328"/>
      <c r="BD29" s="327"/>
      <c r="BE29" s="328"/>
      <c r="BF29" s="327"/>
      <c r="BG29" s="328"/>
      <c r="BH29" s="328"/>
      <c r="BI29" s="328"/>
      <c r="BJ29" s="327"/>
      <c r="BK29" s="328"/>
      <c r="BL29" s="328"/>
      <c r="BM29" s="328"/>
      <c r="BN29" s="328"/>
      <c r="BO29" s="104"/>
      <c r="BP29" s="324"/>
      <c r="BQ29" s="324"/>
      <c r="BR29" s="324"/>
      <c r="BS29" s="322"/>
      <c r="BT29" s="226"/>
      <c r="BU29" s="323"/>
      <c r="BV29" s="323"/>
      <c r="BW29" s="329"/>
      <c r="BX29" s="329"/>
      <c r="BY29" s="71"/>
      <c r="BZ29" s="329"/>
      <c r="CA29" s="69"/>
      <c r="CB29" s="121"/>
      <c r="CC29" s="121"/>
      <c r="CD29" s="121"/>
      <c r="CE29" s="121"/>
      <c r="CF29" s="121"/>
      <c r="CG29" s="121"/>
      <c r="CH29" s="121"/>
      <c r="CI29" s="121"/>
      <c r="CJ29" s="121"/>
    </row>
    <row r="30" spans="1:88" ht="195.75" thickBot="1" x14ac:dyDescent="0.3">
      <c r="A30" s="228"/>
      <c r="B30" s="224"/>
      <c r="C30" s="254"/>
      <c r="D30" s="254"/>
      <c r="E30" s="325" t="s">
        <v>314</v>
      </c>
      <c r="F30" s="321" t="s">
        <v>315</v>
      </c>
      <c r="G30" s="310"/>
      <c r="H30" s="223"/>
      <c r="I30" s="223"/>
      <c r="J30" s="223"/>
      <c r="K30" s="223"/>
      <c r="L30" s="223"/>
      <c r="M30" s="223"/>
      <c r="N30" s="223"/>
      <c r="O30" s="311" t="e">
        <f t="shared" si="47"/>
        <v>#DIV/0!</v>
      </c>
      <c r="P30" s="330"/>
      <c r="Q30" s="223"/>
      <c r="R30" s="223"/>
      <c r="S30" s="223"/>
      <c r="T30" s="223"/>
      <c r="U30" s="223"/>
      <c r="V30" s="223"/>
      <c r="W30" s="223"/>
      <c r="X30" s="223"/>
      <c r="Y30" s="223"/>
      <c r="Z30" s="223"/>
      <c r="AA30" s="223"/>
      <c r="AB30" s="223"/>
      <c r="AC30" s="223"/>
      <c r="AD30" s="223"/>
      <c r="AE30" s="223"/>
      <c r="AF30" s="223"/>
      <c r="AG30" s="223"/>
      <c r="AH30" s="223"/>
      <c r="AI30" s="223"/>
      <c r="AJ30" s="105"/>
      <c r="AK30" s="105"/>
      <c r="AL30" s="331"/>
      <c r="AM30" s="332"/>
      <c r="AN30" s="331"/>
      <c r="AO30" s="332"/>
      <c r="AP30" s="333"/>
      <c r="AQ30" s="294"/>
      <c r="AR30" s="57" t="s">
        <v>221</v>
      </c>
      <c r="AS30" s="326" t="s">
        <v>313</v>
      </c>
      <c r="AT30" s="327" t="s">
        <v>68</v>
      </c>
      <c r="AU30" s="328">
        <f>IF(AT30="Asignado",15,0)</f>
        <v>15</v>
      </c>
      <c r="AV30" s="327" t="s">
        <v>70</v>
      </c>
      <c r="AW30" s="328">
        <f>IF(AV30="Adecuado",15,0)</f>
        <v>15</v>
      </c>
      <c r="AX30" s="327" t="s">
        <v>72</v>
      </c>
      <c r="AY30" s="328">
        <f>IF(AX30="Oportuna",15,0)</f>
        <v>15</v>
      </c>
      <c r="AZ30" s="327" t="s">
        <v>74</v>
      </c>
      <c r="BA30" s="328">
        <f>IF(AZ30="Prevenir",15,IF(AZ30="Detectar",10,0))</f>
        <v>15</v>
      </c>
      <c r="BB30" s="327" t="s">
        <v>77</v>
      </c>
      <c r="BC30" s="328">
        <f>IF(BB30="Confiable",15,0)</f>
        <v>15</v>
      </c>
      <c r="BD30" s="327" t="s">
        <v>79</v>
      </c>
      <c r="BE30" s="328">
        <f>IF(BD30="Se Investigan y resuelven oportunamente",15,0)</f>
        <v>15</v>
      </c>
      <c r="BF30" s="327" t="s">
        <v>81</v>
      </c>
      <c r="BG30" s="328">
        <f>IF(BF30="Completa",10,IF(BF30="Incompleta",5,0))</f>
        <v>10</v>
      </c>
      <c r="BH30" s="328">
        <f>AU30+AW30+AY30+BA30+BC30+BE30+BG30</f>
        <v>100</v>
      </c>
      <c r="BI30" s="328" t="str">
        <f>IF(BH30&gt;95,"Fuerte",IF(BH30&gt;85,"Moderado",IF(BH30&gt;0,"Débil","")))</f>
        <v>Fuerte</v>
      </c>
      <c r="BJ30" s="327" t="s">
        <v>86</v>
      </c>
      <c r="BK30" s="328" t="str">
        <f>IF(BJ30="Siempre de manera consistente por parte del responsable","Fuerte",IF(BJ30="Algunas veces por parte del responsable","Moderado",IF(BJ30="No se ejecuta por parte del responsable","Débil",)))</f>
        <v>Fuerte</v>
      </c>
      <c r="BL30" s="328" t="str">
        <f>IF(OR(BI30="Débil",BK30="Débil"),"Débil", IF(OR(BI30="Moderado",BK30="Moderado"),"Moderado",IF(AND(BI30="Fuerte",BK30="Fuerte"),"Fuerte",)))</f>
        <v>Fuerte</v>
      </c>
      <c r="BM30" s="328">
        <f>IF(BL30="Fuerte",100,IF(BL30="Moderado",50,IF(BL30="Débil",0,"")))</f>
        <v>100</v>
      </c>
      <c r="BN30" s="328" t="str">
        <f>IF(AZ30="Prevenir","Probabilidad",IF(AZ30="Detectar","Impacto","No es un Control"))</f>
        <v>Probabilidad</v>
      </c>
      <c r="BO30" s="105"/>
      <c r="BP30" s="334"/>
      <c r="BQ30" s="334"/>
      <c r="BR30" s="334"/>
      <c r="BS30" s="330"/>
      <c r="BT30" s="223"/>
      <c r="BU30" s="333"/>
      <c r="BV30" s="333"/>
      <c r="BW30" s="329" t="s">
        <v>227</v>
      </c>
      <c r="BX30" s="329" t="s">
        <v>228</v>
      </c>
      <c r="BY30" s="71" t="s">
        <v>229</v>
      </c>
      <c r="BZ30" s="329" t="s">
        <v>230</v>
      </c>
      <c r="CA30" s="69" t="s">
        <v>231</v>
      </c>
      <c r="CB30" s="199"/>
      <c r="CC30" s="199"/>
      <c r="CD30" s="199"/>
      <c r="CE30" s="199"/>
      <c r="CF30" s="199"/>
      <c r="CG30" s="199"/>
      <c r="CH30" s="199"/>
      <c r="CI30" s="199"/>
      <c r="CJ30" s="199"/>
    </row>
    <row r="31" spans="1:88" ht="361.5" thickBot="1" x14ac:dyDescent="0.3">
      <c r="A31" s="227">
        <v>5</v>
      </c>
      <c r="B31" s="198" t="s">
        <v>232</v>
      </c>
      <c r="C31" s="186" t="s">
        <v>233</v>
      </c>
      <c r="D31" s="186" t="s">
        <v>234</v>
      </c>
      <c r="E31" s="52" t="s">
        <v>235</v>
      </c>
      <c r="F31" s="52" t="s">
        <v>236</v>
      </c>
      <c r="G31" s="186" t="s">
        <v>240</v>
      </c>
      <c r="H31" s="198"/>
      <c r="I31" s="198">
        <v>1</v>
      </c>
      <c r="J31" s="198">
        <v>1</v>
      </c>
      <c r="K31" s="198">
        <v>1</v>
      </c>
      <c r="L31" s="198">
        <v>1</v>
      </c>
      <c r="M31" s="198"/>
      <c r="N31" s="198"/>
      <c r="O31" s="13">
        <f t="shared" ref="O31:O70" si="48">TRUNC(AVERAGE(I31:N31))</f>
        <v>1</v>
      </c>
      <c r="P31" s="200">
        <f t="shared" ref="P31:P39" si="49">IF(H31="",O31,H31)</f>
        <v>1</v>
      </c>
      <c r="Q31" s="198" t="s">
        <v>109</v>
      </c>
      <c r="R31" s="198" t="s">
        <v>109</v>
      </c>
      <c r="S31" s="198" t="s">
        <v>109</v>
      </c>
      <c r="T31" s="198" t="s">
        <v>109</v>
      </c>
      <c r="U31" s="198" t="s">
        <v>109</v>
      </c>
      <c r="V31" s="198" t="s">
        <v>109</v>
      </c>
      <c r="W31" s="198" t="s">
        <v>109</v>
      </c>
      <c r="X31" s="198" t="s">
        <v>109</v>
      </c>
      <c r="Y31" s="198" t="s">
        <v>109</v>
      </c>
      <c r="Z31" s="198" t="s">
        <v>108</v>
      </c>
      <c r="AA31" s="198" t="s">
        <v>108</v>
      </c>
      <c r="AB31" s="198" t="s">
        <v>108</v>
      </c>
      <c r="AC31" s="198" t="s">
        <v>109</v>
      </c>
      <c r="AD31" s="198" t="s">
        <v>109</v>
      </c>
      <c r="AE31" s="198" t="s">
        <v>109</v>
      </c>
      <c r="AF31" s="198" t="s">
        <v>109</v>
      </c>
      <c r="AG31" s="198" t="s">
        <v>109</v>
      </c>
      <c r="AH31" s="198" t="s">
        <v>109</v>
      </c>
      <c r="AI31" s="198" t="s">
        <v>109</v>
      </c>
      <c r="AJ31" s="192">
        <f t="shared" ref="AJ31:AJ39" si="50">COUNTIF(Q31:AI31,"SI")</f>
        <v>3</v>
      </c>
      <c r="AK31" s="192">
        <f t="shared" ref="AK31:AK39" si="51">COUNTIF(Q31:AI31,"NO")</f>
        <v>16</v>
      </c>
      <c r="AL31" s="178" t="str">
        <f t="shared" ref="AL31:AL70" si="52">IF(OR(AF31="SI",AJ31&gt;11),"CATASTRÓFICO",IF(AJ31&gt;5,"MAYOR",IF(AJ31&gt;0,"MODERADO","")))</f>
        <v>MODERADO</v>
      </c>
      <c r="AM31" s="195">
        <f t="shared" ref="AM31:AM39" si="53">P31</f>
        <v>1</v>
      </c>
      <c r="AN31" s="178">
        <f t="shared" ref="AN31:AN70" si="54">IF(AL31="MODERADO",3,IF(AL31="MAYOR",4,IF(AL31="CATASTRÓFICO",5,"")))</f>
        <v>3</v>
      </c>
      <c r="AO31" s="181">
        <f t="shared" ref="AO31:AO70" si="55">AM31*AN31</f>
        <v>3</v>
      </c>
      <c r="AP31" s="184" t="str">
        <f t="shared" ref="AP31:AP70" si="56">IF(OR(AN31=5,AO31=20,AO31=15,AO31=16,AND(AO31=12,AN31=4)),"Extremo",IF(OR(AO31=8,AO31=9,AND(AO31=4,AN31=4),AND(AO31=12,AN31=3),AND(AO31=10,AN31=2),AND(AO31=5,AN31=1)),"Alto",IF(OR(AO31=6,AND(AO31=4,AN31=1),AND(AO31=3,AN31=3)),"Moderado",IF(OR(AO31=1,AO31=2,AND(AO31=3,AN31=1),AND(AO31=4,AN31=2)),"Bajo"," "))))</f>
        <v>Moderado</v>
      </c>
      <c r="AQ31" s="186" t="str">
        <f t="shared" ref="AQ31:AQ69" si="57">IF(AP31="Bajo","Asumir",IF(AP31="Moderado","Reducir",IF(AP31="Alto","Reducir o Evitar o Transferir",IF(AP31="Extremo","Reducir o Evitar o Transferir"," "))))</f>
        <v>Reducir</v>
      </c>
      <c r="AR31" s="53" t="s">
        <v>241</v>
      </c>
      <c r="AS31" s="56" t="s">
        <v>242</v>
      </c>
      <c r="AT31" s="54" t="s">
        <v>68</v>
      </c>
      <c r="AU31" s="55">
        <f>IF(AT31="Asignado",15,0)</f>
        <v>15</v>
      </c>
      <c r="AV31" s="54" t="s">
        <v>70</v>
      </c>
      <c r="AW31" s="55">
        <f>IF(AV31="Adecuado",15,0)</f>
        <v>15</v>
      </c>
      <c r="AX31" s="54" t="s">
        <v>72</v>
      </c>
      <c r="AY31" s="55">
        <f>IF(AX31="Oportuna",15,0)</f>
        <v>15</v>
      </c>
      <c r="AZ31" s="54" t="s">
        <v>74</v>
      </c>
      <c r="BA31" s="55">
        <f>IF(AZ31="Prevenir",15,IF(AZ31="Detectar",10,0))</f>
        <v>15</v>
      </c>
      <c r="BB31" s="54" t="s">
        <v>77</v>
      </c>
      <c r="BC31" s="55">
        <f>IF(BB31="Confiable",15,0)</f>
        <v>15</v>
      </c>
      <c r="BD31" s="54" t="s">
        <v>79</v>
      </c>
      <c r="BE31" s="55">
        <f>IF(BD31="Se Investigan y resuelven oportunamente",15,0)</f>
        <v>15</v>
      </c>
      <c r="BF31" s="54" t="s">
        <v>81</v>
      </c>
      <c r="BG31" s="55">
        <f>IF(BF31="Completa",10,IF(BF31="Incompleta",5,0))</f>
        <v>10</v>
      </c>
      <c r="BH31" s="55">
        <f>AU31+AW31+AY31+BA31+BC31+BE31+BG31</f>
        <v>100</v>
      </c>
      <c r="BI31" s="55" t="str">
        <f>IF(BH31&gt;95,"Fuerte",IF(BH31&gt;85,"Moderado",IF(BH31&gt;0,"Débil","")))</f>
        <v>Fuerte</v>
      </c>
      <c r="BJ31" s="54" t="s">
        <v>86</v>
      </c>
      <c r="BK31" s="55" t="str">
        <f>IF(BJ31="Siempre de manera consistente por parte del responsable","Fuerte",IF(BJ31="Algunas veces por parte del responsable","Moderado",IF(BJ31="No se ejecuta por parte del responsable","Débil",)))</f>
        <v>Fuerte</v>
      </c>
      <c r="BL31" s="55" t="str">
        <f>IF(OR(BI31="Débil",BK31="Débil"),"Débil", IF(OR(BI31="Moderado",BK31="Moderado"),"Moderado",IF(AND(BI31="Fuerte",BK31="Fuerte"),"Fuerte",)))</f>
        <v>Fuerte</v>
      </c>
      <c r="BM31" s="55">
        <f>IF(BL31="Fuerte",100,IF(BL31="Moderado",50,IF(BL31="Débil",0,"")))</f>
        <v>100</v>
      </c>
      <c r="BN31" s="55" t="str">
        <f>IF(AZ31="Prevenir","Probabilidad",IF(AZ31="Detectar","Impacto","No es un Control"))</f>
        <v>Probabilidad</v>
      </c>
      <c r="BO31" s="148">
        <f t="shared" ref="BO31" si="58">AVERAGE(BM31:BM35)</f>
        <v>100</v>
      </c>
      <c r="BP31" s="150" t="str">
        <f t="shared" ref="BP31" si="59">IF(BO31=100,"FUERTE",IF(BO31&gt;49,"MODERADO",IF(BO31&lt;50,"DÉBIL","")))</f>
        <v>FUERTE</v>
      </c>
      <c r="BQ31" s="150">
        <f t="shared" ref="BQ31" si="60">IF(AND(BP31="FUERTE",OR(BN31="Probabilidad",BN32="Probabilidad",BN33="Probabilidad", BN34="Probabilidad",BN35="Probabilidad")),2,IF(AND(BP31="MODERADO",OR(BN31="Probabilidad",BN32="Probabilidad",BN33="Probabilidad", BN34="Probabilidad",BN35="Probabilidad")),1,0))</f>
        <v>2</v>
      </c>
      <c r="BR31" s="153">
        <v>0</v>
      </c>
      <c r="BS31" s="117">
        <f t="shared" ref="BS31" si="61">IF(AM31-BQ31&lt;=0,1,AM31-BQ31)</f>
        <v>1</v>
      </c>
      <c r="BT31" s="120">
        <f t="shared" ref="BT31" si="62">AN31-BR31</f>
        <v>3</v>
      </c>
      <c r="BU31" s="122">
        <f t="shared" ref="BU31" si="63">BS31*BT31</f>
        <v>3</v>
      </c>
      <c r="BV31" s="125" t="str">
        <f t="shared" ref="BV31" si="64">IF(OR(BT31=5,BU31=20,BU31=15,BU31=16,AND(BU31=12,BT31=4)),"Extremo",IF(OR(BU31=8,BU31=9,AND(BU31=4,BT31=4),AND(BU31=12,BT31=3),AND(BU31=10,BT31=2),AND(BU31=5,BT31=1)),"Alto",IF(OR(BU31=6,AND(BU31=4,BT31=1),AND(BU31=3,BT31=3)),"Moderado",IF(OR(BU31=1,BU31=2,AND(BU31=3,BT31=3),AND(BU31=4,BT31=2)),"Bajo"," "))))</f>
        <v>Moderado</v>
      </c>
      <c r="BW31" s="186" t="s">
        <v>243</v>
      </c>
      <c r="BX31" s="186" t="s">
        <v>244</v>
      </c>
      <c r="BY31" s="186" t="s">
        <v>245</v>
      </c>
      <c r="BZ31" s="186" t="s">
        <v>246</v>
      </c>
      <c r="CA31" s="186" t="s">
        <v>247</v>
      </c>
      <c r="CB31" s="198"/>
      <c r="CC31" s="198"/>
      <c r="CD31" s="198"/>
      <c r="CE31" s="198"/>
      <c r="CF31" s="198"/>
      <c r="CG31" s="198"/>
      <c r="CH31" s="198"/>
      <c r="CI31" s="198"/>
      <c r="CJ31" s="198"/>
    </row>
    <row r="32" spans="1:88" ht="16.5" thickBot="1" x14ac:dyDescent="0.3">
      <c r="A32" s="136"/>
      <c r="B32" s="121"/>
      <c r="C32" s="187"/>
      <c r="D32" s="187"/>
      <c r="E32" s="6"/>
      <c r="F32" s="5" t="s">
        <v>237</v>
      </c>
      <c r="G32" s="121"/>
      <c r="H32" s="121"/>
      <c r="I32" s="121"/>
      <c r="J32" s="121"/>
      <c r="K32" s="121"/>
      <c r="L32" s="121"/>
      <c r="M32" s="121"/>
      <c r="N32" s="121"/>
      <c r="O32" s="11" t="e">
        <f t="shared" si="48"/>
        <v>#DIV/0!</v>
      </c>
      <c r="P32" s="201" t="e">
        <f t="shared" si="49"/>
        <v>#DIV/0!</v>
      </c>
      <c r="Q32" s="121"/>
      <c r="R32" s="121"/>
      <c r="S32" s="121"/>
      <c r="T32" s="121"/>
      <c r="U32" s="121"/>
      <c r="V32" s="121"/>
      <c r="W32" s="121"/>
      <c r="X32" s="121"/>
      <c r="Y32" s="121"/>
      <c r="Z32" s="121"/>
      <c r="AA32" s="121"/>
      <c r="AB32" s="121"/>
      <c r="AC32" s="121"/>
      <c r="AD32" s="121"/>
      <c r="AE32" s="121"/>
      <c r="AF32" s="121"/>
      <c r="AG32" s="121"/>
      <c r="AH32" s="121"/>
      <c r="AI32" s="121"/>
      <c r="AJ32" s="193">
        <f t="shared" si="50"/>
        <v>0</v>
      </c>
      <c r="AK32" s="193">
        <f t="shared" si="51"/>
        <v>0</v>
      </c>
      <c r="AL32" s="179" t="str">
        <f t="shared" si="52"/>
        <v/>
      </c>
      <c r="AM32" s="196" t="e">
        <f t="shared" si="53"/>
        <v>#DIV/0!</v>
      </c>
      <c r="AN32" s="179" t="str">
        <f t="shared" si="54"/>
        <v/>
      </c>
      <c r="AO32" s="182" t="e">
        <f t="shared" si="55"/>
        <v>#DIV/0!</v>
      </c>
      <c r="AP32" s="126" t="e">
        <f t="shared" si="56"/>
        <v>#DIV/0!</v>
      </c>
      <c r="AQ32" s="187" t="e">
        <f t="shared" si="57"/>
        <v>#DIV/0!</v>
      </c>
      <c r="AR32" s="53"/>
      <c r="AS32" s="5"/>
      <c r="AT32" s="5"/>
      <c r="AU32" s="3">
        <f t="shared" si="34"/>
        <v>0</v>
      </c>
      <c r="AV32" s="5"/>
      <c r="AW32" s="3">
        <f t="shared" si="35"/>
        <v>0</v>
      </c>
      <c r="AX32" s="5"/>
      <c r="AY32" s="3">
        <f t="shared" si="36"/>
        <v>0</v>
      </c>
      <c r="AZ32" s="6"/>
      <c r="BA32" s="3">
        <f t="shared" si="37"/>
        <v>0</v>
      </c>
      <c r="BB32" s="6"/>
      <c r="BC32" s="3">
        <f t="shared" si="38"/>
        <v>0</v>
      </c>
      <c r="BD32" s="6"/>
      <c r="BE32" s="3">
        <f t="shared" si="39"/>
        <v>0</v>
      </c>
      <c r="BF32" s="6"/>
      <c r="BG32" s="3">
        <f t="shared" si="40"/>
        <v>0</v>
      </c>
      <c r="BH32" s="3">
        <f t="shared" si="41"/>
        <v>0</v>
      </c>
      <c r="BI32" s="15" t="str">
        <f t="shared" si="42"/>
        <v/>
      </c>
      <c r="BK32" s="15">
        <f t="shared" si="43"/>
        <v>0</v>
      </c>
      <c r="BL32" s="3">
        <f t="shared" si="44"/>
        <v>0</v>
      </c>
      <c r="BM32" s="15" t="str">
        <f t="shared" si="45"/>
        <v/>
      </c>
      <c r="BN32" s="15" t="str">
        <f t="shared" si="46"/>
        <v>No es un Control</v>
      </c>
      <c r="BO32" s="149"/>
      <c r="BP32" s="151"/>
      <c r="BQ32" s="151"/>
      <c r="BR32" s="154"/>
      <c r="BS32" s="118"/>
      <c r="BT32" s="121"/>
      <c r="BU32" s="123"/>
      <c r="BV32" s="126"/>
      <c r="BW32" s="187"/>
      <c r="BX32" s="187"/>
      <c r="BY32" s="187"/>
      <c r="BZ32" s="187"/>
      <c r="CA32" s="187"/>
      <c r="CB32" s="121"/>
      <c r="CC32" s="121"/>
      <c r="CD32" s="121"/>
      <c r="CE32" s="121"/>
      <c r="CF32" s="121"/>
      <c r="CG32" s="121"/>
      <c r="CH32" s="121"/>
      <c r="CI32" s="121"/>
      <c r="CJ32" s="121"/>
    </row>
    <row r="33" spans="1:88" ht="31.5" thickBot="1" x14ac:dyDescent="0.3">
      <c r="A33" s="136"/>
      <c r="B33" s="121"/>
      <c r="C33" s="187"/>
      <c r="D33" s="187"/>
      <c r="E33" s="6"/>
      <c r="F33" s="53" t="s">
        <v>238</v>
      </c>
      <c r="G33" s="121"/>
      <c r="H33" s="121"/>
      <c r="I33" s="121"/>
      <c r="J33" s="121"/>
      <c r="K33" s="121"/>
      <c r="L33" s="121"/>
      <c r="M33" s="121"/>
      <c r="N33" s="121"/>
      <c r="O33" s="11" t="e">
        <f t="shared" si="48"/>
        <v>#DIV/0!</v>
      </c>
      <c r="P33" s="201" t="e">
        <f t="shared" si="49"/>
        <v>#DIV/0!</v>
      </c>
      <c r="Q33" s="121"/>
      <c r="R33" s="121"/>
      <c r="S33" s="121"/>
      <c r="T33" s="121"/>
      <c r="U33" s="121"/>
      <c r="V33" s="121"/>
      <c r="W33" s="121"/>
      <c r="X33" s="121"/>
      <c r="Y33" s="121"/>
      <c r="Z33" s="121"/>
      <c r="AA33" s="121"/>
      <c r="AB33" s="121"/>
      <c r="AC33" s="121"/>
      <c r="AD33" s="121"/>
      <c r="AE33" s="121"/>
      <c r="AF33" s="121"/>
      <c r="AG33" s="121"/>
      <c r="AH33" s="121"/>
      <c r="AI33" s="121"/>
      <c r="AJ33" s="193">
        <f t="shared" si="50"/>
        <v>0</v>
      </c>
      <c r="AK33" s="193">
        <f t="shared" si="51"/>
        <v>0</v>
      </c>
      <c r="AL33" s="179" t="str">
        <f t="shared" si="52"/>
        <v/>
      </c>
      <c r="AM33" s="196" t="e">
        <f t="shared" si="53"/>
        <v>#DIV/0!</v>
      </c>
      <c r="AN33" s="179" t="str">
        <f t="shared" si="54"/>
        <v/>
      </c>
      <c r="AO33" s="182" t="e">
        <f t="shared" si="55"/>
        <v>#DIV/0!</v>
      </c>
      <c r="AP33" s="126" t="e">
        <f t="shared" si="56"/>
        <v>#DIV/0!</v>
      </c>
      <c r="AQ33" s="187" t="e">
        <f t="shared" si="57"/>
        <v>#DIV/0!</v>
      </c>
      <c r="AR33" s="53"/>
      <c r="AS33" s="5"/>
      <c r="AT33" s="5"/>
      <c r="AU33" s="3">
        <f t="shared" si="34"/>
        <v>0</v>
      </c>
      <c r="AV33" s="5"/>
      <c r="AW33" s="3">
        <f t="shared" si="35"/>
        <v>0</v>
      </c>
      <c r="AX33" s="5"/>
      <c r="AY33" s="3">
        <f t="shared" si="36"/>
        <v>0</v>
      </c>
      <c r="AZ33" s="6"/>
      <c r="BA33" s="3">
        <f t="shared" si="37"/>
        <v>0</v>
      </c>
      <c r="BB33" s="6"/>
      <c r="BC33" s="3">
        <f t="shared" si="38"/>
        <v>0</v>
      </c>
      <c r="BD33" s="6"/>
      <c r="BE33" s="3">
        <f t="shared" si="39"/>
        <v>0</v>
      </c>
      <c r="BF33" s="6"/>
      <c r="BG33" s="3">
        <f t="shared" si="40"/>
        <v>0</v>
      </c>
      <c r="BH33" s="3">
        <f t="shared" si="41"/>
        <v>0</v>
      </c>
      <c r="BI33" s="15" t="str">
        <f t="shared" si="42"/>
        <v/>
      </c>
      <c r="BK33" s="15">
        <f t="shared" si="43"/>
        <v>0</v>
      </c>
      <c r="BL33" s="3">
        <f t="shared" si="44"/>
        <v>0</v>
      </c>
      <c r="BM33" s="15" t="str">
        <f t="shared" si="45"/>
        <v/>
      </c>
      <c r="BN33" s="15" t="str">
        <f t="shared" si="46"/>
        <v>No es un Control</v>
      </c>
      <c r="BO33" s="149"/>
      <c r="BP33" s="151"/>
      <c r="BQ33" s="151"/>
      <c r="BR33" s="154"/>
      <c r="BS33" s="118"/>
      <c r="BT33" s="121"/>
      <c r="BU33" s="123"/>
      <c r="BV33" s="126"/>
      <c r="BW33" s="187"/>
      <c r="BX33" s="187"/>
      <c r="BY33" s="187"/>
      <c r="BZ33" s="187"/>
      <c r="CA33" s="187"/>
      <c r="CB33" s="121"/>
      <c r="CC33" s="121"/>
      <c r="CD33" s="121"/>
      <c r="CE33" s="121"/>
      <c r="CF33" s="121"/>
      <c r="CG33" s="121"/>
      <c r="CH33" s="121"/>
      <c r="CI33" s="121"/>
      <c r="CJ33" s="121"/>
    </row>
    <row r="34" spans="1:88" ht="31.5" thickBot="1" x14ac:dyDescent="0.3">
      <c r="A34" s="136"/>
      <c r="B34" s="121"/>
      <c r="C34" s="187"/>
      <c r="D34" s="187"/>
      <c r="E34" s="6"/>
      <c r="F34" s="53" t="s">
        <v>239</v>
      </c>
      <c r="G34" s="121"/>
      <c r="H34" s="121"/>
      <c r="I34" s="121"/>
      <c r="J34" s="121"/>
      <c r="K34" s="121"/>
      <c r="L34" s="121"/>
      <c r="M34" s="121"/>
      <c r="N34" s="121"/>
      <c r="O34" s="11" t="e">
        <f t="shared" si="48"/>
        <v>#DIV/0!</v>
      </c>
      <c r="P34" s="201" t="e">
        <f t="shared" si="49"/>
        <v>#DIV/0!</v>
      </c>
      <c r="Q34" s="121"/>
      <c r="R34" s="121"/>
      <c r="S34" s="121"/>
      <c r="T34" s="121"/>
      <c r="U34" s="121"/>
      <c r="V34" s="121"/>
      <c r="W34" s="121"/>
      <c r="X34" s="121"/>
      <c r="Y34" s="121"/>
      <c r="Z34" s="121"/>
      <c r="AA34" s="121"/>
      <c r="AB34" s="121"/>
      <c r="AC34" s="121"/>
      <c r="AD34" s="121"/>
      <c r="AE34" s="121"/>
      <c r="AF34" s="121"/>
      <c r="AG34" s="121"/>
      <c r="AH34" s="121"/>
      <c r="AI34" s="121"/>
      <c r="AJ34" s="193">
        <f t="shared" si="50"/>
        <v>0</v>
      </c>
      <c r="AK34" s="193">
        <f t="shared" si="51"/>
        <v>0</v>
      </c>
      <c r="AL34" s="179" t="str">
        <f t="shared" si="52"/>
        <v/>
      </c>
      <c r="AM34" s="196" t="e">
        <f t="shared" si="53"/>
        <v>#DIV/0!</v>
      </c>
      <c r="AN34" s="179" t="str">
        <f t="shared" si="54"/>
        <v/>
      </c>
      <c r="AO34" s="182" t="e">
        <f t="shared" si="55"/>
        <v>#DIV/0!</v>
      </c>
      <c r="AP34" s="126" t="e">
        <f t="shared" si="56"/>
        <v>#DIV/0!</v>
      </c>
      <c r="AQ34" s="187" t="e">
        <f t="shared" si="57"/>
        <v>#DIV/0!</v>
      </c>
      <c r="AR34" s="5"/>
      <c r="AS34" s="5"/>
      <c r="AT34" s="5"/>
      <c r="AU34" s="3">
        <f t="shared" si="34"/>
        <v>0</v>
      </c>
      <c r="AV34" s="5"/>
      <c r="AW34" s="3">
        <f t="shared" si="35"/>
        <v>0</v>
      </c>
      <c r="AX34" s="5"/>
      <c r="AY34" s="3">
        <f t="shared" si="36"/>
        <v>0</v>
      </c>
      <c r="AZ34" s="6"/>
      <c r="BA34" s="3">
        <f t="shared" si="37"/>
        <v>0</v>
      </c>
      <c r="BB34" s="6"/>
      <c r="BC34" s="3">
        <f t="shared" si="38"/>
        <v>0</v>
      </c>
      <c r="BD34" s="6"/>
      <c r="BE34" s="3">
        <f t="shared" si="39"/>
        <v>0</v>
      </c>
      <c r="BF34" s="6"/>
      <c r="BG34" s="3">
        <f t="shared" si="40"/>
        <v>0</v>
      </c>
      <c r="BH34" s="3">
        <f t="shared" si="41"/>
        <v>0</v>
      </c>
      <c r="BI34" s="15" t="str">
        <f t="shared" si="42"/>
        <v/>
      </c>
      <c r="BK34" s="15">
        <f t="shared" si="43"/>
        <v>0</v>
      </c>
      <c r="BL34" s="3">
        <f t="shared" si="44"/>
        <v>0</v>
      </c>
      <c r="BM34" s="15" t="str">
        <f t="shared" si="45"/>
        <v/>
      </c>
      <c r="BN34" s="15" t="str">
        <f t="shared" si="46"/>
        <v>No es un Control</v>
      </c>
      <c r="BO34" s="149"/>
      <c r="BP34" s="151"/>
      <c r="BQ34" s="151"/>
      <c r="BR34" s="154"/>
      <c r="BS34" s="118"/>
      <c r="BT34" s="121"/>
      <c r="BU34" s="123"/>
      <c r="BV34" s="126"/>
      <c r="BW34" s="187"/>
      <c r="BX34" s="187"/>
      <c r="BY34" s="187"/>
      <c r="BZ34" s="187"/>
      <c r="CA34" s="187"/>
      <c r="CB34" s="121"/>
      <c r="CC34" s="121"/>
      <c r="CD34" s="121"/>
      <c r="CE34" s="121"/>
      <c r="CF34" s="121"/>
      <c r="CG34" s="121"/>
      <c r="CH34" s="121"/>
      <c r="CI34" s="121"/>
      <c r="CJ34" s="121"/>
    </row>
    <row r="35" spans="1:88" ht="16.5" thickBot="1" x14ac:dyDescent="0.3">
      <c r="A35" s="228"/>
      <c r="B35" s="199"/>
      <c r="C35" s="188"/>
      <c r="D35" s="188"/>
      <c r="E35" s="16"/>
      <c r="F35" s="17"/>
      <c r="G35" s="199"/>
      <c r="H35" s="199"/>
      <c r="I35" s="199"/>
      <c r="J35" s="199"/>
      <c r="K35" s="199"/>
      <c r="L35" s="199"/>
      <c r="M35" s="199"/>
      <c r="N35" s="199"/>
      <c r="O35" s="18" t="e">
        <f t="shared" si="48"/>
        <v>#DIV/0!</v>
      </c>
      <c r="P35" s="202" t="e">
        <f t="shared" si="49"/>
        <v>#DIV/0!</v>
      </c>
      <c r="Q35" s="199"/>
      <c r="R35" s="199"/>
      <c r="S35" s="199"/>
      <c r="T35" s="199"/>
      <c r="U35" s="199"/>
      <c r="V35" s="199"/>
      <c r="W35" s="199"/>
      <c r="X35" s="199"/>
      <c r="Y35" s="199"/>
      <c r="Z35" s="199"/>
      <c r="AA35" s="199"/>
      <c r="AB35" s="199"/>
      <c r="AC35" s="199"/>
      <c r="AD35" s="199"/>
      <c r="AE35" s="199"/>
      <c r="AF35" s="199"/>
      <c r="AG35" s="199"/>
      <c r="AH35" s="199"/>
      <c r="AI35" s="199"/>
      <c r="AJ35" s="194">
        <f t="shared" si="50"/>
        <v>0</v>
      </c>
      <c r="AK35" s="194">
        <f t="shared" si="51"/>
        <v>0</v>
      </c>
      <c r="AL35" s="180" t="str">
        <f t="shared" si="52"/>
        <v/>
      </c>
      <c r="AM35" s="197" t="e">
        <f t="shared" si="53"/>
        <v>#DIV/0!</v>
      </c>
      <c r="AN35" s="180" t="str">
        <f t="shared" si="54"/>
        <v/>
      </c>
      <c r="AO35" s="183" t="e">
        <f t="shared" si="55"/>
        <v>#DIV/0!</v>
      </c>
      <c r="AP35" s="185" t="e">
        <f t="shared" si="56"/>
        <v>#DIV/0!</v>
      </c>
      <c r="AQ35" s="188" t="e">
        <f t="shared" si="57"/>
        <v>#DIV/0!</v>
      </c>
      <c r="AR35" s="5"/>
      <c r="AS35" s="5"/>
      <c r="AT35" s="5"/>
      <c r="AU35" s="3">
        <f t="shared" si="34"/>
        <v>0</v>
      </c>
      <c r="AV35" s="5"/>
      <c r="AW35" s="3">
        <f t="shared" si="35"/>
        <v>0</v>
      </c>
      <c r="AX35" s="5"/>
      <c r="AY35" s="3">
        <f t="shared" si="36"/>
        <v>0</v>
      </c>
      <c r="AZ35" s="6"/>
      <c r="BA35" s="3">
        <f t="shared" si="37"/>
        <v>0</v>
      </c>
      <c r="BB35" s="6"/>
      <c r="BC35" s="3">
        <f t="shared" si="38"/>
        <v>0</v>
      </c>
      <c r="BD35" s="6"/>
      <c r="BE35" s="3">
        <f t="shared" si="39"/>
        <v>0</v>
      </c>
      <c r="BF35" s="6"/>
      <c r="BG35" s="3">
        <f t="shared" si="40"/>
        <v>0</v>
      </c>
      <c r="BH35" s="3">
        <f t="shared" si="41"/>
        <v>0</v>
      </c>
      <c r="BI35" s="15" t="str">
        <f t="shared" si="42"/>
        <v/>
      </c>
      <c r="BK35" s="15">
        <f t="shared" si="43"/>
        <v>0</v>
      </c>
      <c r="BL35" s="3">
        <f t="shared" si="44"/>
        <v>0</v>
      </c>
      <c r="BM35" s="15" t="str">
        <f t="shared" si="45"/>
        <v/>
      </c>
      <c r="BN35" s="15" t="str">
        <f t="shared" si="46"/>
        <v>No es un Control</v>
      </c>
      <c r="BO35" s="149"/>
      <c r="BP35" s="152"/>
      <c r="BQ35" s="152"/>
      <c r="BR35" s="155"/>
      <c r="BS35" s="119"/>
      <c r="BT35" s="108"/>
      <c r="BU35" s="124"/>
      <c r="BV35" s="127"/>
      <c r="BW35" s="188"/>
      <c r="BX35" s="188"/>
      <c r="BY35" s="188"/>
      <c r="BZ35" s="188"/>
      <c r="CA35" s="188"/>
      <c r="CB35" s="199"/>
      <c r="CC35" s="199"/>
      <c r="CD35" s="199"/>
      <c r="CE35" s="199"/>
      <c r="CF35" s="199"/>
      <c r="CG35" s="199"/>
      <c r="CH35" s="199"/>
      <c r="CI35" s="199"/>
      <c r="CJ35" s="199"/>
    </row>
    <row r="36" spans="1:88" ht="225" customHeight="1" thickBot="1" x14ac:dyDescent="0.3">
      <c r="A36" s="227">
        <v>6</v>
      </c>
      <c r="B36" s="198" t="s">
        <v>248</v>
      </c>
      <c r="C36" s="186" t="s">
        <v>249</v>
      </c>
      <c r="D36" s="186" t="s">
        <v>250</v>
      </c>
      <c r="E36" s="52" t="s">
        <v>251</v>
      </c>
      <c r="F36" s="52" t="s">
        <v>252</v>
      </c>
      <c r="G36" s="186" t="s">
        <v>254</v>
      </c>
      <c r="H36" s="198"/>
      <c r="I36" s="198">
        <v>1</v>
      </c>
      <c r="J36" s="198">
        <v>1</v>
      </c>
      <c r="K36" s="198">
        <v>1</v>
      </c>
      <c r="L36" s="198">
        <v>1</v>
      </c>
      <c r="M36" s="198"/>
      <c r="N36" s="198"/>
      <c r="O36" s="13">
        <f t="shared" si="48"/>
        <v>1</v>
      </c>
      <c r="P36" s="200">
        <f t="shared" si="49"/>
        <v>1</v>
      </c>
      <c r="Q36" s="220" t="s">
        <v>108</v>
      </c>
      <c r="R36" s="220" t="s">
        <v>108</v>
      </c>
      <c r="S36" s="220" t="s">
        <v>109</v>
      </c>
      <c r="T36" s="220" t="s">
        <v>109</v>
      </c>
      <c r="U36" s="219" t="s">
        <v>108</v>
      </c>
      <c r="V36" s="219" t="s">
        <v>109</v>
      </c>
      <c r="W36" s="219" t="s">
        <v>109</v>
      </c>
      <c r="X36" s="219" t="s">
        <v>109</v>
      </c>
      <c r="Y36" s="219" t="s">
        <v>109</v>
      </c>
      <c r="Z36" s="219" t="s">
        <v>109</v>
      </c>
      <c r="AA36" s="219" t="s">
        <v>108</v>
      </c>
      <c r="AB36" s="219" t="s">
        <v>108</v>
      </c>
      <c r="AC36" s="219" t="s">
        <v>109</v>
      </c>
      <c r="AD36" s="219" t="s">
        <v>109</v>
      </c>
      <c r="AE36" s="219" t="s">
        <v>109</v>
      </c>
      <c r="AF36" s="219" t="s">
        <v>109</v>
      </c>
      <c r="AG36" s="219" t="s">
        <v>109</v>
      </c>
      <c r="AH36" s="219" t="s">
        <v>109</v>
      </c>
      <c r="AI36" s="219" t="s">
        <v>109</v>
      </c>
      <c r="AJ36" s="192">
        <f t="shared" si="50"/>
        <v>5</v>
      </c>
      <c r="AK36" s="192">
        <f t="shared" si="51"/>
        <v>14</v>
      </c>
      <c r="AL36" s="178" t="str">
        <f t="shared" si="52"/>
        <v>MODERADO</v>
      </c>
      <c r="AM36" s="195">
        <f t="shared" si="53"/>
        <v>1</v>
      </c>
      <c r="AN36" s="178">
        <f t="shared" si="54"/>
        <v>3</v>
      </c>
      <c r="AO36" s="181">
        <f t="shared" si="55"/>
        <v>3</v>
      </c>
      <c r="AP36" s="184" t="str">
        <f t="shared" si="56"/>
        <v>Moderado</v>
      </c>
      <c r="AQ36" s="186" t="str">
        <f t="shared" si="57"/>
        <v>Reducir</v>
      </c>
      <c r="AR36" s="53" t="s">
        <v>255</v>
      </c>
      <c r="AS36" s="53" t="s">
        <v>256</v>
      </c>
      <c r="AT36" s="54" t="s">
        <v>68</v>
      </c>
      <c r="AU36" s="55">
        <f>IF(AT36="Asignado",15,0)</f>
        <v>15</v>
      </c>
      <c r="AV36" s="54" t="s">
        <v>70</v>
      </c>
      <c r="AW36" s="55">
        <f>IF(AV36="Adecuado",15,0)</f>
        <v>15</v>
      </c>
      <c r="AX36" s="54" t="s">
        <v>72</v>
      </c>
      <c r="AY36" s="55">
        <f>IF(AX36="Oportuna",15,0)</f>
        <v>15</v>
      </c>
      <c r="AZ36" s="54" t="s">
        <v>74</v>
      </c>
      <c r="BA36" s="55">
        <f>IF(AZ36="Prevenir",15,IF(AZ36="Detectar",10,0))</f>
        <v>15</v>
      </c>
      <c r="BB36" s="54" t="s">
        <v>77</v>
      </c>
      <c r="BC36" s="55">
        <f>IF(BB36="Confiable",15,0)</f>
        <v>15</v>
      </c>
      <c r="BD36" s="54" t="s">
        <v>79</v>
      </c>
      <c r="BE36" s="55">
        <f>IF(BD36="Se Investigan y resuelven oportunamente",15,0)</f>
        <v>15</v>
      </c>
      <c r="BF36" s="54" t="s">
        <v>81</v>
      </c>
      <c r="BG36" s="55">
        <f>IF(BF36="Completa",10,IF(BF36="Incompleta",5,0))</f>
        <v>10</v>
      </c>
      <c r="BH36" s="55">
        <f>AU36+AW36+AY36+BA36+BC36+BE36+BG36</f>
        <v>100</v>
      </c>
      <c r="BI36" s="55" t="str">
        <f>IF(BH36&gt;95,"Fuerte",IF(BH36&gt;85,"Moderado",IF(BH36&gt;0,"Débil","")))</f>
        <v>Fuerte</v>
      </c>
      <c r="BJ36" s="54" t="s">
        <v>86</v>
      </c>
      <c r="BK36" s="55" t="str">
        <f>IF(BJ36="Siempre de manera consistente por parte del responsable","Fuerte",IF(BJ36="Algunas veces por parte del responsable","Moderado",IF(BJ36="No se ejecuta por parte del responsable","Débil",)))</f>
        <v>Fuerte</v>
      </c>
      <c r="BL36" s="55" t="str">
        <f>IF(OR(BI36="Débil",BK36="Débil"),"Débil", IF(OR(BI36="Moderado",BK36="Moderado"),"Moderado",IF(AND(BI36="Fuerte",BK36="Fuerte"),"Fuerte",)))</f>
        <v>Fuerte</v>
      </c>
      <c r="BM36" s="55">
        <f>IF(BL36="Fuerte",100,IF(BL36="Moderado",50,IF(BL36="Débil",0,"")))</f>
        <v>100</v>
      </c>
      <c r="BN36" s="55" t="str">
        <f>IF(AZ36="Prevenir","Probabilidad",IF(AZ36="Detectar","Impacto","No es un Control"))</f>
        <v>Probabilidad</v>
      </c>
      <c r="BO36" s="148">
        <f t="shared" ref="BO36" si="65">AVERAGE(BM36:BM40)</f>
        <v>100</v>
      </c>
      <c r="BP36" s="150" t="str">
        <f t="shared" ref="BP36" si="66">IF(BO36=100,"FUERTE",IF(BO36&gt;49,"MODERADO",IF(BO36&lt;50,"DÉBIL","")))</f>
        <v>FUERTE</v>
      </c>
      <c r="BQ36" s="150">
        <f t="shared" ref="BQ36" si="67">IF(AND(BP36="FUERTE",OR(BN36="Probabilidad",BN37="Probabilidad",BN38="Probabilidad", BN39="Probabilidad",BN40="Probabilidad")),2,IF(AND(BP36="MODERADO",OR(BN36="Probabilidad",BN37="Probabilidad",BN38="Probabilidad", BN39="Probabilidad",BN40="Probabilidad")),1,0))</f>
        <v>2</v>
      </c>
      <c r="BR36" s="153">
        <v>0</v>
      </c>
      <c r="BS36" s="117">
        <f t="shared" ref="BS36" si="68">IF(AM36-BQ36&lt;=0,1,AM36-BQ36)</f>
        <v>1</v>
      </c>
      <c r="BT36" s="120">
        <f t="shared" ref="BT36" si="69">AN36-BR36</f>
        <v>3</v>
      </c>
      <c r="BU36" s="122">
        <f t="shared" ref="BU36" si="70">BS36*BT36</f>
        <v>3</v>
      </c>
      <c r="BV36" s="125" t="str">
        <f t="shared" ref="BV36" si="71">IF(OR(BT36=5,BU36=20,BU36=15,BU36=16,AND(BU36=12,BT36=4)),"Extremo",IF(OR(BU36=8,BU36=9,AND(BU36=4,BT36=4),AND(BU36=12,BT36=3),AND(BU36=10,BT36=2),AND(BU36=5,BT36=1)),"Alto",IF(OR(BU36=6,AND(BU36=4,BT36=1),AND(BU36=3,BT36=3)),"Moderado",IF(OR(BU36=1,BU36=2,AND(BU36=3,BT36=3),AND(BU36=4,BT36=2)),"Bajo"," "))))</f>
        <v>Moderado</v>
      </c>
      <c r="BW36" s="186" t="s">
        <v>257</v>
      </c>
      <c r="BX36" s="186" t="s">
        <v>258</v>
      </c>
      <c r="BY36" s="198" t="s">
        <v>260</v>
      </c>
      <c r="BZ36" s="186" t="s">
        <v>259</v>
      </c>
      <c r="CA36" s="186" t="s">
        <v>261</v>
      </c>
      <c r="CB36" s="198"/>
      <c r="CC36" s="198"/>
      <c r="CD36" s="198"/>
      <c r="CE36" s="198"/>
      <c r="CF36" s="198"/>
      <c r="CG36" s="198"/>
      <c r="CH36" s="198"/>
      <c r="CI36" s="198"/>
      <c r="CJ36" s="198"/>
    </row>
    <row r="37" spans="1:88" ht="31.5" thickBot="1" x14ac:dyDescent="0.3">
      <c r="A37" s="136"/>
      <c r="B37" s="121"/>
      <c r="C37" s="187"/>
      <c r="D37" s="187"/>
      <c r="E37" s="6"/>
      <c r="F37" s="53" t="s">
        <v>253</v>
      </c>
      <c r="G37" s="187"/>
      <c r="H37" s="121"/>
      <c r="I37" s="121"/>
      <c r="J37" s="121"/>
      <c r="K37" s="121"/>
      <c r="L37" s="121"/>
      <c r="M37" s="121"/>
      <c r="N37" s="121"/>
      <c r="O37" s="11" t="e">
        <f t="shared" si="48"/>
        <v>#DIV/0!</v>
      </c>
      <c r="P37" s="201" t="e">
        <f t="shared" si="49"/>
        <v>#DIV/0!</v>
      </c>
      <c r="Q37" s="221"/>
      <c r="R37" s="221"/>
      <c r="S37" s="221"/>
      <c r="T37" s="221"/>
      <c r="U37" s="219"/>
      <c r="V37" s="219"/>
      <c r="W37" s="219"/>
      <c r="X37" s="219"/>
      <c r="Y37" s="219"/>
      <c r="Z37" s="219"/>
      <c r="AA37" s="219"/>
      <c r="AB37" s="219"/>
      <c r="AC37" s="219"/>
      <c r="AD37" s="219"/>
      <c r="AE37" s="219"/>
      <c r="AF37" s="219"/>
      <c r="AG37" s="219"/>
      <c r="AH37" s="219"/>
      <c r="AI37" s="219"/>
      <c r="AJ37" s="193">
        <f t="shared" si="50"/>
        <v>0</v>
      </c>
      <c r="AK37" s="193">
        <f t="shared" si="51"/>
        <v>0</v>
      </c>
      <c r="AL37" s="179" t="str">
        <f t="shared" si="52"/>
        <v/>
      </c>
      <c r="AM37" s="196" t="e">
        <f t="shared" si="53"/>
        <v>#DIV/0!</v>
      </c>
      <c r="AN37" s="179" t="str">
        <f t="shared" si="54"/>
        <v/>
      </c>
      <c r="AO37" s="182" t="e">
        <f t="shared" si="55"/>
        <v>#DIV/0!</v>
      </c>
      <c r="AP37" s="126" t="e">
        <f t="shared" si="56"/>
        <v>#DIV/0!</v>
      </c>
      <c r="AQ37" s="187" t="e">
        <f t="shared" si="57"/>
        <v>#DIV/0!</v>
      </c>
      <c r="AR37" s="5"/>
      <c r="AS37" s="5"/>
      <c r="AT37" s="5"/>
      <c r="AU37" s="3">
        <f t="shared" si="34"/>
        <v>0</v>
      </c>
      <c r="AV37" s="5"/>
      <c r="AW37" s="3">
        <f t="shared" si="35"/>
        <v>0</v>
      </c>
      <c r="AX37" s="5"/>
      <c r="AY37" s="3">
        <f t="shared" si="36"/>
        <v>0</v>
      </c>
      <c r="AZ37" s="6"/>
      <c r="BA37" s="55">
        <f t="shared" ref="BA37:BA41" si="72">IF(AZ37="Prevenir",15,IF(AZ37="Detectar",10,0))</f>
        <v>0</v>
      </c>
      <c r="BB37" s="54"/>
      <c r="BC37" s="3">
        <f t="shared" si="38"/>
        <v>0</v>
      </c>
      <c r="BD37" s="6"/>
      <c r="BE37" s="3">
        <f t="shared" si="39"/>
        <v>0</v>
      </c>
      <c r="BF37" s="6"/>
      <c r="BG37" s="3">
        <f t="shared" si="40"/>
        <v>0</v>
      </c>
      <c r="BH37" s="3">
        <f t="shared" si="41"/>
        <v>0</v>
      </c>
      <c r="BI37" s="15" t="str">
        <f t="shared" si="42"/>
        <v/>
      </c>
      <c r="BK37" s="15">
        <f t="shared" si="43"/>
        <v>0</v>
      </c>
      <c r="BL37" s="3">
        <f t="shared" si="44"/>
        <v>0</v>
      </c>
      <c r="BM37" s="15" t="str">
        <f t="shared" si="45"/>
        <v/>
      </c>
      <c r="BN37" s="15" t="str">
        <f t="shared" si="46"/>
        <v>No es un Control</v>
      </c>
      <c r="BO37" s="149"/>
      <c r="BP37" s="151"/>
      <c r="BQ37" s="151"/>
      <c r="BR37" s="154"/>
      <c r="BS37" s="118"/>
      <c r="BT37" s="121"/>
      <c r="BU37" s="123"/>
      <c r="BV37" s="126"/>
      <c r="BW37" s="187"/>
      <c r="BX37" s="187"/>
      <c r="BY37" s="121"/>
      <c r="BZ37" s="187"/>
      <c r="CA37" s="187"/>
      <c r="CB37" s="121"/>
      <c r="CC37" s="121"/>
      <c r="CD37" s="121"/>
      <c r="CE37" s="121"/>
      <c r="CF37" s="121"/>
      <c r="CG37" s="121"/>
      <c r="CH37" s="121"/>
      <c r="CI37" s="121"/>
      <c r="CJ37" s="121"/>
    </row>
    <row r="38" spans="1:88" ht="16.5" thickBot="1" x14ac:dyDescent="0.3">
      <c r="A38" s="136"/>
      <c r="B38" s="121"/>
      <c r="C38" s="187"/>
      <c r="D38" s="187"/>
      <c r="E38" s="6"/>
      <c r="F38" s="5"/>
      <c r="G38" s="187"/>
      <c r="H38" s="121"/>
      <c r="I38" s="121"/>
      <c r="J38" s="121"/>
      <c r="K38" s="121"/>
      <c r="L38" s="121"/>
      <c r="M38" s="121"/>
      <c r="N38" s="121"/>
      <c r="O38" s="11" t="e">
        <f t="shared" si="48"/>
        <v>#DIV/0!</v>
      </c>
      <c r="P38" s="201" t="e">
        <f t="shared" si="49"/>
        <v>#DIV/0!</v>
      </c>
      <c r="Q38" s="221"/>
      <c r="R38" s="221"/>
      <c r="S38" s="221"/>
      <c r="T38" s="221"/>
      <c r="U38" s="219"/>
      <c r="V38" s="219"/>
      <c r="W38" s="219"/>
      <c r="X38" s="219"/>
      <c r="Y38" s="219"/>
      <c r="Z38" s="219"/>
      <c r="AA38" s="219"/>
      <c r="AB38" s="219"/>
      <c r="AC38" s="219"/>
      <c r="AD38" s="219"/>
      <c r="AE38" s="219"/>
      <c r="AF38" s="219"/>
      <c r="AG38" s="219"/>
      <c r="AH38" s="219"/>
      <c r="AI38" s="219"/>
      <c r="AJ38" s="193">
        <f t="shared" si="50"/>
        <v>0</v>
      </c>
      <c r="AK38" s="193">
        <f t="shared" si="51"/>
        <v>0</v>
      </c>
      <c r="AL38" s="179" t="str">
        <f t="shared" si="52"/>
        <v/>
      </c>
      <c r="AM38" s="196" t="e">
        <f t="shared" si="53"/>
        <v>#DIV/0!</v>
      </c>
      <c r="AN38" s="179" t="str">
        <f t="shared" si="54"/>
        <v/>
      </c>
      <c r="AO38" s="182" t="e">
        <f t="shared" si="55"/>
        <v>#DIV/0!</v>
      </c>
      <c r="AP38" s="126" t="e">
        <f t="shared" si="56"/>
        <v>#DIV/0!</v>
      </c>
      <c r="AQ38" s="187" t="e">
        <f t="shared" si="57"/>
        <v>#DIV/0!</v>
      </c>
      <c r="AR38" s="5"/>
      <c r="AS38" s="5"/>
      <c r="AT38" s="5"/>
      <c r="AU38" s="3">
        <f t="shared" si="34"/>
        <v>0</v>
      </c>
      <c r="AV38" s="5"/>
      <c r="AW38" s="3">
        <f t="shared" si="35"/>
        <v>0</v>
      </c>
      <c r="AX38" s="5"/>
      <c r="AY38" s="3">
        <f t="shared" si="36"/>
        <v>0</v>
      </c>
      <c r="AZ38" s="6"/>
      <c r="BA38" s="55">
        <f t="shared" si="72"/>
        <v>0</v>
      </c>
      <c r="BB38" s="54"/>
      <c r="BC38" s="3">
        <f t="shared" si="38"/>
        <v>0</v>
      </c>
      <c r="BD38" s="6"/>
      <c r="BE38" s="3">
        <f t="shared" si="39"/>
        <v>0</v>
      </c>
      <c r="BF38" s="6"/>
      <c r="BG38" s="3">
        <f t="shared" si="40"/>
        <v>0</v>
      </c>
      <c r="BH38" s="3">
        <f t="shared" si="41"/>
        <v>0</v>
      </c>
      <c r="BI38" s="15" t="str">
        <f t="shared" si="42"/>
        <v/>
      </c>
      <c r="BK38" s="15">
        <f t="shared" si="43"/>
        <v>0</v>
      </c>
      <c r="BL38" s="3">
        <f t="shared" si="44"/>
        <v>0</v>
      </c>
      <c r="BM38" s="15" t="str">
        <f t="shared" si="45"/>
        <v/>
      </c>
      <c r="BN38" s="15" t="str">
        <f t="shared" si="46"/>
        <v>No es un Control</v>
      </c>
      <c r="BO38" s="149"/>
      <c r="BP38" s="151"/>
      <c r="BQ38" s="151"/>
      <c r="BR38" s="154"/>
      <c r="BS38" s="118"/>
      <c r="BT38" s="121"/>
      <c r="BU38" s="123"/>
      <c r="BV38" s="126"/>
      <c r="BW38" s="187"/>
      <c r="BX38" s="187"/>
      <c r="BY38" s="121"/>
      <c r="BZ38" s="187"/>
      <c r="CA38" s="187"/>
      <c r="CB38" s="121"/>
      <c r="CC38" s="121"/>
      <c r="CD38" s="121"/>
      <c r="CE38" s="121"/>
      <c r="CF38" s="121"/>
      <c r="CG38" s="121"/>
      <c r="CH38" s="121"/>
      <c r="CI38" s="121"/>
      <c r="CJ38" s="121"/>
    </row>
    <row r="39" spans="1:88" ht="16.5" thickBot="1" x14ac:dyDescent="0.3">
      <c r="A39" s="136"/>
      <c r="B39" s="121"/>
      <c r="C39" s="187"/>
      <c r="D39" s="187"/>
      <c r="E39" s="6"/>
      <c r="F39" s="5"/>
      <c r="G39" s="187"/>
      <c r="H39" s="121"/>
      <c r="I39" s="121"/>
      <c r="J39" s="121"/>
      <c r="K39" s="121"/>
      <c r="L39" s="121"/>
      <c r="M39" s="121"/>
      <c r="N39" s="121"/>
      <c r="O39" s="11" t="e">
        <f t="shared" si="48"/>
        <v>#DIV/0!</v>
      </c>
      <c r="P39" s="201" t="e">
        <f t="shared" si="49"/>
        <v>#DIV/0!</v>
      </c>
      <c r="Q39" s="221"/>
      <c r="R39" s="221"/>
      <c r="S39" s="221"/>
      <c r="T39" s="221"/>
      <c r="U39" s="219"/>
      <c r="V39" s="219"/>
      <c r="W39" s="219"/>
      <c r="X39" s="219"/>
      <c r="Y39" s="219"/>
      <c r="Z39" s="219"/>
      <c r="AA39" s="219"/>
      <c r="AB39" s="219"/>
      <c r="AC39" s="219"/>
      <c r="AD39" s="219"/>
      <c r="AE39" s="219"/>
      <c r="AF39" s="219"/>
      <c r="AG39" s="219"/>
      <c r="AH39" s="219"/>
      <c r="AI39" s="219"/>
      <c r="AJ39" s="193">
        <f t="shared" si="50"/>
        <v>0</v>
      </c>
      <c r="AK39" s="193">
        <f t="shared" si="51"/>
        <v>0</v>
      </c>
      <c r="AL39" s="179" t="str">
        <f t="shared" si="52"/>
        <v/>
      </c>
      <c r="AM39" s="196" t="e">
        <f t="shared" si="53"/>
        <v>#DIV/0!</v>
      </c>
      <c r="AN39" s="179" t="str">
        <f t="shared" si="54"/>
        <v/>
      </c>
      <c r="AO39" s="182" t="e">
        <f t="shared" si="55"/>
        <v>#DIV/0!</v>
      </c>
      <c r="AP39" s="126" t="e">
        <f t="shared" si="56"/>
        <v>#DIV/0!</v>
      </c>
      <c r="AQ39" s="187" t="e">
        <f t="shared" si="57"/>
        <v>#DIV/0!</v>
      </c>
      <c r="AR39" s="5"/>
      <c r="AS39" s="5"/>
      <c r="AT39" s="5"/>
      <c r="AU39" s="3">
        <f t="shared" si="34"/>
        <v>0</v>
      </c>
      <c r="AV39" s="5"/>
      <c r="AW39" s="3">
        <f t="shared" si="35"/>
        <v>0</v>
      </c>
      <c r="AX39" s="5"/>
      <c r="AY39" s="3">
        <f t="shared" si="36"/>
        <v>0</v>
      </c>
      <c r="AZ39" s="6"/>
      <c r="BA39" s="55">
        <f t="shared" si="72"/>
        <v>0</v>
      </c>
      <c r="BB39" s="54"/>
      <c r="BC39" s="3">
        <f t="shared" si="38"/>
        <v>0</v>
      </c>
      <c r="BD39" s="6"/>
      <c r="BE39" s="3">
        <f t="shared" si="39"/>
        <v>0</v>
      </c>
      <c r="BF39" s="6"/>
      <c r="BG39" s="3">
        <f t="shared" si="40"/>
        <v>0</v>
      </c>
      <c r="BH39" s="3">
        <f t="shared" si="41"/>
        <v>0</v>
      </c>
      <c r="BI39" s="15" t="str">
        <f t="shared" si="42"/>
        <v/>
      </c>
      <c r="BK39" s="15">
        <f t="shared" si="43"/>
        <v>0</v>
      </c>
      <c r="BL39" s="3">
        <f t="shared" si="44"/>
        <v>0</v>
      </c>
      <c r="BM39" s="15" t="str">
        <f t="shared" si="45"/>
        <v/>
      </c>
      <c r="BN39" s="15" t="str">
        <f t="shared" si="46"/>
        <v>No es un Control</v>
      </c>
      <c r="BO39" s="149"/>
      <c r="BP39" s="151"/>
      <c r="BQ39" s="151"/>
      <c r="BR39" s="154"/>
      <c r="BS39" s="118"/>
      <c r="BT39" s="121"/>
      <c r="BU39" s="123"/>
      <c r="BV39" s="126"/>
      <c r="BW39" s="187"/>
      <c r="BX39" s="187"/>
      <c r="BY39" s="121"/>
      <c r="BZ39" s="187"/>
      <c r="CA39" s="187"/>
      <c r="CB39" s="121"/>
      <c r="CC39" s="121"/>
      <c r="CD39" s="121"/>
      <c r="CE39" s="121"/>
      <c r="CF39" s="121"/>
      <c r="CG39" s="121"/>
      <c r="CH39" s="121"/>
      <c r="CI39" s="121"/>
      <c r="CJ39" s="121"/>
    </row>
    <row r="40" spans="1:88" ht="16.5" thickBot="1" x14ac:dyDescent="0.3">
      <c r="A40" s="228"/>
      <c r="B40" s="199"/>
      <c r="C40" s="188"/>
      <c r="D40" s="188"/>
      <c r="E40" s="16"/>
      <c r="F40" s="17"/>
      <c r="G40" s="188"/>
      <c r="H40" s="199"/>
      <c r="I40" s="199"/>
      <c r="J40" s="199"/>
      <c r="K40" s="199"/>
      <c r="L40" s="199"/>
      <c r="M40" s="199"/>
      <c r="N40" s="199"/>
      <c r="O40" s="18" t="e">
        <f t="shared" si="48"/>
        <v>#DIV/0!</v>
      </c>
      <c r="P40" s="202" t="e">
        <f>IF(H40="",O40,H40)</f>
        <v>#DIV/0!</v>
      </c>
      <c r="Q40" s="222"/>
      <c r="R40" s="222"/>
      <c r="S40" s="222"/>
      <c r="T40" s="222"/>
      <c r="U40" s="219"/>
      <c r="V40" s="219"/>
      <c r="W40" s="219"/>
      <c r="X40" s="219"/>
      <c r="Y40" s="219"/>
      <c r="Z40" s="219"/>
      <c r="AA40" s="219"/>
      <c r="AB40" s="219"/>
      <c r="AC40" s="219"/>
      <c r="AD40" s="219"/>
      <c r="AE40" s="219"/>
      <c r="AF40" s="219"/>
      <c r="AG40" s="219"/>
      <c r="AH40" s="219"/>
      <c r="AI40" s="219"/>
      <c r="AJ40" s="194">
        <f>COUNTIF(Q40:AI40,"SI")</f>
        <v>0</v>
      </c>
      <c r="AK40" s="194">
        <f>COUNTIF(Q40:AI40,"NO")</f>
        <v>0</v>
      </c>
      <c r="AL40" s="180" t="str">
        <f t="shared" si="52"/>
        <v/>
      </c>
      <c r="AM40" s="197" t="e">
        <f>P40</f>
        <v>#DIV/0!</v>
      </c>
      <c r="AN40" s="180" t="str">
        <f t="shared" si="54"/>
        <v/>
      </c>
      <c r="AO40" s="183" t="e">
        <f t="shared" si="55"/>
        <v>#DIV/0!</v>
      </c>
      <c r="AP40" s="185" t="e">
        <f t="shared" si="56"/>
        <v>#DIV/0!</v>
      </c>
      <c r="AQ40" s="188" t="e">
        <f t="shared" si="57"/>
        <v>#DIV/0!</v>
      </c>
      <c r="AR40" s="5"/>
      <c r="AS40" s="5"/>
      <c r="AT40" s="5"/>
      <c r="AU40" s="3">
        <f t="shared" si="34"/>
        <v>0</v>
      </c>
      <c r="AV40" s="5"/>
      <c r="AW40" s="3">
        <f t="shared" si="35"/>
        <v>0</v>
      </c>
      <c r="AX40" s="5"/>
      <c r="AY40" s="3">
        <f t="shared" si="36"/>
        <v>0</v>
      </c>
      <c r="AZ40" s="5"/>
      <c r="BA40" s="55">
        <f t="shared" si="72"/>
        <v>0</v>
      </c>
      <c r="BB40" s="54"/>
      <c r="BC40" s="3">
        <f t="shared" si="38"/>
        <v>0</v>
      </c>
      <c r="BD40" s="5"/>
      <c r="BE40" s="3">
        <f t="shared" si="39"/>
        <v>0</v>
      </c>
      <c r="BF40" s="5"/>
      <c r="BG40" s="3">
        <f t="shared" si="40"/>
        <v>0</v>
      </c>
      <c r="BH40" s="3">
        <f t="shared" si="41"/>
        <v>0</v>
      </c>
      <c r="BI40" s="15" t="str">
        <f t="shared" si="42"/>
        <v/>
      </c>
      <c r="BK40" s="15">
        <f t="shared" si="43"/>
        <v>0</v>
      </c>
      <c r="BL40" s="3">
        <f t="shared" si="44"/>
        <v>0</v>
      </c>
      <c r="BM40" s="15" t="str">
        <f t="shared" si="45"/>
        <v/>
      </c>
      <c r="BN40" s="15" t="str">
        <f t="shared" si="46"/>
        <v>No es un Control</v>
      </c>
      <c r="BO40" s="149"/>
      <c r="BP40" s="152"/>
      <c r="BQ40" s="152"/>
      <c r="BR40" s="155"/>
      <c r="BS40" s="119"/>
      <c r="BT40" s="108"/>
      <c r="BU40" s="124"/>
      <c r="BV40" s="127"/>
      <c r="BW40" s="188"/>
      <c r="BX40" s="188"/>
      <c r="BY40" s="199"/>
      <c r="BZ40" s="188"/>
      <c r="CA40" s="188"/>
      <c r="CB40" s="199"/>
      <c r="CC40" s="199"/>
      <c r="CD40" s="199"/>
      <c r="CE40" s="199"/>
      <c r="CF40" s="199"/>
      <c r="CG40" s="199"/>
      <c r="CH40" s="199"/>
      <c r="CI40" s="199"/>
      <c r="CJ40" s="199"/>
    </row>
    <row r="41" spans="1:88" ht="283.5" customHeight="1" thickBot="1" x14ac:dyDescent="0.3">
      <c r="A41" s="227">
        <v>7</v>
      </c>
      <c r="B41" s="186" t="s">
        <v>262</v>
      </c>
      <c r="C41" s="186" t="s">
        <v>263</v>
      </c>
      <c r="D41" s="186" t="s">
        <v>268</v>
      </c>
      <c r="E41" s="52" t="s">
        <v>264</v>
      </c>
      <c r="F41" s="12" t="s">
        <v>265</v>
      </c>
      <c r="G41" s="186" t="s">
        <v>267</v>
      </c>
      <c r="H41" s="198"/>
      <c r="I41" s="198">
        <v>2</v>
      </c>
      <c r="J41" s="198">
        <v>2</v>
      </c>
      <c r="K41" s="198">
        <v>2</v>
      </c>
      <c r="L41" s="198">
        <v>2</v>
      </c>
      <c r="M41" s="198"/>
      <c r="N41" s="198"/>
      <c r="O41" s="13">
        <f t="shared" si="48"/>
        <v>2</v>
      </c>
      <c r="P41" s="200">
        <f t="shared" ref="P41:P45" si="73">IF(H41="",O41,H41)</f>
        <v>2</v>
      </c>
      <c r="Q41" s="216" t="s">
        <v>108</v>
      </c>
      <c r="R41" s="216" t="s">
        <v>109</v>
      </c>
      <c r="S41" s="216" t="s">
        <v>109</v>
      </c>
      <c r="T41" s="216" t="s">
        <v>109</v>
      </c>
      <c r="U41" s="216" t="s">
        <v>109</v>
      </c>
      <c r="V41" s="216" t="s">
        <v>108</v>
      </c>
      <c r="W41" s="216" t="s">
        <v>109</v>
      </c>
      <c r="X41" s="216" t="s">
        <v>108</v>
      </c>
      <c r="Y41" s="216" t="s">
        <v>109</v>
      </c>
      <c r="Z41" s="216" t="s">
        <v>109</v>
      </c>
      <c r="AA41" s="216" t="s">
        <v>109</v>
      </c>
      <c r="AB41" s="216" t="s">
        <v>108</v>
      </c>
      <c r="AC41" s="216" t="s">
        <v>109</v>
      </c>
      <c r="AD41" s="216" t="s">
        <v>109</v>
      </c>
      <c r="AE41" s="216" t="s">
        <v>109</v>
      </c>
      <c r="AF41" s="216" t="s">
        <v>109</v>
      </c>
      <c r="AG41" s="216" t="s">
        <v>109</v>
      </c>
      <c r="AH41" s="216" t="s">
        <v>109</v>
      </c>
      <c r="AI41" s="216" t="s">
        <v>109</v>
      </c>
      <c r="AJ41" s="192">
        <f t="shared" ref="AJ41:AJ45" si="74">COUNTIF(Q41:AI41,"SI")</f>
        <v>4</v>
      </c>
      <c r="AK41" s="192">
        <f t="shared" ref="AK41:AK45" si="75">COUNTIF(Q41:AI41,"NO")</f>
        <v>15</v>
      </c>
      <c r="AL41" s="178" t="str">
        <f t="shared" si="52"/>
        <v>MODERADO</v>
      </c>
      <c r="AM41" s="195">
        <f t="shared" ref="AM41:AM45" si="76">P41</f>
        <v>2</v>
      </c>
      <c r="AN41" s="178">
        <f t="shared" si="54"/>
        <v>3</v>
      </c>
      <c r="AO41" s="181">
        <f t="shared" si="55"/>
        <v>6</v>
      </c>
      <c r="AP41" s="184" t="str">
        <f t="shared" si="56"/>
        <v>Moderado</v>
      </c>
      <c r="AQ41" s="186" t="str">
        <f t="shared" si="57"/>
        <v>Reducir</v>
      </c>
      <c r="AR41" s="53" t="s">
        <v>269</v>
      </c>
      <c r="AS41" s="5" t="s">
        <v>270</v>
      </c>
      <c r="AT41" s="5" t="s">
        <v>68</v>
      </c>
      <c r="AU41" s="3">
        <f t="shared" si="34"/>
        <v>15</v>
      </c>
      <c r="AV41" s="5" t="s">
        <v>70</v>
      </c>
      <c r="AW41" s="3">
        <f t="shared" si="35"/>
        <v>15</v>
      </c>
      <c r="AX41" s="5" t="s">
        <v>72</v>
      </c>
      <c r="AY41" s="3">
        <f t="shared" si="36"/>
        <v>15</v>
      </c>
      <c r="AZ41" s="6" t="s">
        <v>74</v>
      </c>
      <c r="BA41" s="55">
        <f t="shared" si="72"/>
        <v>15</v>
      </c>
      <c r="BB41" s="54" t="s">
        <v>77</v>
      </c>
      <c r="BC41" s="3">
        <f t="shared" si="38"/>
        <v>15</v>
      </c>
      <c r="BD41" s="6" t="s">
        <v>79</v>
      </c>
      <c r="BE41" s="3">
        <f t="shared" si="39"/>
        <v>15</v>
      </c>
      <c r="BF41" s="6" t="s">
        <v>81</v>
      </c>
      <c r="BG41" s="3">
        <f t="shared" si="40"/>
        <v>10</v>
      </c>
      <c r="BH41" s="3">
        <f t="shared" si="41"/>
        <v>100</v>
      </c>
      <c r="BI41" s="15" t="str">
        <f t="shared" si="42"/>
        <v>Fuerte</v>
      </c>
      <c r="BJ41" s="1" t="s">
        <v>86</v>
      </c>
      <c r="BK41" s="15" t="str">
        <f t="shared" si="43"/>
        <v>Fuerte</v>
      </c>
      <c r="BL41" s="3" t="str">
        <f t="shared" si="44"/>
        <v>Fuerte</v>
      </c>
      <c r="BM41" s="15">
        <f t="shared" si="45"/>
        <v>100</v>
      </c>
      <c r="BN41" s="15" t="str">
        <f t="shared" si="46"/>
        <v>Probabilidad</v>
      </c>
      <c r="BO41" s="148">
        <f t="shared" ref="BO41" si="77">AVERAGE(BM41:BM45)</f>
        <v>100</v>
      </c>
      <c r="BP41" s="150" t="str">
        <f t="shared" ref="BP41" si="78">IF(BO41=100,"FUERTE",IF(BO41&gt;49,"MODERADO",IF(BO41&lt;50,"DÉBIL","")))</f>
        <v>FUERTE</v>
      </c>
      <c r="BQ41" s="150">
        <f t="shared" ref="BQ41" si="79">IF(AND(BP41="FUERTE",OR(BN41="Probabilidad",BN42="Probabilidad",BN43="Probabilidad", BN44="Probabilidad",BN45="Probabilidad")),2,IF(AND(BP41="MODERADO",OR(BN41="Probabilidad",BN42="Probabilidad",BN43="Probabilidad", BN44="Probabilidad",BN45="Probabilidad")),1,0))</f>
        <v>2</v>
      </c>
      <c r="BR41" s="153">
        <v>0</v>
      </c>
      <c r="BS41" s="117">
        <f t="shared" ref="BS41" si="80">IF(AM41-BQ41&lt;=0,1,AM41-BQ41)</f>
        <v>1</v>
      </c>
      <c r="BT41" s="120">
        <f t="shared" ref="BT41" si="81">AN41-BR41</f>
        <v>3</v>
      </c>
      <c r="BU41" s="122">
        <f t="shared" ref="BU41" si="82">BS41*BT41</f>
        <v>3</v>
      </c>
      <c r="BV41" s="125" t="str">
        <f t="shared" ref="BV41" si="83">IF(OR(BT41=5,BU41=20,BU41=15,BU41=16,AND(BU41=12,BT41=4)),"Extremo",IF(OR(BU41=8,BU41=9,AND(BU41=4,BT41=4),AND(BU41=12,BT41=3),AND(BU41=10,BT41=2),AND(BU41=5,BT41=1)),"Alto",IF(OR(BU41=6,AND(BU41=4,BT41=1),AND(BU41=3,BT41=3)),"Moderado",IF(OR(BU41=1,BU41=2,AND(BU41=3,BT41=3),AND(BU41=4,BT41=2)),"Bajo"," "))))</f>
        <v>Moderado</v>
      </c>
      <c r="BW41" s="186" t="s">
        <v>271</v>
      </c>
      <c r="BX41" s="186" t="s">
        <v>272</v>
      </c>
      <c r="BY41" s="186" t="s">
        <v>273</v>
      </c>
      <c r="BZ41" s="186" t="s">
        <v>274</v>
      </c>
      <c r="CA41" s="186" t="s">
        <v>275</v>
      </c>
      <c r="CB41" s="198"/>
      <c r="CC41" s="198"/>
      <c r="CD41" s="198"/>
      <c r="CE41" s="198"/>
      <c r="CF41" s="198"/>
      <c r="CG41" s="198"/>
      <c r="CH41" s="198"/>
      <c r="CI41" s="198"/>
      <c r="CJ41" s="198"/>
    </row>
    <row r="42" spans="1:88" ht="61.5" thickBot="1" x14ac:dyDescent="0.3">
      <c r="A42" s="136"/>
      <c r="B42" s="187"/>
      <c r="C42" s="187"/>
      <c r="D42" s="187"/>
      <c r="E42" s="6"/>
      <c r="F42" s="53" t="s">
        <v>266</v>
      </c>
      <c r="G42" s="187"/>
      <c r="H42" s="121"/>
      <c r="I42" s="121"/>
      <c r="J42" s="121"/>
      <c r="K42" s="121"/>
      <c r="L42" s="121"/>
      <c r="M42" s="121"/>
      <c r="N42" s="121"/>
      <c r="O42" s="11" t="e">
        <f t="shared" si="48"/>
        <v>#DIV/0!</v>
      </c>
      <c r="P42" s="201" t="e">
        <f t="shared" si="73"/>
        <v>#DIV/0!</v>
      </c>
      <c r="Q42" s="217"/>
      <c r="R42" s="217" t="s">
        <v>109</v>
      </c>
      <c r="S42" s="217" t="s">
        <v>109</v>
      </c>
      <c r="T42" s="217" t="s">
        <v>109</v>
      </c>
      <c r="U42" s="217" t="s">
        <v>109</v>
      </c>
      <c r="V42" s="217" t="s">
        <v>108</v>
      </c>
      <c r="W42" s="217" t="s">
        <v>109</v>
      </c>
      <c r="X42" s="217" t="s">
        <v>108</v>
      </c>
      <c r="Y42" s="217" t="s">
        <v>109</v>
      </c>
      <c r="Z42" s="217" t="s">
        <v>109</v>
      </c>
      <c r="AA42" s="217" t="s">
        <v>109</v>
      </c>
      <c r="AB42" s="217" t="s">
        <v>108</v>
      </c>
      <c r="AC42" s="217" t="s">
        <v>109</v>
      </c>
      <c r="AD42" s="217" t="s">
        <v>109</v>
      </c>
      <c r="AE42" s="217" t="s">
        <v>109</v>
      </c>
      <c r="AF42" s="217" t="s">
        <v>109</v>
      </c>
      <c r="AG42" s="217" t="s">
        <v>109</v>
      </c>
      <c r="AH42" s="217" t="s">
        <v>109</v>
      </c>
      <c r="AI42" s="217" t="s">
        <v>109</v>
      </c>
      <c r="AJ42" s="193">
        <f t="shared" si="74"/>
        <v>3</v>
      </c>
      <c r="AK42" s="193">
        <f t="shared" si="75"/>
        <v>15</v>
      </c>
      <c r="AL42" s="179" t="str">
        <f t="shared" si="52"/>
        <v>MODERADO</v>
      </c>
      <c r="AM42" s="196" t="e">
        <f t="shared" si="76"/>
        <v>#DIV/0!</v>
      </c>
      <c r="AN42" s="179">
        <f t="shared" si="54"/>
        <v>3</v>
      </c>
      <c r="AO42" s="182" t="e">
        <f t="shared" si="55"/>
        <v>#DIV/0!</v>
      </c>
      <c r="AP42" s="126" t="e">
        <f t="shared" si="56"/>
        <v>#DIV/0!</v>
      </c>
      <c r="AQ42" s="187" t="e">
        <f t="shared" si="57"/>
        <v>#DIV/0!</v>
      </c>
      <c r="AR42" s="5"/>
      <c r="AS42" s="5"/>
      <c r="AT42" s="5"/>
      <c r="AU42" s="3">
        <f t="shared" si="34"/>
        <v>0</v>
      </c>
      <c r="AV42" s="5"/>
      <c r="AW42" s="3">
        <f t="shared" si="35"/>
        <v>0</v>
      </c>
      <c r="AX42" s="5"/>
      <c r="AY42" s="3">
        <f t="shared" si="36"/>
        <v>0</v>
      </c>
      <c r="AZ42" s="6"/>
      <c r="BA42" s="8">
        <f t="shared" ref="BA42:BA45" si="84">AY42*AZ42</f>
        <v>0</v>
      </c>
      <c r="BB42" s="9" t="str">
        <f>IF(OR(AZ42=5,BA42=20,BA42=15,BA42=16,AND(BA42=12,AZ42=4)),"Extremo",IF(OR(BA42=8,BA42=9,AND(BA42=4,AZ42=4),AND(BA42=12,AZ42=3),AND(BA42=10,AZ42=2),AND(BA42=5,AZ42=1)),"Alto",IF(OR(BA42=6,AND(BA42=4,AZ42=1),AND(BA42=3,AZ42=3)),"Moderado",IF(OR(BA42=1,BA42=2,AND(BA42=3,AZ42=3),AND(BA42=4,AZ42=2)),"Bajo"," "))))</f>
        <v xml:space="preserve"> </v>
      </c>
      <c r="BC42" s="3">
        <f t="shared" si="38"/>
        <v>0</v>
      </c>
      <c r="BD42" s="6"/>
      <c r="BE42" s="3">
        <f t="shared" si="39"/>
        <v>0</v>
      </c>
      <c r="BF42" s="6"/>
      <c r="BG42" s="3">
        <f t="shared" si="40"/>
        <v>0</v>
      </c>
      <c r="BH42" s="3">
        <f t="shared" si="41"/>
        <v>0</v>
      </c>
      <c r="BI42" s="15" t="str">
        <f t="shared" si="42"/>
        <v/>
      </c>
      <c r="BK42" s="15">
        <f t="shared" si="43"/>
        <v>0</v>
      </c>
      <c r="BL42" s="3">
        <f t="shared" si="44"/>
        <v>0</v>
      </c>
      <c r="BM42" s="15" t="str">
        <f t="shared" si="45"/>
        <v/>
      </c>
      <c r="BN42" s="15" t="str">
        <f t="shared" si="46"/>
        <v>No es un Control</v>
      </c>
      <c r="BO42" s="149"/>
      <c r="BP42" s="151"/>
      <c r="BQ42" s="151"/>
      <c r="BR42" s="154"/>
      <c r="BS42" s="118"/>
      <c r="BT42" s="121"/>
      <c r="BU42" s="123"/>
      <c r="BV42" s="126"/>
      <c r="BW42" s="187"/>
      <c r="BX42" s="187"/>
      <c r="BY42" s="187"/>
      <c r="BZ42" s="187"/>
      <c r="CA42" s="187"/>
      <c r="CB42" s="121"/>
      <c r="CC42" s="121"/>
      <c r="CD42" s="121"/>
      <c r="CE42" s="121"/>
      <c r="CF42" s="121"/>
      <c r="CG42" s="121"/>
      <c r="CH42" s="121"/>
      <c r="CI42" s="121"/>
      <c r="CJ42" s="121"/>
    </row>
    <row r="43" spans="1:88" ht="16.5" thickBot="1" x14ac:dyDescent="0.3">
      <c r="A43" s="136"/>
      <c r="B43" s="187"/>
      <c r="C43" s="187"/>
      <c r="D43" s="187"/>
      <c r="E43" s="6"/>
      <c r="F43" s="5"/>
      <c r="G43" s="187"/>
      <c r="H43" s="121"/>
      <c r="I43" s="121"/>
      <c r="J43" s="121"/>
      <c r="K43" s="121"/>
      <c r="L43" s="121"/>
      <c r="M43" s="121"/>
      <c r="N43" s="121"/>
      <c r="O43" s="11" t="e">
        <f t="shared" si="48"/>
        <v>#DIV/0!</v>
      </c>
      <c r="P43" s="201" t="e">
        <f t="shared" si="73"/>
        <v>#DIV/0!</v>
      </c>
      <c r="Q43" s="217"/>
      <c r="R43" s="217" t="s">
        <v>109</v>
      </c>
      <c r="S43" s="217" t="s">
        <v>109</v>
      </c>
      <c r="T43" s="217" t="s">
        <v>109</v>
      </c>
      <c r="U43" s="217" t="s">
        <v>109</v>
      </c>
      <c r="V43" s="217" t="s">
        <v>108</v>
      </c>
      <c r="W43" s="217" t="s">
        <v>109</v>
      </c>
      <c r="X43" s="217" t="s">
        <v>108</v>
      </c>
      <c r="Y43" s="217" t="s">
        <v>109</v>
      </c>
      <c r="Z43" s="217" t="s">
        <v>109</v>
      </c>
      <c r="AA43" s="217" t="s">
        <v>109</v>
      </c>
      <c r="AB43" s="217" t="s">
        <v>108</v>
      </c>
      <c r="AC43" s="217" t="s">
        <v>109</v>
      </c>
      <c r="AD43" s="217" t="s">
        <v>109</v>
      </c>
      <c r="AE43" s="217" t="s">
        <v>109</v>
      </c>
      <c r="AF43" s="217" t="s">
        <v>109</v>
      </c>
      <c r="AG43" s="217" t="s">
        <v>109</v>
      </c>
      <c r="AH43" s="217" t="s">
        <v>109</v>
      </c>
      <c r="AI43" s="217" t="s">
        <v>109</v>
      </c>
      <c r="AJ43" s="193">
        <f t="shared" si="74"/>
        <v>3</v>
      </c>
      <c r="AK43" s="193">
        <f t="shared" si="75"/>
        <v>15</v>
      </c>
      <c r="AL43" s="179" t="str">
        <f t="shared" si="52"/>
        <v>MODERADO</v>
      </c>
      <c r="AM43" s="196" t="e">
        <f t="shared" si="76"/>
        <v>#DIV/0!</v>
      </c>
      <c r="AN43" s="179">
        <f t="shared" si="54"/>
        <v>3</v>
      </c>
      <c r="AO43" s="182" t="e">
        <f t="shared" si="55"/>
        <v>#DIV/0!</v>
      </c>
      <c r="AP43" s="126" t="e">
        <f t="shared" si="56"/>
        <v>#DIV/0!</v>
      </c>
      <c r="AQ43" s="187" t="e">
        <f t="shared" si="57"/>
        <v>#DIV/0!</v>
      </c>
      <c r="AR43" s="5"/>
      <c r="AS43" s="5"/>
      <c r="AT43" s="5"/>
      <c r="AU43" s="3">
        <f t="shared" si="34"/>
        <v>0</v>
      </c>
      <c r="AV43" s="5"/>
      <c r="AW43" s="3">
        <f t="shared" si="35"/>
        <v>0</v>
      </c>
      <c r="AX43" s="5"/>
      <c r="AY43" s="3">
        <f t="shared" si="36"/>
        <v>0</v>
      </c>
      <c r="AZ43" s="6"/>
      <c r="BA43" s="8">
        <f t="shared" si="84"/>
        <v>0</v>
      </c>
      <c r="BB43" s="9" t="str">
        <f t="shared" ref="BB43" si="85">IF(OR(AZ43=5,BA43=20,BA43=15,BA43=16,AND(BA43=12,AZ43=4)),"Extremo",IF(OR(BA43=8,BA43=9,AND(BA43=4,AZ43=4),AND(BA43=12,AZ43=3),AND(BA43=10,AZ43=2),AND(BA43=5,AZ43=1)),"Alto",IF(OR(BA43=6,AND(BA43=4,AZ43=1),AND(BA43=3,AZ43=3)),"Moderado",IF(OR(BA43=1,BA43=2,AND(BA43=3,AZ43=3),AND(BA43=4,AZ43=2)),"Bajo"," "))))</f>
        <v xml:space="preserve"> </v>
      </c>
      <c r="BC43" s="3">
        <f t="shared" si="38"/>
        <v>0</v>
      </c>
      <c r="BD43" s="6"/>
      <c r="BE43" s="3">
        <f t="shared" si="39"/>
        <v>0</v>
      </c>
      <c r="BF43" s="6"/>
      <c r="BG43" s="3">
        <f t="shared" si="40"/>
        <v>0</v>
      </c>
      <c r="BH43" s="3">
        <f t="shared" si="41"/>
        <v>0</v>
      </c>
      <c r="BI43" s="15" t="str">
        <f t="shared" si="42"/>
        <v/>
      </c>
      <c r="BK43" s="15">
        <f t="shared" si="43"/>
        <v>0</v>
      </c>
      <c r="BL43" s="3">
        <f t="shared" si="44"/>
        <v>0</v>
      </c>
      <c r="BM43" s="15" t="str">
        <f t="shared" si="45"/>
        <v/>
      </c>
      <c r="BN43" s="15" t="str">
        <f t="shared" si="46"/>
        <v>No es un Control</v>
      </c>
      <c r="BO43" s="149"/>
      <c r="BP43" s="151"/>
      <c r="BQ43" s="151"/>
      <c r="BR43" s="154"/>
      <c r="BS43" s="118"/>
      <c r="BT43" s="121"/>
      <c r="BU43" s="123"/>
      <c r="BV43" s="126"/>
      <c r="BW43" s="187"/>
      <c r="BX43" s="187"/>
      <c r="BY43" s="187"/>
      <c r="BZ43" s="187"/>
      <c r="CA43" s="187"/>
      <c r="CB43" s="121"/>
      <c r="CC43" s="121"/>
      <c r="CD43" s="121"/>
      <c r="CE43" s="121"/>
      <c r="CF43" s="121"/>
      <c r="CG43" s="121"/>
      <c r="CH43" s="121"/>
      <c r="CI43" s="121"/>
      <c r="CJ43" s="121"/>
    </row>
    <row r="44" spans="1:88" ht="16.5" thickBot="1" x14ac:dyDescent="0.3">
      <c r="A44" s="136"/>
      <c r="B44" s="187"/>
      <c r="C44" s="187"/>
      <c r="D44" s="187"/>
      <c r="E44" s="6"/>
      <c r="F44" s="5"/>
      <c r="G44" s="187"/>
      <c r="H44" s="121"/>
      <c r="I44" s="121"/>
      <c r="J44" s="121"/>
      <c r="K44" s="121"/>
      <c r="L44" s="121"/>
      <c r="M44" s="121"/>
      <c r="N44" s="121"/>
      <c r="O44" s="11" t="e">
        <f t="shared" si="48"/>
        <v>#DIV/0!</v>
      </c>
      <c r="P44" s="201" t="e">
        <f t="shared" si="73"/>
        <v>#DIV/0!</v>
      </c>
      <c r="Q44" s="217"/>
      <c r="R44" s="217" t="s">
        <v>109</v>
      </c>
      <c r="S44" s="217" t="s">
        <v>109</v>
      </c>
      <c r="T44" s="217" t="s">
        <v>109</v>
      </c>
      <c r="U44" s="217" t="s">
        <v>109</v>
      </c>
      <c r="V44" s="217" t="s">
        <v>108</v>
      </c>
      <c r="W44" s="217" t="s">
        <v>109</v>
      </c>
      <c r="X44" s="217" t="s">
        <v>108</v>
      </c>
      <c r="Y44" s="217" t="s">
        <v>109</v>
      </c>
      <c r="Z44" s="217" t="s">
        <v>109</v>
      </c>
      <c r="AA44" s="217" t="s">
        <v>109</v>
      </c>
      <c r="AB44" s="217" t="s">
        <v>108</v>
      </c>
      <c r="AC44" s="217" t="s">
        <v>109</v>
      </c>
      <c r="AD44" s="217" t="s">
        <v>109</v>
      </c>
      <c r="AE44" s="217" t="s">
        <v>109</v>
      </c>
      <c r="AF44" s="217" t="s">
        <v>109</v>
      </c>
      <c r="AG44" s="217" t="s">
        <v>109</v>
      </c>
      <c r="AH44" s="217" t="s">
        <v>109</v>
      </c>
      <c r="AI44" s="217" t="s">
        <v>109</v>
      </c>
      <c r="AJ44" s="193">
        <f t="shared" si="74"/>
        <v>3</v>
      </c>
      <c r="AK44" s="193">
        <f t="shared" si="75"/>
        <v>15</v>
      </c>
      <c r="AL44" s="179" t="str">
        <f t="shared" si="52"/>
        <v>MODERADO</v>
      </c>
      <c r="AM44" s="196" t="e">
        <f t="shared" si="76"/>
        <v>#DIV/0!</v>
      </c>
      <c r="AN44" s="179">
        <f t="shared" si="54"/>
        <v>3</v>
      </c>
      <c r="AO44" s="182" t="e">
        <f t="shared" si="55"/>
        <v>#DIV/0!</v>
      </c>
      <c r="AP44" s="126" t="e">
        <f t="shared" si="56"/>
        <v>#DIV/0!</v>
      </c>
      <c r="AQ44" s="187" t="e">
        <f t="shared" si="57"/>
        <v>#DIV/0!</v>
      </c>
      <c r="AR44" s="5"/>
      <c r="AS44" s="5"/>
      <c r="AT44" s="5"/>
      <c r="AU44" s="3">
        <f t="shared" si="34"/>
        <v>0</v>
      </c>
      <c r="AV44" s="5"/>
      <c r="AW44" s="3">
        <f t="shared" si="35"/>
        <v>0</v>
      </c>
      <c r="AX44" s="5"/>
      <c r="AY44" s="3">
        <f t="shared" si="36"/>
        <v>0</v>
      </c>
      <c r="AZ44" s="6"/>
      <c r="BA44" s="8">
        <f t="shared" si="84"/>
        <v>0</v>
      </c>
      <c r="BB44" s="9" t="str">
        <f>IF(OR(AZ44=5,BA44=20,BA44=15,BA44=16,AND(BA44=12,AZ44=4)),"Extremo",IF(OR(BA44=8,BA44=9,AND(BA44=4,AZ44=4),AND(BA44=12,AZ44=3),AND(BA44=10,AZ44=2),AND(BA44=5,AZ44=1)),"Alto",IF(OR(BA44=6,AND(BA44=4,AZ44=1),AND(BA44=3,AZ44=3)),"Moderado",IF(OR(BA44=1,BA44=2,AND(BA44=3,AZ44=3),AND(BA44=4,AZ44=2)),"Bajo"," "))))</f>
        <v xml:space="preserve"> </v>
      </c>
      <c r="BC44" s="3">
        <f t="shared" si="38"/>
        <v>0</v>
      </c>
      <c r="BD44" s="6"/>
      <c r="BE44" s="3">
        <f t="shared" si="39"/>
        <v>0</v>
      </c>
      <c r="BF44" s="6"/>
      <c r="BG44" s="3">
        <f t="shared" si="40"/>
        <v>0</v>
      </c>
      <c r="BH44" s="3">
        <f t="shared" si="41"/>
        <v>0</v>
      </c>
      <c r="BI44" s="15" t="str">
        <f t="shared" si="42"/>
        <v/>
      </c>
      <c r="BK44" s="15">
        <f t="shared" si="43"/>
        <v>0</v>
      </c>
      <c r="BL44" s="3">
        <f t="shared" si="44"/>
        <v>0</v>
      </c>
      <c r="BM44" s="15" t="str">
        <f t="shared" si="45"/>
        <v/>
      </c>
      <c r="BN44" s="15" t="str">
        <f t="shared" si="46"/>
        <v>No es un Control</v>
      </c>
      <c r="BO44" s="149"/>
      <c r="BP44" s="151"/>
      <c r="BQ44" s="151"/>
      <c r="BR44" s="154"/>
      <c r="BS44" s="118"/>
      <c r="BT44" s="121"/>
      <c r="BU44" s="123"/>
      <c r="BV44" s="126"/>
      <c r="BW44" s="187"/>
      <c r="BX44" s="187"/>
      <c r="BY44" s="187"/>
      <c r="BZ44" s="187"/>
      <c r="CA44" s="187"/>
      <c r="CB44" s="121"/>
      <c r="CC44" s="121"/>
      <c r="CD44" s="121"/>
      <c r="CE44" s="121"/>
      <c r="CF44" s="121"/>
      <c r="CG44" s="121"/>
      <c r="CH44" s="121"/>
      <c r="CI44" s="121"/>
      <c r="CJ44" s="121"/>
    </row>
    <row r="45" spans="1:88" ht="34.5" customHeight="1" thickBot="1" x14ac:dyDescent="0.3">
      <c r="A45" s="228"/>
      <c r="B45" s="188"/>
      <c r="C45" s="188"/>
      <c r="D45" s="188"/>
      <c r="E45" s="16"/>
      <c r="F45" s="17"/>
      <c r="G45" s="188"/>
      <c r="H45" s="199"/>
      <c r="I45" s="199"/>
      <c r="J45" s="199"/>
      <c r="K45" s="199"/>
      <c r="L45" s="199"/>
      <c r="M45" s="199"/>
      <c r="N45" s="199"/>
      <c r="O45" s="18" t="e">
        <f t="shared" si="48"/>
        <v>#DIV/0!</v>
      </c>
      <c r="P45" s="202" t="e">
        <f t="shared" si="73"/>
        <v>#DIV/0!</v>
      </c>
      <c r="Q45" s="218"/>
      <c r="R45" s="218" t="s">
        <v>109</v>
      </c>
      <c r="S45" s="218" t="s">
        <v>109</v>
      </c>
      <c r="T45" s="218" t="s">
        <v>109</v>
      </c>
      <c r="U45" s="218" t="s">
        <v>109</v>
      </c>
      <c r="V45" s="218" t="s">
        <v>108</v>
      </c>
      <c r="W45" s="218" t="s">
        <v>109</v>
      </c>
      <c r="X45" s="218" t="s">
        <v>108</v>
      </c>
      <c r="Y45" s="218" t="s">
        <v>109</v>
      </c>
      <c r="Z45" s="218" t="s">
        <v>109</v>
      </c>
      <c r="AA45" s="218" t="s">
        <v>109</v>
      </c>
      <c r="AB45" s="218" t="s">
        <v>108</v>
      </c>
      <c r="AC45" s="218" t="s">
        <v>109</v>
      </c>
      <c r="AD45" s="218" t="s">
        <v>109</v>
      </c>
      <c r="AE45" s="218" t="s">
        <v>109</v>
      </c>
      <c r="AF45" s="218" t="s">
        <v>109</v>
      </c>
      <c r="AG45" s="218" t="s">
        <v>109</v>
      </c>
      <c r="AH45" s="218" t="s">
        <v>109</v>
      </c>
      <c r="AI45" s="218" t="s">
        <v>109</v>
      </c>
      <c r="AJ45" s="194">
        <f t="shared" si="74"/>
        <v>3</v>
      </c>
      <c r="AK45" s="194">
        <f t="shared" si="75"/>
        <v>15</v>
      </c>
      <c r="AL45" s="180" t="str">
        <f t="shared" si="52"/>
        <v>MODERADO</v>
      </c>
      <c r="AM45" s="197" t="e">
        <f t="shared" si="76"/>
        <v>#DIV/0!</v>
      </c>
      <c r="AN45" s="180">
        <f t="shared" si="54"/>
        <v>3</v>
      </c>
      <c r="AO45" s="183" t="e">
        <f t="shared" si="55"/>
        <v>#DIV/0!</v>
      </c>
      <c r="AP45" s="185" t="e">
        <f t="shared" si="56"/>
        <v>#DIV/0!</v>
      </c>
      <c r="AQ45" s="188" t="e">
        <f t="shared" si="57"/>
        <v>#DIV/0!</v>
      </c>
      <c r="AR45" s="5"/>
      <c r="AS45" s="5"/>
      <c r="AT45" s="5"/>
      <c r="AU45" s="3">
        <f t="shared" si="34"/>
        <v>0</v>
      </c>
      <c r="AV45" s="5"/>
      <c r="AW45" s="3">
        <f t="shared" si="35"/>
        <v>0</v>
      </c>
      <c r="AX45" s="5"/>
      <c r="AY45" s="3">
        <f t="shared" si="36"/>
        <v>0</v>
      </c>
      <c r="AZ45" s="6"/>
      <c r="BA45" s="8">
        <f t="shared" si="84"/>
        <v>0</v>
      </c>
      <c r="BB45" s="9" t="str">
        <f t="shared" ref="BB45" si="86">IF(OR(AZ45=5,BA45=20,BA45=15,BA45=16,AND(BA45=12,AZ45=4)),"Extremo",IF(OR(BA45=8,BA45=9,AND(BA45=4,AZ45=4),AND(BA45=12,AZ45=3),AND(BA45=10,AZ45=2),AND(BA45=5,AZ45=1)),"Alto",IF(OR(BA45=6,AND(BA45=4,AZ45=1),AND(BA45=3,AZ45=3)),"Moderado",IF(OR(BA45=1,BA45=2,AND(BA45=3,AZ45=3),AND(BA45=4,AZ45=2)),"Bajo"," "))))</f>
        <v xml:space="preserve"> </v>
      </c>
      <c r="BC45" s="3">
        <f t="shared" si="38"/>
        <v>0</v>
      </c>
      <c r="BD45" s="6"/>
      <c r="BE45" s="3">
        <f t="shared" si="39"/>
        <v>0</v>
      </c>
      <c r="BF45" s="6"/>
      <c r="BG45" s="3">
        <f t="shared" si="40"/>
        <v>0</v>
      </c>
      <c r="BH45" s="3">
        <f t="shared" si="41"/>
        <v>0</v>
      </c>
      <c r="BI45" s="15" t="str">
        <f t="shared" si="42"/>
        <v/>
      </c>
      <c r="BK45" s="15">
        <f t="shared" si="43"/>
        <v>0</v>
      </c>
      <c r="BL45" s="3">
        <f t="shared" si="44"/>
        <v>0</v>
      </c>
      <c r="BM45" s="15" t="str">
        <f t="shared" si="45"/>
        <v/>
      </c>
      <c r="BN45" s="15" t="str">
        <f t="shared" si="46"/>
        <v>No es un Control</v>
      </c>
      <c r="BO45" s="149"/>
      <c r="BP45" s="152"/>
      <c r="BQ45" s="152"/>
      <c r="BR45" s="155"/>
      <c r="BS45" s="119"/>
      <c r="BT45" s="108"/>
      <c r="BU45" s="124"/>
      <c r="BV45" s="127"/>
      <c r="BW45" s="188"/>
      <c r="BX45" s="188"/>
      <c r="BY45" s="188"/>
      <c r="BZ45" s="188"/>
      <c r="CA45" s="188"/>
      <c r="CB45" s="199"/>
      <c r="CC45" s="199"/>
      <c r="CD45" s="199"/>
      <c r="CE45" s="199"/>
      <c r="CF45" s="199"/>
      <c r="CG45" s="199"/>
      <c r="CH45" s="199"/>
      <c r="CI45" s="199"/>
      <c r="CJ45" s="199"/>
    </row>
    <row r="46" spans="1:88" ht="25.5" x14ac:dyDescent="0.25">
      <c r="A46" s="227">
        <v>8</v>
      </c>
      <c r="B46" s="214" t="s">
        <v>276</v>
      </c>
      <c r="C46" s="92" t="s">
        <v>277</v>
      </c>
      <c r="D46" s="92" t="s">
        <v>278</v>
      </c>
      <c r="E46" s="72" t="s">
        <v>279</v>
      </c>
      <c r="F46" s="72" t="s">
        <v>280</v>
      </c>
      <c r="G46" s="92" t="s">
        <v>281</v>
      </c>
      <c r="H46" s="212"/>
      <c r="I46" s="92">
        <v>3</v>
      </c>
      <c r="J46" s="92">
        <v>3</v>
      </c>
      <c r="K46" s="92">
        <v>3</v>
      </c>
      <c r="L46" s="92">
        <v>3</v>
      </c>
      <c r="M46" s="92"/>
      <c r="N46" s="92"/>
      <c r="O46" s="73">
        <f t="shared" si="48"/>
        <v>3</v>
      </c>
      <c r="P46" s="128">
        <f>IF(H46="",O46,H46)</f>
        <v>3</v>
      </c>
      <c r="Q46" s="92" t="s">
        <v>108</v>
      </c>
      <c r="R46" s="92" t="s">
        <v>108</v>
      </c>
      <c r="S46" s="92" t="s">
        <v>108</v>
      </c>
      <c r="T46" s="92" t="s">
        <v>109</v>
      </c>
      <c r="U46" s="92" t="s">
        <v>108</v>
      </c>
      <c r="V46" s="92" t="s">
        <v>109</v>
      </c>
      <c r="W46" s="92" t="s">
        <v>109</v>
      </c>
      <c r="X46" s="92" t="s">
        <v>108</v>
      </c>
      <c r="Y46" s="92" t="s">
        <v>109</v>
      </c>
      <c r="Z46" s="92" t="s">
        <v>108</v>
      </c>
      <c r="AA46" s="92" t="s">
        <v>108</v>
      </c>
      <c r="AB46" s="92" t="s">
        <v>108</v>
      </c>
      <c r="AC46" s="92" t="s">
        <v>108</v>
      </c>
      <c r="AD46" s="92" t="s">
        <v>109</v>
      </c>
      <c r="AE46" s="92" t="s">
        <v>109</v>
      </c>
      <c r="AF46" s="92" t="s">
        <v>109</v>
      </c>
      <c r="AG46" s="92" t="s">
        <v>109</v>
      </c>
      <c r="AH46" s="92" t="s">
        <v>109</v>
      </c>
      <c r="AI46" s="92" t="s">
        <v>109</v>
      </c>
      <c r="AJ46" s="158">
        <f>COUNTIF(Q46:AI46,"SI")</f>
        <v>9</v>
      </c>
      <c r="AK46" s="158">
        <f>COUNTIF(Q46:AI46,"NO")</f>
        <v>10</v>
      </c>
      <c r="AL46" s="209" t="str">
        <f>IF(OR(AF46="SI",AJ46&gt;11),"CATASTRÓFICO",IF(AJ46&gt;5,"MAYOR",IF(AJ46&gt;0,"MODERADO","")))</f>
        <v>MAYOR</v>
      </c>
      <c r="AM46" s="128">
        <v>3</v>
      </c>
      <c r="AN46" s="209">
        <f>IF(AL46="MODERADO",3,IF(AL46="MAYOR",4,IF(AL46="CATASTRÓFICO",5,"")))</f>
        <v>4</v>
      </c>
      <c r="AO46" s="128">
        <f>AM46*AN46</f>
        <v>12</v>
      </c>
      <c r="AP46" s="210" t="str">
        <f>IF(OR(AN46=5,AO46=20,AO46=15,AO46=16,AND(AO46=12,AN46=4)),"Extremo",IF(OR(AO46=8,AO46=9,AND(AO46=4,AN46=4),AND(AO46=12,AN46=3),AND(AO46=10,AN46=2),AND(AO46=5,AN46=1)),"Alto",IF(OR(AO46=6,AND(AO46=4,AN46=1),AND(AO46=3,AN46=3)),"Moderado",IF(OR(AO46=1,AO46=2,AND(AO46=3,AN46=1),AND(AO46=4,AN46=2)),"Bajo"," "))))</f>
        <v>Extremo</v>
      </c>
      <c r="AQ46" s="92" t="str">
        <f>IF(AP46="Bajo","Asumir",IF(AP46="Moderado","Reducir",IF(AP46="Alto","Reducir o Evitar o Transferir",IF(AP46="Extremo","Reducir o Evitar o Transferir"," "))))</f>
        <v>Reducir o Evitar o Transferir</v>
      </c>
      <c r="AR46" s="90" t="s">
        <v>282</v>
      </c>
      <c r="AS46" s="92" t="s">
        <v>283</v>
      </c>
      <c r="AT46" s="74" t="s">
        <v>68</v>
      </c>
      <c r="AU46" s="74">
        <f t="shared" si="34"/>
        <v>15</v>
      </c>
      <c r="AV46" s="74" t="s">
        <v>70</v>
      </c>
      <c r="AW46" s="74">
        <f t="shared" si="35"/>
        <v>15</v>
      </c>
      <c r="AX46" s="74" t="s">
        <v>72</v>
      </c>
      <c r="AY46" s="74">
        <f t="shared" si="36"/>
        <v>15</v>
      </c>
      <c r="AZ46" s="74" t="s">
        <v>74</v>
      </c>
      <c r="BA46" s="74">
        <f t="shared" ref="BA46:BA55" si="87">IF(AZ46="Prevenir",15,IF(AZ46="Detectar",10,0))</f>
        <v>15</v>
      </c>
      <c r="BB46" s="74" t="s">
        <v>77</v>
      </c>
      <c r="BC46" s="74">
        <f t="shared" si="38"/>
        <v>15</v>
      </c>
      <c r="BD46" s="74" t="s">
        <v>79</v>
      </c>
      <c r="BE46" s="74">
        <f t="shared" si="39"/>
        <v>15</v>
      </c>
      <c r="BF46" s="74" t="s">
        <v>81</v>
      </c>
      <c r="BG46" s="74">
        <f t="shared" si="40"/>
        <v>10</v>
      </c>
      <c r="BH46" s="74">
        <f t="shared" si="41"/>
        <v>100</v>
      </c>
      <c r="BI46" s="74" t="str">
        <f t="shared" si="42"/>
        <v>Fuerte</v>
      </c>
      <c r="BJ46" s="74" t="s">
        <v>86</v>
      </c>
      <c r="BK46" s="74" t="str">
        <f t="shared" si="43"/>
        <v>Fuerte</v>
      </c>
      <c r="BL46" s="74" t="str">
        <f t="shared" si="44"/>
        <v>Fuerte</v>
      </c>
      <c r="BM46" s="74">
        <f t="shared" si="45"/>
        <v>100</v>
      </c>
      <c r="BN46" s="74" t="str">
        <f t="shared" si="46"/>
        <v>Probabilidad</v>
      </c>
      <c r="BO46" s="158">
        <f>AVERAGE(BM46:BM50)</f>
        <v>100</v>
      </c>
      <c r="BP46" s="158" t="str">
        <f>IF(BO46=100,"FUERTE",IF(BO46&gt;49,"MODERADO",IF(BO46&lt;50,"DÉBIL","")))</f>
        <v>FUERTE</v>
      </c>
      <c r="BQ46" s="158">
        <f>IF(AND(BP46="FUERTE",OR(BN46="Probabilidad",BN47="Probabilidad",BN48="Probabilidad", BN49="Probabilidad",BN50="Probabilidad")),2,IF(AND(BP46="MODERADO",OR(BN46="Probabilidad",BN47="Probabilidad",BN48="Probabilidad", BN49="Probabilidad",BN50="Probabilidad")),1,0))</f>
        <v>2</v>
      </c>
      <c r="BR46" s="159">
        <v>0</v>
      </c>
      <c r="BS46" s="128">
        <f>IF(AM46-BQ46&lt;=0,1,AM46-BQ46)</f>
        <v>1</v>
      </c>
      <c r="BT46" s="92">
        <f>AN46-BR46</f>
        <v>4</v>
      </c>
      <c r="BU46" s="92">
        <f>BS46*BT46</f>
        <v>4</v>
      </c>
      <c r="BV46" s="92" t="str">
        <f>IF(OR(BT46=5,BU46=20,BU46=15,BU46=16,AND(BU46=12,BT46=4)),"Extremo",IF(OR(BU46=8,BU46=9,AND(BU46=4,BT46=4),AND(BU46=12,BT46=3),AND(BU46=10,BT46=2),AND(BU46=5,BT46=1)),"Alto",IF(OR(BU46=6,AND(BU46=4,BT46=1),AND(BU46=3,BT46=3)),"Moderado",IF(OR(BU46=1,BU46=2,AND(BU46=3,BT46=3),AND(BU46=4,BT46=2)),"Bajo"," "))))</f>
        <v>Alto</v>
      </c>
      <c r="BW46" s="92" t="s">
        <v>284</v>
      </c>
      <c r="BX46" s="92" t="s">
        <v>285</v>
      </c>
      <c r="BY46" s="92" t="s">
        <v>286</v>
      </c>
      <c r="BZ46" s="92" t="s">
        <v>287</v>
      </c>
      <c r="CA46" s="92" t="s">
        <v>288</v>
      </c>
      <c r="CB46" s="92"/>
      <c r="CC46" s="92"/>
      <c r="CD46" s="92"/>
      <c r="CE46" s="92"/>
      <c r="CF46" s="92"/>
      <c r="CG46" s="92"/>
      <c r="CH46" s="92"/>
      <c r="CI46" s="92"/>
      <c r="CJ46" s="295"/>
    </row>
    <row r="47" spans="1:88" ht="38.25" x14ac:dyDescent="0.25">
      <c r="A47" s="136"/>
      <c r="B47" s="215"/>
      <c r="C47" s="93"/>
      <c r="D47" s="93"/>
      <c r="E47" s="75" t="s">
        <v>289</v>
      </c>
      <c r="F47" s="75" t="s">
        <v>290</v>
      </c>
      <c r="G47" s="93"/>
      <c r="H47" s="93"/>
      <c r="I47" s="93"/>
      <c r="J47" s="93"/>
      <c r="K47" s="93"/>
      <c r="L47" s="93"/>
      <c r="M47" s="93"/>
      <c r="N47" s="93"/>
      <c r="O47" s="76" t="e">
        <f t="shared" si="48"/>
        <v>#DIV/0!</v>
      </c>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211"/>
      <c r="AQ47" s="93"/>
      <c r="AR47" s="91"/>
      <c r="AS47" s="93"/>
      <c r="AT47" s="75" t="s">
        <v>68</v>
      </c>
      <c r="AU47" s="77">
        <f t="shared" si="34"/>
        <v>15</v>
      </c>
      <c r="AV47" s="75" t="s">
        <v>70</v>
      </c>
      <c r="AW47" s="77">
        <f t="shared" si="35"/>
        <v>15</v>
      </c>
      <c r="AX47" s="75" t="s">
        <v>72</v>
      </c>
      <c r="AY47" s="77">
        <f t="shared" si="36"/>
        <v>15</v>
      </c>
      <c r="AZ47" s="75" t="s">
        <v>74</v>
      </c>
      <c r="BA47" s="77">
        <f t="shared" si="87"/>
        <v>15</v>
      </c>
      <c r="BB47" s="75" t="s">
        <v>77</v>
      </c>
      <c r="BC47" s="77">
        <f t="shared" si="38"/>
        <v>15</v>
      </c>
      <c r="BD47" s="75" t="s">
        <v>79</v>
      </c>
      <c r="BE47" s="77">
        <f t="shared" si="39"/>
        <v>15</v>
      </c>
      <c r="BF47" s="75" t="s">
        <v>81</v>
      </c>
      <c r="BG47" s="77">
        <f t="shared" si="40"/>
        <v>10</v>
      </c>
      <c r="BH47" s="77">
        <f t="shared" si="41"/>
        <v>100</v>
      </c>
      <c r="BI47" s="77" t="str">
        <f t="shared" si="42"/>
        <v>Fuerte</v>
      </c>
      <c r="BJ47" s="77" t="s">
        <v>86</v>
      </c>
      <c r="BK47" s="77" t="str">
        <f t="shared" si="43"/>
        <v>Fuerte</v>
      </c>
      <c r="BL47" s="77" t="str">
        <f t="shared" si="44"/>
        <v>Fuerte</v>
      </c>
      <c r="BM47" s="77">
        <f t="shared" si="45"/>
        <v>100</v>
      </c>
      <c r="BN47" s="77" t="str">
        <f t="shared" si="46"/>
        <v>Probabilidad</v>
      </c>
      <c r="BO47" s="93"/>
      <c r="BP47" s="93"/>
      <c r="BQ47" s="93"/>
      <c r="BR47" s="93"/>
      <c r="BS47" s="93"/>
      <c r="BT47" s="93"/>
      <c r="BU47" s="93"/>
      <c r="BV47" s="93"/>
      <c r="BW47" s="93"/>
      <c r="BX47" s="93"/>
      <c r="BY47" s="93"/>
      <c r="BZ47" s="93"/>
      <c r="CA47" s="93"/>
      <c r="CB47" s="93"/>
      <c r="CC47" s="93"/>
      <c r="CD47" s="93"/>
      <c r="CE47" s="93"/>
      <c r="CF47" s="93"/>
      <c r="CG47" s="93"/>
      <c r="CH47" s="93"/>
      <c r="CI47" s="93"/>
      <c r="CJ47" s="296"/>
    </row>
    <row r="48" spans="1:88" ht="38.25" x14ac:dyDescent="0.25">
      <c r="A48" s="136"/>
      <c r="B48" s="215"/>
      <c r="C48" s="93"/>
      <c r="D48" s="93"/>
      <c r="E48" s="75" t="s">
        <v>291</v>
      </c>
      <c r="F48" s="75" t="s">
        <v>292</v>
      </c>
      <c r="G48" s="93"/>
      <c r="H48" s="93"/>
      <c r="I48" s="93"/>
      <c r="J48" s="93"/>
      <c r="K48" s="93"/>
      <c r="L48" s="93"/>
      <c r="M48" s="93"/>
      <c r="N48" s="93"/>
      <c r="O48" s="76" t="e">
        <f t="shared" si="48"/>
        <v>#DIV/0!</v>
      </c>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211"/>
      <c r="AQ48" s="93"/>
      <c r="AR48" s="91"/>
      <c r="AS48" s="93"/>
      <c r="AT48" s="75"/>
      <c r="AU48" s="77">
        <f t="shared" si="34"/>
        <v>0</v>
      </c>
      <c r="AV48" s="75"/>
      <c r="AW48" s="77">
        <f t="shared" si="35"/>
        <v>0</v>
      </c>
      <c r="AX48" s="75"/>
      <c r="AY48" s="77">
        <f t="shared" si="36"/>
        <v>0</v>
      </c>
      <c r="AZ48" s="75"/>
      <c r="BA48" s="77">
        <f t="shared" si="87"/>
        <v>0</v>
      </c>
      <c r="BB48" s="75"/>
      <c r="BC48" s="77">
        <f t="shared" si="38"/>
        <v>0</v>
      </c>
      <c r="BD48" s="75"/>
      <c r="BE48" s="77">
        <f t="shared" si="39"/>
        <v>0</v>
      </c>
      <c r="BF48" s="75"/>
      <c r="BG48" s="77">
        <f t="shared" si="40"/>
        <v>0</v>
      </c>
      <c r="BH48" s="77">
        <f t="shared" si="41"/>
        <v>0</v>
      </c>
      <c r="BI48" s="77" t="str">
        <f t="shared" si="42"/>
        <v/>
      </c>
      <c r="BJ48" s="77"/>
      <c r="BK48" s="77">
        <f t="shared" si="43"/>
        <v>0</v>
      </c>
      <c r="BL48" s="77">
        <f t="shared" si="44"/>
        <v>0</v>
      </c>
      <c r="BM48" s="77" t="str">
        <f t="shared" si="45"/>
        <v/>
      </c>
      <c r="BN48" s="77" t="str">
        <f t="shared" si="46"/>
        <v>No es un Control</v>
      </c>
      <c r="BO48" s="93"/>
      <c r="BP48" s="93"/>
      <c r="BQ48" s="93"/>
      <c r="BR48" s="93"/>
      <c r="BS48" s="93"/>
      <c r="BT48" s="93"/>
      <c r="BU48" s="93"/>
      <c r="BV48" s="93"/>
      <c r="BW48" s="93"/>
      <c r="BX48" s="93"/>
      <c r="BY48" s="93"/>
      <c r="BZ48" s="93"/>
      <c r="CA48" s="93"/>
      <c r="CB48" s="93"/>
      <c r="CC48" s="93"/>
      <c r="CD48" s="93"/>
      <c r="CE48" s="93"/>
      <c r="CF48" s="93"/>
      <c r="CG48" s="93"/>
      <c r="CH48" s="93"/>
      <c r="CI48" s="93"/>
      <c r="CJ48" s="296"/>
    </row>
    <row r="49" spans="1:88" ht="15" customHeight="1" x14ac:dyDescent="0.25">
      <c r="A49" s="136"/>
      <c r="B49" s="215"/>
      <c r="C49" s="93"/>
      <c r="D49" s="93"/>
      <c r="E49" s="75"/>
      <c r="F49" s="75" t="s">
        <v>293</v>
      </c>
      <c r="G49" s="93"/>
      <c r="H49" s="93"/>
      <c r="I49" s="93"/>
      <c r="J49" s="93"/>
      <c r="K49" s="93"/>
      <c r="L49" s="93"/>
      <c r="M49" s="93"/>
      <c r="N49" s="93"/>
      <c r="O49" s="76" t="e">
        <f t="shared" si="48"/>
        <v>#DIV/0!</v>
      </c>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211"/>
      <c r="AQ49" s="93"/>
      <c r="AR49" s="91"/>
      <c r="AS49" s="93"/>
      <c r="AT49" s="75"/>
      <c r="AU49" s="77">
        <f t="shared" si="34"/>
        <v>0</v>
      </c>
      <c r="AV49" s="75"/>
      <c r="AW49" s="77">
        <f t="shared" si="35"/>
        <v>0</v>
      </c>
      <c r="AX49" s="75"/>
      <c r="AY49" s="77">
        <f t="shared" si="36"/>
        <v>0</v>
      </c>
      <c r="AZ49" s="75"/>
      <c r="BA49" s="77">
        <f t="shared" si="87"/>
        <v>0</v>
      </c>
      <c r="BB49" s="75"/>
      <c r="BC49" s="77">
        <f t="shared" si="38"/>
        <v>0</v>
      </c>
      <c r="BD49" s="75"/>
      <c r="BE49" s="77">
        <f t="shared" si="39"/>
        <v>0</v>
      </c>
      <c r="BF49" s="75"/>
      <c r="BG49" s="77">
        <f t="shared" si="40"/>
        <v>0</v>
      </c>
      <c r="BH49" s="77">
        <f t="shared" si="41"/>
        <v>0</v>
      </c>
      <c r="BI49" s="77" t="str">
        <f t="shared" si="42"/>
        <v/>
      </c>
      <c r="BJ49" s="77"/>
      <c r="BK49" s="77">
        <f t="shared" si="43"/>
        <v>0</v>
      </c>
      <c r="BL49" s="77">
        <f t="shared" si="44"/>
        <v>0</v>
      </c>
      <c r="BM49" s="77" t="str">
        <f t="shared" si="45"/>
        <v/>
      </c>
      <c r="BN49" s="77" t="str">
        <f t="shared" si="46"/>
        <v>No es un Control</v>
      </c>
      <c r="BO49" s="93"/>
      <c r="BP49" s="93"/>
      <c r="BQ49" s="93"/>
      <c r="BR49" s="93"/>
      <c r="BS49" s="93"/>
      <c r="BT49" s="93"/>
      <c r="BU49" s="93"/>
      <c r="BV49" s="93"/>
      <c r="BW49" s="93"/>
      <c r="BX49" s="93"/>
      <c r="BY49" s="93"/>
      <c r="BZ49" s="93"/>
      <c r="CA49" s="93"/>
      <c r="CB49" s="93"/>
      <c r="CC49" s="93"/>
      <c r="CD49" s="93"/>
      <c r="CE49" s="93"/>
      <c r="CF49" s="93"/>
      <c r="CG49" s="93"/>
      <c r="CH49" s="93"/>
      <c r="CI49" s="93"/>
      <c r="CJ49" s="296"/>
    </row>
    <row r="50" spans="1:88" ht="15.75" customHeight="1" thickBot="1" x14ac:dyDescent="0.3">
      <c r="A50" s="228"/>
      <c r="B50" s="215"/>
      <c r="C50" s="93"/>
      <c r="D50" s="93"/>
      <c r="E50" s="78"/>
      <c r="F50" s="78"/>
      <c r="G50" s="93"/>
      <c r="H50" s="93"/>
      <c r="I50" s="93"/>
      <c r="J50" s="93"/>
      <c r="K50" s="93"/>
      <c r="L50" s="93"/>
      <c r="M50" s="93"/>
      <c r="N50" s="93"/>
      <c r="O50" s="79" t="e">
        <f t="shared" si="48"/>
        <v>#DIV/0!</v>
      </c>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211"/>
      <c r="AQ50" s="93"/>
      <c r="AR50" s="91"/>
      <c r="AS50" s="93"/>
      <c r="AT50" s="78"/>
      <c r="AU50" s="80">
        <f t="shared" si="34"/>
        <v>0</v>
      </c>
      <c r="AV50" s="78"/>
      <c r="AW50" s="80">
        <f t="shared" si="35"/>
        <v>0</v>
      </c>
      <c r="AX50" s="78"/>
      <c r="AY50" s="80">
        <f t="shared" si="36"/>
        <v>0</v>
      </c>
      <c r="AZ50" s="78"/>
      <c r="BA50" s="80">
        <f t="shared" si="87"/>
        <v>0</v>
      </c>
      <c r="BB50" s="78"/>
      <c r="BC50" s="80">
        <f t="shared" si="38"/>
        <v>0</v>
      </c>
      <c r="BD50" s="78"/>
      <c r="BE50" s="80">
        <f t="shared" si="39"/>
        <v>0</v>
      </c>
      <c r="BF50" s="78"/>
      <c r="BG50" s="80">
        <f t="shared" si="40"/>
        <v>0</v>
      </c>
      <c r="BH50" s="80">
        <f t="shared" si="41"/>
        <v>0</v>
      </c>
      <c r="BI50" s="80" t="str">
        <f t="shared" si="42"/>
        <v/>
      </c>
      <c r="BJ50" s="80"/>
      <c r="BK50" s="80">
        <f t="shared" si="43"/>
        <v>0</v>
      </c>
      <c r="BL50" s="80">
        <f t="shared" si="44"/>
        <v>0</v>
      </c>
      <c r="BM50" s="80" t="str">
        <f t="shared" si="45"/>
        <v/>
      </c>
      <c r="BN50" s="80" t="str">
        <f t="shared" si="46"/>
        <v>No es un Control</v>
      </c>
      <c r="BO50" s="93"/>
      <c r="BP50" s="93"/>
      <c r="BQ50" s="93"/>
      <c r="BR50" s="93"/>
      <c r="BS50" s="93"/>
      <c r="BT50" s="93"/>
      <c r="BU50" s="93"/>
      <c r="BV50" s="93"/>
      <c r="BW50" s="93"/>
      <c r="BX50" s="93"/>
      <c r="BY50" s="93"/>
      <c r="BZ50" s="93"/>
      <c r="CA50" s="93"/>
      <c r="CB50" s="93"/>
      <c r="CC50" s="93"/>
      <c r="CD50" s="93"/>
      <c r="CE50" s="93"/>
      <c r="CF50" s="93"/>
      <c r="CG50" s="93"/>
      <c r="CH50" s="93"/>
      <c r="CI50" s="93"/>
      <c r="CJ50" s="296"/>
    </row>
    <row r="51" spans="1:88" ht="38.25" x14ac:dyDescent="0.25">
      <c r="A51" s="227">
        <v>9</v>
      </c>
      <c r="B51" s="132" t="s">
        <v>276</v>
      </c>
      <c r="C51" s="132" t="s">
        <v>277</v>
      </c>
      <c r="D51" s="132" t="s">
        <v>294</v>
      </c>
      <c r="E51" s="81" t="s">
        <v>295</v>
      </c>
      <c r="F51" s="81" t="s">
        <v>296</v>
      </c>
      <c r="G51" s="132" t="s">
        <v>297</v>
      </c>
      <c r="H51" s="212"/>
      <c r="I51" s="132">
        <v>3</v>
      </c>
      <c r="J51" s="132">
        <v>3</v>
      </c>
      <c r="K51" s="132">
        <v>3</v>
      </c>
      <c r="L51" s="132">
        <v>3</v>
      </c>
      <c r="M51" s="132"/>
      <c r="N51" s="132"/>
      <c r="O51" s="82">
        <f t="shared" si="48"/>
        <v>3</v>
      </c>
      <c r="P51" s="129">
        <f>IF(H51="",O51,H51)</f>
        <v>3</v>
      </c>
      <c r="Q51" s="132" t="s">
        <v>108</v>
      </c>
      <c r="R51" s="132" t="s">
        <v>108</v>
      </c>
      <c r="S51" s="132" t="s">
        <v>108</v>
      </c>
      <c r="T51" s="132" t="s">
        <v>109</v>
      </c>
      <c r="U51" s="132" t="s">
        <v>108</v>
      </c>
      <c r="V51" s="132" t="s">
        <v>109</v>
      </c>
      <c r="W51" s="132" t="s">
        <v>109</v>
      </c>
      <c r="X51" s="132" t="s">
        <v>108</v>
      </c>
      <c r="Y51" s="132" t="s">
        <v>109</v>
      </c>
      <c r="Z51" s="132" t="s">
        <v>108</v>
      </c>
      <c r="AA51" s="132" t="s">
        <v>108</v>
      </c>
      <c r="AB51" s="132" t="s">
        <v>108</v>
      </c>
      <c r="AC51" s="132" t="s">
        <v>108</v>
      </c>
      <c r="AD51" s="132" t="s">
        <v>109</v>
      </c>
      <c r="AE51" s="132" t="s">
        <v>109</v>
      </c>
      <c r="AF51" s="132" t="s">
        <v>109</v>
      </c>
      <c r="AG51" s="132" t="s">
        <v>109</v>
      </c>
      <c r="AH51" s="132" t="s">
        <v>109</v>
      </c>
      <c r="AI51" s="132" t="s">
        <v>109</v>
      </c>
      <c r="AJ51" s="156">
        <f>COUNTIF(Q51:AI51,"SI")</f>
        <v>9</v>
      </c>
      <c r="AK51" s="156">
        <f>COUNTIF(Q51:AI51,"NO")</f>
        <v>10</v>
      </c>
      <c r="AL51" s="205" t="str">
        <f>IF(OR(AF51="SI",AJ51&gt;11),"CATASTRÓFICO",IF(AJ51&gt;5,"MAYOR",IF(AJ51&gt;0,"MODERADO","")))</f>
        <v>MAYOR</v>
      </c>
      <c r="AM51" s="129">
        <v>3</v>
      </c>
      <c r="AN51" s="205">
        <f>IF(AL51="MODERADO",3,IF(AL51="MAYOR",4,IF(AL51="CATASTRÓFICO",5,"")))</f>
        <v>4</v>
      </c>
      <c r="AO51" s="129">
        <f>AM51*AN51</f>
        <v>12</v>
      </c>
      <c r="AP51" s="206" t="str">
        <f>IF(OR(AN51=5,AO51=20,AO51=15,AO51=16,AND(AO51=12,AN51=4)),"Extremo",IF(OR(AO51=8,AO51=9,AND(AO51=4,AN51=4),AND(AO51=12,AN51=3),AND(AO51=10,AN51=2),AND(AO51=5,AN51=1)),"Alto",IF(OR(AO51=6,AND(AO51=4,AN51=1),AND(AO51=3,AN51=3)),"Moderado",IF(OR(AO51=1,AO51=2,AND(AO51=3,AN51=1),AND(AO51=4,AN51=2)),"Bajo"," "))))</f>
        <v>Extremo</v>
      </c>
      <c r="AQ51" s="132" t="str">
        <f>IF(AP51="Bajo","Asumir",IF(AP51="Moderado","Reducir",IF(AP51="Alto","Reducir o Evitar o Transferir",IF(AP51="Extremo","Reducir o Evitar o Transferir"," "))))</f>
        <v>Reducir o Evitar o Transferir</v>
      </c>
      <c r="AR51" s="94" t="s">
        <v>298</v>
      </c>
      <c r="AS51" s="97" t="s">
        <v>299</v>
      </c>
      <c r="AT51" s="81" t="s">
        <v>68</v>
      </c>
      <c r="AU51" s="83">
        <f t="shared" si="34"/>
        <v>15</v>
      </c>
      <c r="AV51" s="81" t="s">
        <v>70</v>
      </c>
      <c r="AW51" s="83">
        <f t="shared" si="35"/>
        <v>15</v>
      </c>
      <c r="AX51" s="81" t="s">
        <v>72</v>
      </c>
      <c r="AY51" s="83">
        <f t="shared" si="36"/>
        <v>15</v>
      </c>
      <c r="AZ51" s="81" t="s">
        <v>74</v>
      </c>
      <c r="BA51" s="83">
        <f t="shared" si="87"/>
        <v>15</v>
      </c>
      <c r="BB51" s="81" t="s">
        <v>77</v>
      </c>
      <c r="BC51" s="83">
        <f t="shared" si="38"/>
        <v>15</v>
      </c>
      <c r="BD51" s="81" t="s">
        <v>79</v>
      </c>
      <c r="BE51" s="83">
        <f t="shared" si="39"/>
        <v>15</v>
      </c>
      <c r="BF51" s="81" t="s">
        <v>81</v>
      </c>
      <c r="BG51" s="83">
        <f t="shared" si="40"/>
        <v>10</v>
      </c>
      <c r="BH51" s="83">
        <f t="shared" si="41"/>
        <v>100</v>
      </c>
      <c r="BI51" s="83" t="str">
        <f t="shared" si="42"/>
        <v>Fuerte</v>
      </c>
      <c r="BJ51" s="83" t="s">
        <v>86</v>
      </c>
      <c r="BK51" s="83" t="str">
        <f t="shared" si="43"/>
        <v>Fuerte</v>
      </c>
      <c r="BL51" s="83" t="str">
        <f t="shared" si="44"/>
        <v>Fuerte</v>
      </c>
      <c r="BM51" s="83">
        <f t="shared" si="45"/>
        <v>100</v>
      </c>
      <c r="BN51" s="83" t="str">
        <f t="shared" si="46"/>
        <v>Probabilidad</v>
      </c>
      <c r="BO51" s="156">
        <f>AVERAGE(BM51:BM55)</f>
        <v>100</v>
      </c>
      <c r="BP51" s="156" t="str">
        <f>IF(BO51=100,"FUERTE",IF(BO51&gt;49,"MODERADO",IF(BO51&lt;50,"DÉBIL","")))</f>
        <v>FUERTE</v>
      </c>
      <c r="BQ51" s="156">
        <f>IF(AND(BP51="FUERTE",OR(BN51="Probabilidad",BN52="Probabilidad",BN53="Probabilidad", BN54="Probabilidad",BN55="Probabilidad")),2,IF(AND(BP51="MODERADO",OR(BN51="Probabilidad",BN52="Probabilidad",BN53="Probabilidad", BN54="Probabilidad",BN55="Probabilidad")),1,0))</f>
        <v>2</v>
      </c>
      <c r="BR51" s="157">
        <v>0</v>
      </c>
      <c r="BS51" s="129">
        <f>IF(AM51-BQ51&lt;=0,1,AM51-BQ51)</f>
        <v>1</v>
      </c>
      <c r="BT51" s="132">
        <f>AN51-BR51</f>
        <v>4</v>
      </c>
      <c r="BU51" s="132">
        <f>BS51*BT51</f>
        <v>4</v>
      </c>
      <c r="BV51" s="132" t="str">
        <f>IF(OR(BT51=5,BU51=20,BU51=15,BU51=16,AND(BU51=12,BT51=4)),"Extremo",IF(OR(BU51=8,BU51=9,AND(BU51=4,BT51=4),AND(BU51=12,BT51=3),AND(BU51=10,BT51=2),AND(BU51=5,BT51=1)),"Alto",IF(OR(BU51=6,AND(BU51=4,BT51=1),AND(BU51=3,BT51=3)),"Moderado",IF(OR(BU51=1,BU51=2,AND(BU51=3,BT51=3),AND(BU51=4,BT51=2)),"Bajo"," "))))</f>
        <v>Alto</v>
      </c>
      <c r="BW51" s="132" t="s">
        <v>300</v>
      </c>
      <c r="BX51" s="132" t="s">
        <v>301</v>
      </c>
      <c r="BY51" s="132" t="s">
        <v>286</v>
      </c>
      <c r="BZ51" s="132" t="s">
        <v>302</v>
      </c>
      <c r="CA51" s="132" t="s">
        <v>303</v>
      </c>
      <c r="CB51" s="132"/>
      <c r="CC51" s="132"/>
      <c r="CD51" s="132"/>
      <c r="CE51" s="132"/>
      <c r="CF51" s="132"/>
      <c r="CG51" s="132"/>
      <c r="CH51" s="132"/>
      <c r="CI51" s="132"/>
      <c r="CJ51" s="297"/>
    </row>
    <row r="52" spans="1:88" ht="15" customHeight="1" x14ac:dyDescent="0.25">
      <c r="A52" s="136"/>
      <c r="B52" s="130"/>
      <c r="C52" s="130"/>
      <c r="D52" s="130"/>
      <c r="E52" s="84" t="s">
        <v>304</v>
      </c>
      <c r="F52" s="84" t="s">
        <v>305</v>
      </c>
      <c r="G52" s="130"/>
      <c r="H52" s="93"/>
      <c r="I52" s="130"/>
      <c r="J52" s="130"/>
      <c r="K52" s="130"/>
      <c r="L52" s="130"/>
      <c r="M52" s="130"/>
      <c r="N52" s="130"/>
      <c r="O52" s="85" t="e">
        <f t="shared" si="48"/>
        <v>#DIV/0!</v>
      </c>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207"/>
      <c r="AQ52" s="130"/>
      <c r="AR52" s="95"/>
      <c r="AS52" s="98"/>
      <c r="AT52" s="84"/>
      <c r="AU52" s="86">
        <f t="shared" si="34"/>
        <v>0</v>
      </c>
      <c r="AV52" s="84"/>
      <c r="AW52" s="86">
        <f t="shared" si="35"/>
        <v>0</v>
      </c>
      <c r="AX52" s="84"/>
      <c r="AY52" s="86">
        <f t="shared" si="36"/>
        <v>0</v>
      </c>
      <c r="AZ52" s="84"/>
      <c r="BA52" s="86">
        <f t="shared" si="87"/>
        <v>0</v>
      </c>
      <c r="BB52" s="84"/>
      <c r="BC52" s="86">
        <f t="shared" si="38"/>
        <v>0</v>
      </c>
      <c r="BD52" s="84"/>
      <c r="BE52" s="86">
        <f t="shared" si="39"/>
        <v>0</v>
      </c>
      <c r="BF52" s="84"/>
      <c r="BG52" s="86">
        <f t="shared" si="40"/>
        <v>0</v>
      </c>
      <c r="BH52" s="86">
        <f t="shared" si="41"/>
        <v>0</v>
      </c>
      <c r="BI52" s="86" t="str">
        <f t="shared" si="42"/>
        <v/>
      </c>
      <c r="BJ52" s="86"/>
      <c r="BK52" s="86">
        <f t="shared" si="43"/>
        <v>0</v>
      </c>
      <c r="BL52" s="86">
        <f t="shared" si="44"/>
        <v>0</v>
      </c>
      <c r="BM52" s="86" t="str">
        <f t="shared" si="45"/>
        <v/>
      </c>
      <c r="BN52" s="86" t="str">
        <f t="shared" si="46"/>
        <v>No es un Control</v>
      </c>
      <c r="BO52" s="130"/>
      <c r="BP52" s="130"/>
      <c r="BQ52" s="130"/>
      <c r="BR52" s="130"/>
      <c r="BS52" s="130"/>
      <c r="BT52" s="130"/>
      <c r="BU52" s="130"/>
      <c r="BV52" s="130"/>
      <c r="BW52" s="130"/>
      <c r="BX52" s="130"/>
      <c r="BY52" s="130"/>
      <c r="BZ52" s="130"/>
      <c r="CA52" s="130"/>
      <c r="CB52" s="130"/>
      <c r="CC52" s="130"/>
      <c r="CD52" s="130"/>
      <c r="CE52" s="130"/>
      <c r="CF52" s="130"/>
      <c r="CG52" s="130"/>
      <c r="CH52" s="130"/>
      <c r="CI52" s="130"/>
      <c r="CJ52" s="298"/>
    </row>
    <row r="53" spans="1:88" ht="38.25" x14ac:dyDescent="0.25">
      <c r="A53" s="136"/>
      <c r="B53" s="130"/>
      <c r="C53" s="130"/>
      <c r="D53" s="130"/>
      <c r="E53" s="84" t="s">
        <v>306</v>
      </c>
      <c r="F53" s="84" t="s">
        <v>293</v>
      </c>
      <c r="G53" s="130"/>
      <c r="H53" s="93"/>
      <c r="I53" s="130"/>
      <c r="J53" s="130"/>
      <c r="K53" s="130"/>
      <c r="L53" s="130"/>
      <c r="M53" s="130"/>
      <c r="N53" s="130"/>
      <c r="O53" s="85" t="e">
        <f t="shared" si="48"/>
        <v>#DIV/0!</v>
      </c>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207"/>
      <c r="AQ53" s="130"/>
      <c r="AR53" s="95"/>
      <c r="AS53" s="98"/>
      <c r="AT53" s="84"/>
      <c r="AU53" s="86">
        <f t="shared" si="34"/>
        <v>0</v>
      </c>
      <c r="AV53" s="84"/>
      <c r="AW53" s="86">
        <f t="shared" si="35"/>
        <v>0</v>
      </c>
      <c r="AX53" s="84"/>
      <c r="AY53" s="86">
        <f t="shared" si="36"/>
        <v>0</v>
      </c>
      <c r="AZ53" s="84"/>
      <c r="BA53" s="86">
        <f t="shared" si="87"/>
        <v>0</v>
      </c>
      <c r="BB53" s="84"/>
      <c r="BC53" s="86">
        <f t="shared" si="38"/>
        <v>0</v>
      </c>
      <c r="BD53" s="84"/>
      <c r="BE53" s="86">
        <f t="shared" si="39"/>
        <v>0</v>
      </c>
      <c r="BF53" s="84"/>
      <c r="BG53" s="86">
        <f t="shared" si="40"/>
        <v>0</v>
      </c>
      <c r="BH53" s="86">
        <f t="shared" si="41"/>
        <v>0</v>
      </c>
      <c r="BI53" s="86" t="str">
        <f t="shared" si="42"/>
        <v/>
      </c>
      <c r="BJ53" s="86"/>
      <c r="BK53" s="86">
        <f t="shared" si="43"/>
        <v>0</v>
      </c>
      <c r="BL53" s="86">
        <f t="shared" si="44"/>
        <v>0</v>
      </c>
      <c r="BM53" s="86" t="str">
        <f t="shared" si="45"/>
        <v/>
      </c>
      <c r="BN53" s="86" t="str">
        <f t="shared" si="46"/>
        <v>No es un Control</v>
      </c>
      <c r="BO53" s="130"/>
      <c r="BP53" s="130"/>
      <c r="BQ53" s="130"/>
      <c r="BR53" s="130"/>
      <c r="BS53" s="130"/>
      <c r="BT53" s="130"/>
      <c r="BU53" s="130"/>
      <c r="BV53" s="130"/>
      <c r="BW53" s="130"/>
      <c r="BX53" s="130"/>
      <c r="BY53" s="130"/>
      <c r="BZ53" s="130"/>
      <c r="CA53" s="130"/>
      <c r="CB53" s="130"/>
      <c r="CC53" s="130"/>
      <c r="CD53" s="130"/>
      <c r="CE53" s="130"/>
      <c r="CF53" s="130"/>
      <c r="CG53" s="130"/>
      <c r="CH53" s="130"/>
      <c r="CI53" s="130"/>
      <c r="CJ53" s="298"/>
    </row>
    <row r="54" spans="1:88" ht="51" x14ac:dyDescent="0.25">
      <c r="A54" s="136"/>
      <c r="B54" s="130"/>
      <c r="C54" s="130"/>
      <c r="D54" s="130"/>
      <c r="E54" s="84" t="s">
        <v>307</v>
      </c>
      <c r="F54" s="84" t="s">
        <v>308</v>
      </c>
      <c r="G54" s="130"/>
      <c r="H54" s="93"/>
      <c r="I54" s="130"/>
      <c r="J54" s="130"/>
      <c r="K54" s="130"/>
      <c r="L54" s="130"/>
      <c r="M54" s="130"/>
      <c r="N54" s="130"/>
      <c r="O54" s="85" t="e">
        <f t="shared" si="48"/>
        <v>#DIV/0!</v>
      </c>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207"/>
      <c r="AQ54" s="130"/>
      <c r="AR54" s="95"/>
      <c r="AS54" s="98"/>
      <c r="AT54" s="84"/>
      <c r="AU54" s="86">
        <f t="shared" si="34"/>
        <v>0</v>
      </c>
      <c r="AV54" s="84"/>
      <c r="AW54" s="86">
        <f t="shared" si="35"/>
        <v>0</v>
      </c>
      <c r="AX54" s="84"/>
      <c r="AY54" s="86">
        <f t="shared" si="36"/>
        <v>0</v>
      </c>
      <c r="AZ54" s="84"/>
      <c r="BA54" s="86">
        <f t="shared" si="87"/>
        <v>0</v>
      </c>
      <c r="BB54" s="84"/>
      <c r="BC54" s="86">
        <f t="shared" si="38"/>
        <v>0</v>
      </c>
      <c r="BD54" s="84"/>
      <c r="BE54" s="86">
        <f t="shared" si="39"/>
        <v>0</v>
      </c>
      <c r="BF54" s="84"/>
      <c r="BG54" s="86">
        <f t="shared" si="40"/>
        <v>0</v>
      </c>
      <c r="BH54" s="86">
        <f t="shared" si="41"/>
        <v>0</v>
      </c>
      <c r="BI54" s="86" t="str">
        <f t="shared" si="42"/>
        <v/>
      </c>
      <c r="BJ54" s="86"/>
      <c r="BK54" s="86">
        <f t="shared" si="43"/>
        <v>0</v>
      </c>
      <c r="BL54" s="86">
        <f t="shared" si="44"/>
        <v>0</v>
      </c>
      <c r="BM54" s="86" t="str">
        <f t="shared" si="45"/>
        <v/>
      </c>
      <c r="BN54" s="86" t="str">
        <f t="shared" si="46"/>
        <v>No es un Control</v>
      </c>
      <c r="BO54" s="130"/>
      <c r="BP54" s="130"/>
      <c r="BQ54" s="130"/>
      <c r="BR54" s="130"/>
      <c r="BS54" s="130"/>
      <c r="BT54" s="130"/>
      <c r="BU54" s="130"/>
      <c r="BV54" s="130"/>
      <c r="BW54" s="130"/>
      <c r="BX54" s="130"/>
      <c r="BY54" s="130"/>
      <c r="BZ54" s="130"/>
      <c r="CA54" s="130"/>
      <c r="CB54" s="130"/>
      <c r="CC54" s="130"/>
      <c r="CD54" s="130"/>
      <c r="CE54" s="130"/>
      <c r="CF54" s="130"/>
      <c r="CG54" s="130"/>
      <c r="CH54" s="130"/>
      <c r="CI54" s="130"/>
      <c r="CJ54" s="298"/>
    </row>
    <row r="55" spans="1:88" ht="15.75" customHeight="1" thickBot="1" x14ac:dyDescent="0.3">
      <c r="A55" s="228"/>
      <c r="B55" s="131"/>
      <c r="C55" s="131"/>
      <c r="D55" s="131"/>
      <c r="E55" s="87"/>
      <c r="F55" s="87"/>
      <c r="G55" s="131"/>
      <c r="H55" s="213"/>
      <c r="I55" s="131"/>
      <c r="J55" s="131"/>
      <c r="K55" s="131"/>
      <c r="L55" s="131"/>
      <c r="M55" s="131"/>
      <c r="N55" s="131"/>
      <c r="O55" s="88" t="e">
        <f t="shared" si="48"/>
        <v>#DIV/0!</v>
      </c>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L55" s="131"/>
      <c r="AM55" s="131"/>
      <c r="AN55" s="131"/>
      <c r="AO55" s="131"/>
      <c r="AP55" s="208"/>
      <c r="AQ55" s="131"/>
      <c r="AR55" s="96"/>
      <c r="AS55" s="99"/>
      <c r="AT55" s="87"/>
      <c r="AU55" s="89">
        <f t="shared" si="34"/>
        <v>0</v>
      </c>
      <c r="AV55" s="87"/>
      <c r="AW55" s="89">
        <f t="shared" si="35"/>
        <v>0</v>
      </c>
      <c r="AX55" s="87"/>
      <c r="AY55" s="89">
        <f t="shared" si="36"/>
        <v>0</v>
      </c>
      <c r="AZ55" s="87"/>
      <c r="BA55" s="89">
        <f t="shared" si="87"/>
        <v>0</v>
      </c>
      <c r="BB55" s="87"/>
      <c r="BC55" s="89">
        <f t="shared" si="38"/>
        <v>0</v>
      </c>
      <c r="BD55" s="87"/>
      <c r="BE55" s="89">
        <f t="shared" si="39"/>
        <v>0</v>
      </c>
      <c r="BF55" s="87"/>
      <c r="BG55" s="89">
        <f t="shared" si="40"/>
        <v>0</v>
      </c>
      <c r="BH55" s="89">
        <f t="shared" si="41"/>
        <v>0</v>
      </c>
      <c r="BI55" s="89" t="str">
        <f t="shared" si="42"/>
        <v/>
      </c>
      <c r="BJ55" s="89"/>
      <c r="BK55" s="89">
        <f t="shared" si="43"/>
        <v>0</v>
      </c>
      <c r="BL55" s="89">
        <f t="shared" si="44"/>
        <v>0</v>
      </c>
      <c r="BM55" s="89" t="str">
        <f t="shared" si="45"/>
        <v/>
      </c>
      <c r="BN55" s="89" t="str">
        <f t="shared" si="46"/>
        <v>No es un Control</v>
      </c>
      <c r="BO55" s="131"/>
      <c r="BP55" s="131"/>
      <c r="BQ55" s="131"/>
      <c r="BR55" s="131"/>
      <c r="BS55" s="131"/>
      <c r="BT55" s="131"/>
      <c r="BU55" s="131"/>
      <c r="BV55" s="131"/>
      <c r="BW55" s="131"/>
      <c r="BX55" s="131"/>
      <c r="BY55" s="131"/>
      <c r="BZ55" s="131"/>
      <c r="CA55" s="131"/>
      <c r="CB55" s="131"/>
      <c r="CC55" s="131"/>
      <c r="CD55" s="131"/>
      <c r="CE55" s="131"/>
      <c r="CF55" s="131"/>
      <c r="CG55" s="131"/>
      <c r="CH55" s="131"/>
      <c r="CI55" s="131"/>
      <c r="CJ55" s="299"/>
    </row>
    <row r="56" spans="1:88" ht="16.5" thickBot="1" x14ac:dyDescent="0.3">
      <c r="A56" s="203"/>
      <c r="B56" s="198"/>
      <c r="C56" s="198"/>
      <c r="D56" s="198"/>
      <c r="E56" s="12"/>
      <c r="F56" s="12"/>
      <c r="G56" s="198"/>
      <c r="H56" s="198"/>
      <c r="I56" s="198"/>
      <c r="J56" s="198"/>
      <c r="K56" s="198"/>
      <c r="L56" s="198"/>
      <c r="M56" s="198"/>
      <c r="N56" s="198"/>
      <c r="O56" s="13" t="e">
        <f t="shared" si="48"/>
        <v>#DIV/0!</v>
      </c>
      <c r="P56" s="200" t="e">
        <f t="shared" ref="P56:P89" si="88">IF(H56="",O56,H56)</f>
        <v>#DIV/0!</v>
      </c>
      <c r="Q56" s="198"/>
      <c r="R56" s="198"/>
      <c r="S56" s="198"/>
      <c r="T56" s="198"/>
      <c r="U56" s="198"/>
      <c r="V56" s="198"/>
      <c r="W56" s="198"/>
      <c r="X56" s="198"/>
      <c r="Y56" s="198"/>
      <c r="Z56" s="198"/>
      <c r="AA56" s="198"/>
      <c r="AB56" s="198"/>
      <c r="AC56" s="198"/>
      <c r="AD56" s="198"/>
      <c r="AE56" s="198"/>
      <c r="AF56" s="198"/>
      <c r="AG56" s="198"/>
      <c r="AH56" s="198"/>
      <c r="AI56" s="189"/>
      <c r="AJ56" s="192">
        <f t="shared" ref="AJ56:AJ89" si="89">COUNTIF(Q56:AI56,"SI")</f>
        <v>0</v>
      </c>
      <c r="AK56" s="192">
        <f t="shared" ref="AK56:AK89" si="90">COUNTIF(Q56:AI56,"NO")</f>
        <v>0</v>
      </c>
      <c r="AL56" s="178" t="str">
        <f t="shared" si="52"/>
        <v/>
      </c>
      <c r="AM56" s="195" t="e">
        <f t="shared" ref="AM56:AM89" si="91">P56</f>
        <v>#DIV/0!</v>
      </c>
      <c r="AN56" s="178" t="str">
        <f t="shared" si="54"/>
        <v/>
      </c>
      <c r="AO56" s="181" t="e">
        <f t="shared" si="55"/>
        <v>#DIV/0!</v>
      </c>
      <c r="AP56" s="184" t="e">
        <f t="shared" si="56"/>
        <v>#DIV/0!</v>
      </c>
      <c r="AQ56" s="186" t="e">
        <f t="shared" si="57"/>
        <v>#DIV/0!</v>
      </c>
      <c r="AR56" s="5"/>
      <c r="AS56" s="5"/>
      <c r="AT56" s="5"/>
      <c r="AU56" s="3">
        <f t="shared" si="34"/>
        <v>0</v>
      </c>
      <c r="AV56" s="5"/>
      <c r="AW56" s="3">
        <f t="shared" si="35"/>
        <v>0</v>
      </c>
      <c r="AX56" s="5"/>
      <c r="AY56" s="3">
        <f t="shared" si="36"/>
        <v>0</v>
      </c>
      <c r="AZ56" s="6"/>
      <c r="BA56" s="6"/>
      <c r="BB56" s="6"/>
      <c r="BC56" s="3">
        <f t="shared" si="38"/>
        <v>0</v>
      </c>
      <c r="BD56" s="6"/>
      <c r="BE56" s="3">
        <f t="shared" si="39"/>
        <v>0</v>
      </c>
      <c r="BF56" s="6"/>
      <c r="BG56" s="3">
        <f t="shared" si="40"/>
        <v>0</v>
      </c>
      <c r="BH56" s="3">
        <f t="shared" si="41"/>
        <v>0</v>
      </c>
      <c r="BI56" s="15" t="str">
        <f t="shared" si="42"/>
        <v/>
      </c>
      <c r="BK56" s="15">
        <f t="shared" si="43"/>
        <v>0</v>
      </c>
      <c r="BL56" s="3">
        <f t="shared" si="44"/>
        <v>0</v>
      </c>
      <c r="BM56" s="15" t="str">
        <f t="shared" si="45"/>
        <v/>
      </c>
      <c r="BN56" s="15" t="str">
        <f t="shared" si="46"/>
        <v>No es un Control</v>
      </c>
      <c r="BO56" s="148" t="e">
        <f t="shared" ref="BO56" si="92">AVERAGE(BM56:BM60)</f>
        <v>#DIV/0!</v>
      </c>
      <c r="BP56" s="150" t="e">
        <f t="shared" ref="BP56" si="93">IF(BO56=100,"FUERTE",IF(BO56&gt;49,"MODERADO",IF(BO56&lt;50,"DÉBIL","")))</f>
        <v>#DIV/0!</v>
      </c>
      <c r="BQ56" s="150" t="e">
        <f t="shared" ref="BQ56" si="94">IF(AND(BP56="FUERTE",OR(BN56="Probabilidad",BN57="Probabilidad",BN58="Probabilidad", BN59="Probabilidad",BN60="Probabilidad")),2,IF(AND(BP56="MODERADO",OR(BN56="Probabilidad",BN57="Probabilidad",BN58="Probabilidad", BN59="Probabilidad",BN60="Probabilidad")),1,0))</f>
        <v>#DIV/0!</v>
      </c>
      <c r="BR56" s="153">
        <v>0</v>
      </c>
      <c r="BS56" s="117" t="e">
        <f t="shared" ref="BS56" si="95">IF(AM56-BQ56&lt;=0,1,AM56-BQ56)</f>
        <v>#DIV/0!</v>
      </c>
      <c r="BT56" s="120" t="e">
        <f t="shared" ref="BT56" si="96">AN56-BR56</f>
        <v>#VALUE!</v>
      </c>
      <c r="BU56" s="122" t="e">
        <f t="shared" ref="BU56" si="97">BS56*BT56</f>
        <v>#DIV/0!</v>
      </c>
      <c r="BV56" s="125" t="e">
        <f t="shared" ref="BV56" si="98">IF(OR(BT56=5,BU56=20,BU56=15,BU56=16,AND(BU56=12,BT56=4)),"Extremo",IF(OR(BU56=8,BU56=9,AND(BU56=4,BT56=4),AND(BU56=12,BT56=3),AND(BU56=10,BT56=2),AND(BU56=5,BT56=1)),"Alto",IF(OR(BU56=6,AND(BU56=4,BT56=1),AND(BU56=3,BT56=3)),"Moderado",IF(OR(BU56=1,BU56=2,AND(BU56=3,BT56=3),AND(BU56=4,BT56=2)),"Bajo"," "))))</f>
        <v>#VALUE!</v>
      </c>
      <c r="BW56" s="198"/>
      <c r="BX56" s="198"/>
      <c r="BY56" s="198"/>
      <c r="BZ56" s="198"/>
      <c r="CA56" s="198"/>
      <c r="CB56" s="198"/>
      <c r="CC56" s="198"/>
      <c r="CD56" s="198"/>
      <c r="CE56" s="198"/>
      <c r="CF56" s="198"/>
      <c r="CG56" s="198"/>
      <c r="CH56" s="198"/>
      <c r="CI56" s="198"/>
      <c r="CJ56" s="198"/>
    </row>
    <row r="57" spans="1:88" ht="16.5" thickBot="1" x14ac:dyDescent="0.3">
      <c r="A57" s="118"/>
      <c r="B57" s="121"/>
      <c r="C57" s="121"/>
      <c r="D57" s="121"/>
      <c r="E57" s="6"/>
      <c r="F57" s="5"/>
      <c r="G57" s="121"/>
      <c r="H57" s="121"/>
      <c r="I57" s="121"/>
      <c r="J57" s="121"/>
      <c r="K57" s="121"/>
      <c r="L57" s="121"/>
      <c r="M57" s="121"/>
      <c r="N57" s="121"/>
      <c r="O57" s="11" t="e">
        <f t="shared" si="48"/>
        <v>#DIV/0!</v>
      </c>
      <c r="P57" s="201" t="e">
        <f t="shared" si="88"/>
        <v>#DIV/0!</v>
      </c>
      <c r="Q57" s="121"/>
      <c r="R57" s="121"/>
      <c r="S57" s="121"/>
      <c r="T57" s="121"/>
      <c r="U57" s="121"/>
      <c r="V57" s="121"/>
      <c r="W57" s="121"/>
      <c r="X57" s="121"/>
      <c r="Y57" s="121"/>
      <c r="Z57" s="121"/>
      <c r="AA57" s="121"/>
      <c r="AB57" s="121"/>
      <c r="AC57" s="121"/>
      <c r="AD57" s="121"/>
      <c r="AE57" s="121"/>
      <c r="AF57" s="121"/>
      <c r="AG57" s="121"/>
      <c r="AH57" s="121"/>
      <c r="AI57" s="190"/>
      <c r="AJ57" s="193">
        <f t="shared" si="89"/>
        <v>0</v>
      </c>
      <c r="AK57" s="193">
        <f t="shared" si="90"/>
        <v>0</v>
      </c>
      <c r="AL57" s="179" t="str">
        <f t="shared" si="52"/>
        <v/>
      </c>
      <c r="AM57" s="196" t="e">
        <f t="shared" si="91"/>
        <v>#DIV/0!</v>
      </c>
      <c r="AN57" s="179" t="str">
        <f t="shared" si="54"/>
        <v/>
      </c>
      <c r="AO57" s="182" t="e">
        <f t="shared" si="55"/>
        <v>#DIV/0!</v>
      </c>
      <c r="AP57" s="126" t="e">
        <f t="shared" si="56"/>
        <v>#DIV/0!</v>
      </c>
      <c r="AQ57" s="187" t="e">
        <f t="shared" si="57"/>
        <v>#DIV/0!</v>
      </c>
      <c r="AR57" s="5"/>
      <c r="AS57" s="5"/>
      <c r="AT57" s="5"/>
      <c r="AU57" s="3">
        <f t="shared" si="34"/>
        <v>0</v>
      </c>
      <c r="AV57" s="5"/>
      <c r="AW57" s="3">
        <f t="shared" si="35"/>
        <v>0</v>
      </c>
      <c r="AX57" s="5"/>
      <c r="AY57" s="3">
        <f t="shared" si="36"/>
        <v>0</v>
      </c>
      <c r="AZ57" s="6"/>
      <c r="BA57" s="6"/>
      <c r="BB57" s="6"/>
      <c r="BC57" s="3">
        <f t="shared" si="38"/>
        <v>0</v>
      </c>
      <c r="BD57" s="6"/>
      <c r="BE57" s="3">
        <f t="shared" si="39"/>
        <v>0</v>
      </c>
      <c r="BF57" s="6"/>
      <c r="BG57" s="3">
        <f t="shared" si="40"/>
        <v>0</v>
      </c>
      <c r="BH57" s="3">
        <f t="shared" si="41"/>
        <v>0</v>
      </c>
      <c r="BI57" s="15" t="str">
        <f t="shared" si="42"/>
        <v/>
      </c>
      <c r="BK57" s="15">
        <f t="shared" si="43"/>
        <v>0</v>
      </c>
      <c r="BL57" s="3">
        <f t="shared" si="44"/>
        <v>0</v>
      </c>
      <c r="BM57" s="15" t="str">
        <f t="shared" si="45"/>
        <v/>
      </c>
      <c r="BN57" s="15" t="str">
        <f t="shared" si="46"/>
        <v>No es un Control</v>
      </c>
      <c r="BO57" s="149"/>
      <c r="BP57" s="151"/>
      <c r="BQ57" s="151"/>
      <c r="BR57" s="154"/>
      <c r="BS57" s="118"/>
      <c r="BT57" s="121"/>
      <c r="BU57" s="123"/>
      <c r="BV57" s="126"/>
      <c r="BW57" s="121"/>
      <c r="BX57" s="121"/>
      <c r="BY57" s="121"/>
      <c r="BZ57" s="121"/>
      <c r="CA57" s="121"/>
      <c r="CB57" s="121"/>
      <c r="CC57" s="121"/>
      <c r="CD57" s="121"/>
      <c r="CE57" s="121"/>
      <c r="CF57" s="121"/>
      <c r="CG57" s="121"/>
      <c r="CH57" s="121"/>
      <c r="CI57" s="121"/>
      <c r="CJ57" s="121"/>
    </row>
    <row r="58" spans="1:88" ht="16.5" thickBot="1" x14ac:dyDescent="0.3">
      <c r="A58" s="118"/>
      <c r="B58" s="121"/>
      <c r="C58" s="121"/>
      <c r="D58" s="121"/>
      <c r="E58" s="6"/>
      <c r="F58" s="5"/>
      <c r="G58" s="121"/>
      <c r="H58" s="121"/>
      <c r="I58" s="121"/>
      <c r="J58" s="121"/>
      <c r="K58" s="121"/>
      <c r="L58" s="121"/>
      <c r="M58" s="121"/>
      <c r="N58" s="121"/>
      <c r="O58" s="11" t="e">
        <f t="shared" si="48"/>
        <v>#DIV/0!</v>
      </c>
      <c r="P58" s="201" t="e">
        <f t="shared" si="88"/>
        <v>#DIV/0!</v>
      </c>
      <c r="Q58" s="121"/>
      <c r="R58" s="121"/>
      <c r="S58" s="121"/>
      <c r="T58" s="121"/>
      <c r="U58" s="121"/>
      <c r="V58" s="121"/>
      <c r="W58" s="121"/>
      <c r="X58" s="121"/>
      <c r="Y58" s="121"/>
      <c r="Z58" s="121"/>
      <c r="AA58" s="121"/>
      <c r="AB58" s="121"/>
      <c r="AC58" s="121"/>
      <c r="AD58" s="121"/>
      <c r="AE58" s="121"/>
      <c r="AF58" s="121"/>
      <c r="AG58" s="121"/>
      <c r="AH58" s="121"/>
      <c r="AI58" s="190"/>
      <c r="AJ58" s="193">
        <f t="shared" si="89"/>
        <v>0</v>
      </c>
      <c r="AK58" s="193">
        <f t="shared" si="90"/>
        <v>0</v>
      </c>
      <c r="AL58" s="179" t="str">
        <f t="shared" si="52"/>
        <v/>
      </c>
      <c r="AM58" s="196" t="e">
        <f t="shared" si="91"/>
        <v>#DIV/0!</v>
      </c>
      <c r="AN58" s="179" t="str">
        <f t="shared" si="54"/>
        <v/>
      </c>
      <c r="AO58" s="182" t="e">
        <f t="shared" si="55"/>
        <v>#DIV/0!</v>
      </c>
      <c r="AP58" s="126" t="e">
        <f t="shared" si="56"/>
        <v>#DIV/0!</v>
      </c>
      <c r="AQ58" s="187" t="e">
        <f t="shared" si="57"/>
        <v>#DIV/0!</v>
      </c>
      <c r="AR58" s="5"/>
      <c r="AS58" s="5"/>
      <c r="AT58" s="5"/>
      <c r="AU58" s="3">
        <f t="shared" si="34"/>
        <v>0</v>
      </c>
      <c r="AV58" s="5"/>
      <c r="AW58" s="3">
        <f t="shared" si="35"/>
        <v>0</v>
      </c>
      <c r="AX58" s="5"/>
      <c r="AY58" s="3">
        <f t="shared" si="36"/>
        <v>0</v>
      </c>
      <c r="AZ58" s="6"/>
      <c r="BA58" s="6"/>
      <c r="BB58" s="6"/>
      <c r="BC58" s="3">
        <f t="shared" si="38"/>
        <v>0</v>
      </c>
      <c r="BD58" s="6"/>
      <c r="BE58" s="3">
        <f t="shared" si="39"/>
        <v>0</v>
      </c>
      <c r="BF58" s="6"/>
      <c r="BG58" s="3">
        <f t="shared" si="40"/>
        <v>0</v>
      </c>
      <c r="BH58" s="3">
        <f t="shared" si="41"/>
        <v>0</v>
      </c>
      <c r="BI58" s="15" t="str">
        <f t="shared" si="42"/>
        <v/>
      </c>
      <c r="BK58" s="15">
        <f t="shared" si="43"/>
        <v>0</v>
      </c>
      <c r="BL58" s="3">
        <f t="shared" si="44"/>
        <v>0</v>
      </c>
      <c r="BM58" s="15" t="str">
        <f t="shared" si="45"/>
        <v/>
      </c>
      <c r="BN58" s="15" t="str">
        <f t="shared" si="46"/>
        <v>No es un Control</v>
      </c>
      <c r="BO58" s="149"/>
      <c r="BP58" s="151"/>
      <c r="BQ58" s="151"/>
      <c r="BR58" s="154"/>
      <c r="BS58" s="118"/>
      <c r="BT58" s="121"/>
      <c r="BU58" s="123"/>
      <c r="BV58" s="126"/>
      <c r="BW58" s="121"/>
      <c r="BX58" s="121"/>
      <c r="BY58" s="121"/>
      <c r="BZ58" s="121"/>
      <c r="CA58" s="121"/>
      <c r="CB58" s="121"/>
      <c r="CC58" s="121"/>
      <c r="CD58" s="121"/>
      <c r="CE58" s="121"/>
      <c r="CF58" s="121"/>
      <c r="CG58" s="121"/>
      <c r="CH58" s="121"/>
      <c r="CI58" s="121"/>
      <c r="CJ58" s="121"/>
    </row>
    <row r="59" spans="1:88" ht="16.5" thickBot="1" x14ac:dyDescent="0.3">
      <c r="A59" s="118"/>
      <c r="B59" s="121"/>
      <c r="C59" s="121"/>
      <c r="D59" s="121"/>
      <c r="E59" s="6"/>
      <c r="F59" s="5"/>
      <c r="G59" s="121"/>
      <c r="H59" s="121"/>
      <c r="I59" s="121"/>
      <c r="J59" s="121"/>
      <c r="K59" s="121"/>
      <c r="L59" s="121"/>
      <c r="M59" s="121"/>
      <c r="N59" s="121"/>
      <c r="O59" s="11" t="e">
        <f t="shared" si="48"/>
        <v>#DIV/0!</v>
      </c>
      <c r="P59" s="201" t="e">
        <f t="shared" si="88"/>
        <v>#DIV/0!</v>
      </c>
      <c r="Q59" s="121"/>
      <c r="R59" s="121"/>
      <c r="S59" s="121"/>
      <c r="T59" s="121"/>
      <c r="U59" s="121"/>
      <c r="V59" s="121"/>
      <c r="W59" s="121"/>
      <c r="X59" s="121"/>
      <c r="Y59" s="121"/>
      <c r="Z59" s="121"/>
      <c r="AA59" s="121"/>
      <c r="AB59" s="121"/>
      <c r="AC59" s="121"/>
      <c r="AD59" s="121"/>
      <c r="AE59" s="121"/>
      <c r="AF59" s="121"/>
      <c r="AG59" s="121"/>
      <c r="AH59" s="121"/>
      <c r="AI59" s="190"/>
      <c r="AJ59" s="193">
        <f t="shared" si="89"/>
        <v>0</v>
      </c>
      <c r="AK59" s="193">
        <f t="shared" si="90"/>
        <v>0</v>
      </c>
      <c r="AL59" s="179" t="str">
        <f t="shared" si="52"/>
        <v/>
      </c>
      <c r="AM59" s="196" t="e">
        <f t="shared" si="91"/>
        <v>#DIV/0!</v>
      </c>
      <c r="AN59" s="179" t="str">
        <f t="shared" si="54"/>
        <v/>
      </c>
      <c r="AO59" s="182" t="e">
        <f t="shared" si="55"/>
        <v>#DIV/0!</v>
      </c>
      <c r="AP59" s="126" t="e">
        <f t="shared" si="56"/>
        <v>#DIV/0!</v>
      </c>
      <c r="AQ59" s="187" t="e">
        <f t="shared" si="57"/>
        <v>#DIV/0!</v>
      </c>
      <c r="AR59" s="5"/>
      <c r="AS59" s="5"/>
      <c r="AT59" s="5"/>
      <c r="AU59" s="3">
        <f t="shared" si="34"/>
        <v>0</v>
      </c>
      <c r="AV59" s="5"/>
      <c r="AW59" s="3">
        <f t="shared" si="35"/>
        <v>0</v>
      </c>
      <c r="AX59" s="5"/>
      <c r="AY59" s="3">
        <f t="shared" si="36"/>
        <v>0</v>
      </c>
      <c r="AZ59" s="6"/>
      <c r="BA59" s="6"/>
      <c r="BB59" s="6"/>
      <c r="BC59" s="3">
        <f t="shared" si="38"/>
        <v>0</v>
      </c>
      <c r="BD59" s="6"/>
      <c r="BE59" s="3">
        <f t="shared" si="39"/>
        <v>0</v>
      </c>
      <c r="BF59" s="6"/>
      <c r="BG59" s="3">
        <f t="shared" si="40"/>
        <v>0</v>
      </c>
      <c r="BH59" s="3">
        <f t="shared" si="41"/>
        <v>0</v>
      </c>
      <c r="BI59" s="15" t="str">
        <f t="shared" si="42"/>
        <v/>
      </c>
      <c r="BK59" s="15">
        <f t="shared" si="43"/>
        <v>0</v>
      </c>
      <c r="BL59" s="3">
        <f t="shared" si="44"/>
        <v>0</v>
      </c>
      <c r="BM59" s="15" t="str">
        <f t="shared" si="45"/>
        <v/>
      </c>
      <c r="BN59" s="15" t="str">
        <f t="shared" si="46"/>
        <v>No es un Control</v>
      </c>
      <c r="BO59" s="149"/>
      <c r="BP59" s="151"/>
      <c r="BQ59" s="151"/>
      <c r="BR59" s="154"/>
      <c r="BS59" s="118"/>
      <c r="BT59" s="121"/>
      <c r="BU59" s="123"/>
      <c r="BV59" s="126"/>
      <c r="BW59" s="121"/>
      <c r="BX59" s="121"/>
      <c r="BY59" s="121"/>
      <c r="BZ59" s="121"/>
      <c r="CA59" s="121"/>
      <c r="CB59" s="121"/>
      <c r="CC59" s="121"/>
      <c r="CD59" s="121"/>
      <c r="CE59" s="121"/>
      <c r="CF59" s="121"/>
      <c r="CG59" s="121"/>
      <c r="CH59" s="121"/>
      <c r="CI59" s="121"/>
      <c r="CJ59" s="121"/>
    </row>
    <row r="60" spans="1:88" ht="16.5" thickBot="1" x14ac:dyDescent="0.3">
      <c r="A60" s="204"/>
      <c r="B60" s="199"/>
      <c r="C60" s="199"/>
      <c r="D60" s="199"/>
      <c r="E60" s="16"/>
      <c r="F60" s="17"/>
      <c r="G60" s="199"/>
      <c r="H60" s="199"/>
      <c r="I60" s="199"/>
      <c r="J60" s="199"/>
      <c r="K60" s="199"/>
      <c r="L60" s="199"/>
      <c r="M60" s="199"/>
      <c r="N60" s="199"/>
      <c r="O60" s="18" t="e">
        <f t="shared" si="48"/>
        <v>#DIV/0!</v>
      </c>
      <c r="P60" s="202" t="e">
        <f t="shared" si="88"/>
        <v>#DIV/0!</v>
      </c>
      <c r="Q60" s="199"/>
      <c r="R60" s="199"/>
      <c r="S60" s="199"/>
      <c r="T60" s="199"/>
      <c r="U60" s="199"/>
      <c r="V60" s="199"/>
      <c r="W60" s="199"/>
      <c r="X60" s="199"/>
      <c r="Y60" s="199"/>
      <c r="Z60" s="199"/>
      <c r="AA60" s="199"/>
      <c r="AB60" s="199"/>
      <c r="AC60" s="199"/>
      <c r="AD60" s="199"/>
      <c r="AE60" s="199"/>
      <c r="AF60" s="199"/>
      <c r="AG60" s="199"/>
      <c r="AH60" s="199"/>
      <c r="AI60" s="191"/>
      <c r="AJ60" s="194">
        <f t="shared" si="89"/>
        <v>0</v>
      </c>
      <c r="AK60" s="194">
        <f t="shared" si="90"/>
        <v>0</v>
      </c>
      <c r="AL60" s="180" t="str">
        <f t="shared" si="52"/>
        <v/>
      </c>
      <c r="AM60" s="197" t="e">
        <f t="shared" si="91"/>
        <v>#DIV/0!</v>
      </c>
      <c r="AN60" s="180" t="str">
        <f t="shared" si="54"/>
        <v/>
      </c>
      <c r="AO60" s="183" t="e">
        <f t="shared" si="55"/>
        <v>#DIV/0!</v>
      </c>
      <c r="AP60" s="185" t="e">
        <f t="shared" si="56"/>
        <v>#DIV/0!</v>
      </c>
      <c r="AQ60" s="188" t="e">
        <f t="shared" si="57"/>
        <v>#DIV/0!</v>
      </c>
      <c r="AR60" s="5"/>
      <c r="AS60" s="5"/>
      <c r="AT60" s="5"/>
      <c r="AU60" s="3">
        <f t="shared" si="34"/>
        <v>0</v>
      </c>
      <c r="AV60" s="5"/>
      <c r="AW60" s="3">
        <f t="shared" si="35"/>
        <v>0</v>
      </c>
      <c r="AX60" s="5"/>
      <c r="AY60" s="3">
        <f t="shared" si="36"/>
        <v>0</v>
      </c>
      <c r="AZ60" s="6"/>
      <c r="BA60" s="6"/>
      <c r="BB60" s="6"/>
      <c r="BC60" s="3">
        <f t="shared" si="38"/>
        <v>0</v>
      </c>
      <c r="BD60" s="6"/>
      <c r="BE60" s="3">
        <f t="shared" si="39"/>
        <v>0</v>
      </c>
      <c r="BF60" s="6"/>
      <c r="BG60" s="3">
        <f t="shared" si="40"/>
        <v>0</v>
      </c>
      <c r="BH60" s="3">
        <f t="shared" si="41"/>
        <v>0</v>
      </c>
      <c r="BI60" s="15" t="str">
        <f t="shared" si="42"/>
        <v/>
      </c>
      <c r="BK60" s="15">
        <f t="shared" si="43"/>
        <v>0</v>
      </c>
      <c r="BL60" s="3">
        <f t="shared" si="44"/>
        <v>0</v>
      </c>
      <c r="BM60" s="15" t="str">
        <f t="shared" si="45"/>
        <v/>
      </c>
      <c r="BN60" s="15" t="str">
        <f t="shared" si="46"/>
        <v>No es un Control</v>
      </c>
      <c r="BO60" s="149"/>
      <c r="BP60" s="152"/>
      <c r="BQ60" s="152"/>
      <c r="BR60" s="155"/>
      <c r="BS60" s="119"/>
      <c r="BT60" s="108"/>
      <c r="BU60" s="124"/>
      <c r="BV60" s="127"/>
      <c r="BW60" s="199"/>
      <c r="BX60" s="199"/>
      <c r="BY60" s="199"/>
      <c r="BZ60" s="199"/>
      <c r="CA60" s="199"/>
      <c r="CB60" s="199"/>
      <c r="CC60" s="199"/>
      <c r="CD60" s="199"/>
      <c r="CE60" s="199"/>
      <c r="CF60" s="199"/>
      <c r="CG60" s="199"/>
      <c r="CH60" s="199"/>
      <c r="CI60" s="199"/>
      <c r="CJ60" s="199"/>
    </row>
    <row r="61" spans="1:88" ht="16.5" thickBot="1" x14ac:dyDescent="0.3">
      <c r="A61" s="203"/>
      <c r="B61" s="198"/>
      <c r="C61" s="198"/>
      <c r="D61" s="198"/>
      <c r="E61" s="12"/>
      <c r="F61" s="12"/>
      <c r="G61" s="198"/>
      <c r="H61" s="198"/>
      <c r="I61" s="198"/>
      <c r="J61" s="198"/>
      <c r="K61" s="198"/>
      <c r="L61" s="198"/>
      <c r="M61" s="198"/>
      <c r="N61" s="198"/>
      <c r="O61" s="13" t="e">
        <f t="shared" si="48"/>
        <v>#DIV/0!</v>
      </c>
      <c r="P61" s="200" t="e">
        <f t="shared" si="88"/>
        <v>#DIV/0!</v>
      </c>
      <c r="Q61" s="198"/>
      <c r="R61" s="198"/>
      <c r="S61" s="198"/>
      <c r="T61" s="198"/>
      <c r="U61" s="198"/>
      <c r="V61" s="198"/>
      <c r="W61" s="198"/>
      <c r="X61" s="198"/>
      <c r="Y61" s="198"/>
      <c r="Z61" s="198"/>
      <c r="AA61" s="198"/>
      <c r="AB61" s="198"/>
      <c r="AC61" s="198"/>
      <c r="AD61" s="198"/>
      <c r="AE61" s="198"/>
      <c r="AF61" s="198"/>
      <c r="AG61" s="198"/>
      <c r="AH61" s="198"/>
      <c r="AI61" s="189"/>
      <c r="AJ61" s="192">
        <f t="shared" si="89"/>
        <v>0</v>
      </c>
      <c r="AK61" s="192">
        <f t="shared" si="90"/>
        <v>0</v>
      </c>
      <c r="AL61" s="178" t="str">
        <f t="shared" si="52"/>
        <v/>
      </c>
      <c r="AM61" s="195" t="e">
        <f t="shared" si="91"/>
        <v>#DIV/0!</v>
      </c>
      <c r="AN61" s="178" t="str">
        <f t="shared" si="54"/>
        <v/>
      </c>
      <c r="AO61" s="181" t="e">
        <f t="shared" si="55"/>
        <v>#DIV/0!</v>
      </c>
      <c r="AP61" s="184" t="e">
        <f t="shared" si="56"/>
        <v>#DIV/0!</v>
      </c>
      <c r="AQ61" s="186" t="e">
        <f t="shared" si="57"/>
        <v>#DIV/0!</v>
      </c>
      <c r="AR61" s="5"/>
      <c r="AS61" s="5"/>
      <c r="AT61" s="5"/>
      <c r="AU61" s="3">
        <f t="shared" si="34"/>
        <v>0</v>
      </c>
      <c r="AV61" s="5"/>
      <c r="AW61" s="3">
        <f t="shared" si="35"/>
        <v>0</v>
      </c>
      <c r="AX61" s="5"/>
      <c r="AY61" s="3">
        <f t="shared" si="36"/>
        <v>0</v>
      </c>
      <c r="AZ61" s="6"/>
      <c r="BA61" s="6"/>
      <c r="BB61" s="6"/>
      <c r="BC61" s="3">
        <f t="shared" si="38"/>
        <v>0</v>
      </c>
      <c r="BD61" s="6"/>
      <c r="BE61" s="3">
        <f t="shared" si="39"/>
        <v>0</v>
      </c>
      <c r="BF61" s="6"/>
      <c r="BG61" s="3">
        <f t="shared" si="40"/>
        <v>0</v>
      </c>
      <c r="BH61" s="3">
        <f t="shared" si="41"/>
        <v>0</v>
      </c>
      <c r="BI61" s="15" t="str">
        <f t="shared" si="42"/>
        <v/>
      </c>
      <c r="BK61" s="15">
        <f t="shared" si="43"/>
        <v>0</v>
      </c>
      <c r="BL61" s="3">
        <f t="shared" si="44"/>
        <v>0</v>
      </c>
      <c r="BM61" s="15" t="str">
        <f t="shared" si="45"/>
        <v/>
      </c>
      <c r="BN61" s="15" t="str">
        <f t="shared" si="46"/>
        <v>No es un Control</v>
      </c>
      <c r="BO61" s="148" t="e">
        <f t="shared" ref="BO61" si="99">AVERAGE(BM61:BM65)</f>
        <v>#DIV/0!</v>
      </c>
      <c r="BP61" s="150" t="e">
        <f t="shared" ref="BP61" si="100">IF(BO61=100,"FUERTE",IF(BO61&gt;49,"MODERADO",IF(BO61&lt;50,"DÉBIL","")))</f>
        <v>#DIV/0!</v>
      </c>
      <c r="BQ61" s="150" t="e">
        <f t="shared" ref="BQ61" si="101">IF(AND(BP61="FUERTE",OR(BN61="Probabilidad",BN62="Probabilidad",BN63="Probabilidad", BN64="Probabilidad",BN65="Probabilidad")),2,IF(AND(BP61="MODERADO",OR(BN61="Probabilidad",BN62="Probabilidad",BN63="Probabilidad", BN64="Probabilidad",BN65="Probabilidad")),1,0))</f>
        <v>#DIV/0!</v>
      </c>
      <c r="BR61" s="153">
        <v>0</v>
      </c>
      <c r="BS61" s="117" t="e">
        <f t="shared" ref="BS61" si="102">IF(AM61-BQ61&lt;=0,1,AM61-BQ61)</f>
        <v>#DIV/0!</v>
      </c>
      <c r="BT61" s="120" t="e">
        <f t="shared" ref="BT61" si="103">AN61-BR61</f>
        <v>#VALUE!</v>
      </c>
      <c r="BU61" s="122" t="e">
        <f t="shared" ref="BU61" si="104">BS61*BT61</f>
        <v>#DIV/0!</v>
      </c>
      <c r="BV61" s="125" t="e">
        <f t="shared" ref="BV61" si="105">IF(OR(BT61=5,BU61=20,BU61=15,BU61=16,AND(BU61=12,BT61=4)),"Extremo",IF(OR(BU61=8,BU61=9,AND(BU61=4,BT61=4),AND(BU61=12,BT61=3),AND(BU61=10,BT61=2),AND(BU61=5,BT61=1)),"Alto",IF(OR(BU61=6,AND(BU61=4,BT61=1),AND(BU61=3,BT61=3)),"Moderado",IF(OR(BU61=1,BU61=2,AND(BU61=3,BT61=3),AND(BU61=4,BT61=2)),"Bajo"," "))))</f>
        <v>#VALUE!</v>
      </c>
      <c r="BW61" s="198"/>
      <c r="BX61" s="198"/>
      <c r="BY61" s="198"/>
      <c r="BZ61" s="198"/>
      <c r="CA61" s="198"/>
      <c r="CB61" s="198"/>
      <c r="CC61" s="198"/>
      <c r="CD61" s="198"/>
      <c r="CE61" s="198"/>
      <c r="CF61" s="198"/>
      <c r="CG61" s="198"/>
      <c r="CH61" s="198"/>
      <c r="CI61" s="198"/>
      <c r="CJ61" s="198"/>
    </row>
    <row r="62" spans="1:88" ht="16.5" thickBot="1" x14ac:dyDescent="0.3">
      <c r="A62" s="118"/>
      <c r="B62" s="121"/>
      <c r="C62" s="121"/>
      <c r="D62" s="121"/>
      <c r="E62" s="6"/>
      <c r="F62" s="5"/>
      <c r="G62" s="121"/>
      <c r="H62" s="121"/>
      <c r="I62" s="121"/>
      <c r="J62" s="121"/>
      <c r="K62" s="121"/>
      <c r="L62" s="121"/>
      <c r="M62" s="121"/>
      <c r="N62" s="121"/>
      <c r="O62" s="11" t="e">
        <f t="shared" si="48"/>
        <v>#DIV/0!</v>
      </c>
      <c r="P62" s="201" t="e">
        <f t="shared" si="88"/>
        <v>#DIV/0!</v>
      </c>
      <c r="Q62" s="121"/>
      <c r="R62" s="121"/>
      <c r="S62" s="121"/>
      <c r="T62" s="121"/>
      <c r="U62" s="121"/>
      <c r="V62" s="121"/>
      <c r="W62" s="121"/>
      <c r="X62" s="121"/>
      <c r="Y62" s="121"/>
      <c r="Z62" s="121"/>
      <c r="AA62" s="121"/>
      <c r="AB62" s="121"/>
      <c r="AC62" s="121"/>
      <c r="AD62" s="121"/>
      <c r="AE62" s="121"/>
      <c r="AF62" s="121"/>
      <c r="AG62" s="121"/>
      <c r="AH62" s="121"/>
      <c r="AI62" s="190"/>
      <c r="AJ62" s="193">
        <f t="shared" si="89"/>
        <v>0</v>
      </c>
      <c r="AK62" s="193">
        <f t="shared" si="90"/>
        <v>0</v>
      </c>
      <c r="AL62" s="179" t="str">
        <f t="shared" si="52"/>
        <v/>
      </c>
      <c r="AM62" s="196" t="e">
        <f t="shared" si="91"/>
        <v>#DIV/0!</v>
      </c>
      <c r="AN62" s="179" t="str">
        <f t="shared" si="54"/>
        <v/>
      </c>
      <c r="AO62" s="182" t="e">
        <f t="shared" si="55"/>
        <v>#DIV/0!</v>
      </c>
      <c r="AP62" s="126" t="e">
        <f t="shared" si="56"/>
        <v>#DIV/0!</v>
      </c>
      <c r="AQ62" s="187" t="e">
        <f t="shared" si="57"/>
        <v>#DIV/0!</v>
      </c>
      <c r="AR62" s="5"/>
      <c r="AS62" s="5"/>
      <c r="AT62" s="5"/>
      <c r="AU62" s="3">
        <f t="shared" si="34"/>
        <v>0</v>
      </c>
      <c r="AV62" s="5"/>
      <c r="AW62" s="3">
        <f t="shared" si="35"/>
        <v>0</v>
      </c>
      <c r="AX62" s="5"/>
      <c r="AY62" s="3">
        <f t="shared" si="36"/>
        <v>0</v>
      </c>
      <c r="AZ62" s="6"/>
      <c r="BA62" s="6"/>
      <c r="BB62" s="6"/>
      <c r="BC62" s="3">
        <f t="shared" si="38"/>
        <v>0</v>
      </c>
      <c r="BD62" s="6"/>
      <c r="BE62" s="3">
        <f t="shared" si="39"/>
        <v>0</v>
      </c>
      <c r="BF62" s="6"/>
      <c r="BG62" s="3">
        <f t="shared" si="40"/>
        <v>0</v>
      </c>
      <c r="BH62" s="3">
        <f t="shared" si="41"/>
        <v>0</v>
      </c>
      <c r="BI62" s="15" t="str">
        <f t="shared" si="42"/>
        <v/>
      </c>
      <c r="BK62" s="15">
        <f t="shared" si="43"/>
        <v>0</v>
      </c>
      <c r="BL62" s="3">
        <f t="shared" si="44"/>
        <v>0</v>
      </c>
      <c r="BM62" s="15" t="str">
        <f t="shared" si="45"/>
        <v/>
      </c>
      <c r="BN62" s="15" t="str">
        <f t="shared" si="46"/>
        <v>No es un Control</v>
      </c>
      <c r="BO62" s="149"/>
      <c r="BP62" s="151"/>
      <c r="BQ62" s="151"/>
      <c r="BR62" s="154"/>
      <c r="BS62" s="118"/>
      <c r="BT62" s="121"/>
      <c r="BU62" s="123"/>
      <c r="BV62" s="126"/>
      <c r="BW62" s="121"/>
      <c r="BX62" s="121"/>
      <c r="BY62" s="121"/>
      <c r="BZ62" s="121"/>
      <c r="CA62" s="121"/>
      <c r="CB62" s="121"/>
      <c r="CC62" s="121"/>
      <c r="CD62" s="121"/>
      <c r="CE62" s="121"/>
      <c r="CF62" s="121"/>
      <c r="CG62" s="121"/>
      <c r="CH62" s="121"/>
      <c r="CI62" s="121"/>
      <c r="CJ62" s="121"/>
    </row>
    <row r="63" spans="1:88" ht="16.5" thickBot="1" x14ac:dyDescent="0.3">
      <c r="A63" s="118"/>
      <c r="B63" s="121"/>
      <c r="C63" s="121"/>
      <c r="D63" s="121"/>
      <c r="E63" s="6"/>
      <c r="F63" s="5"/>
      <c r="G63" s="121"/>
      <c r="H63" s="121"/>
      <c r="I63" s="121"/>
      <c r="J63" s="121"/>
      <c r="K63" s="121"/>
      <c r="L63" s="121"/>
      <c r="M63" s="121"/>
      <c r="N63" s="121"/>
      <c r="O63" s="11" t="e">
        <f t="shared" si="48"/>
        <v>#DIV/0!</v>
      </c>
      <c r="P63" s="201" t="e">
        <f t="shared" si="88"/>
        <v>#DIV/0!</v>
      </c>
      <c r="Q63" s="121"/>
      <c r="R63" s="121"/>
      <c r="S63" s="121"/>
      <c r="T63" s="121"/>
      <c r="U63" s="121"/>
      <c r="V63" s="121"/>
      <c r="W63" s="121"/>
      <c r="X63" s="121"/>
      <c r="Y63" s="121"/>
      <c r="Z63" s="121"/>
      <c r="AA63" s="121"/>
      <c r="AB63" s="121"/>
      <c r="AC63" s="121"/>
      <c r="AD63" s="121"/>
      <c r="AE63" s="121"/>
      <c r="AF63" s="121"/>
      <c r="AG63" s="121"/>
      <c r="AH63" s="121"/>
      <c r="AI63" s="190"/>
      <c r="AJ63" s="193">
        <f t="shared" si="89"/>
        <v>0</v>
      </c>
      <c r="AK63" s="193">
        <f t="shared" si="90"/>
        <v>0</v>
      </c>
      <c r="AL63" s="179" t="str">
        <f t="shared" si="52"/>
        <v/>
      </c>
      <c r="AM63" s="196" t="e">
        <f t="shared" si="91"/>
        <v>#DIV/0!</v>
      </c>
      <c r="AN63" s="179" t="str">
        <f t="shared" si="54"/>
        <v/>
      </c>
      <c r="AO63" s="182" t="e">
        <f t="shared" si="55"/>
        <v>#DIV/0!</v>
      </c>
      <c r="AP63" s="126" t="e">
        <f t="shared" si="56"/>
        <v>#DIV/0!</v>
      </c>
      <c r="AQ63" s="187" t="e">
        <f t="shared" si="57"/>
        <v>#DIV/0!</v>
      </c>
      <c r="AR63" s="5"/>
      <c r="AS63" s="5"/>
      <c r="AT63" s="5"/>
      <c r="AU63" s="3">
        <f t="shared" si="34"/>
        <v>0</v>
      </c>
      <c r="AV63" s="5"/>
      <c r="AW63" s="3">
        <f t="shared" si="35"/>
        <v>0</v>
      </c>
      <c r="AX63" s="5"/>
      <c r="AY63" s="3">
        <f t="shared" si="36"/>
        <v>0</v>
      </c>
      <c r="AZ63" s="6"/>
      <c r="BA63" s="6"/>
      <c r="BB63" s="6"/>
      <c r="BC63" s="3">
        <f t="shared" si="38"/>
        <v>0</v>
      </c>
      <c r="BD63" s="6"/>
      <c r="BE63" s="3">
        <f t="shared" si="39"/>
        <v>0</v>
      </c>
      <c r="BF63" s="6"/>
      <c r="BG63" s="3">
        <f t="shared" si="40"/>
        <v>0</v>
      </c>
      <c r="BH63" s="3">
        <f t="shared" si="41"/>
        <v>0</v>
      </c>
      <c r="BI63" s="15" t="str">
        <f t="shared" si="42"/>
        <v/>
      </c>
      <c r="BK63" s="15">
        <f t="shared" si="43"/>
        <v>0</v>
      </c>
      <c r="BL63" s="3">
        <f t="shared" si="44"/>
        <v>0</v>
      </c>
      <c r="BM63" s="15" t="str">
        <f t="shared" si="45"/>
        <v/>
      </c>
      <c r="BN63" s="15" t="str">
        <f t="shared" si="46"/>
        <v>No es un Control</v>
      </c>
      <c r="BO63" s="149"/>
      <c r="BP63" s="151"/>
      <c r="BQ63" s="151"/>
      <c r="BR63" s="154"/>
      <c r="BS63" s="118"/>
      <c r="BT63" s="121"/>
      <c r="BU63" s="123"/>
      <c r="BV63" s="126"/>
      <c r="BW63" s="121"/>
      <c r="BX63" s="121"/>
      <c r="BY63" s="121"/>
      <c r="BZ63" s="121"/>
      <c r="CA63" s="121"/>
      <c r="CB63" s="121"/>
      <c r="CC63" s="121"/>
      <c r="CD63" s="121"/>
      <c r="CE63" s="121"/>
      <c r="CF63" s="121"/>
      <c r="CG63" s="121"/>
      <c r="CH63" s="121"/>
      <c r="CI63" s="121"/>
      <c r="CJ63" s="121"/>
    </row>
    <row r="64" spans="1:88" ht="16.5" thickBot="1" x14ac:dyDescent="0.3">
      <c r="A64" s="118"/>
      <c r="B64" s="121"/>
      <c r="C64" s="121"/>
      <c r="D64" s="121"/>
      <c r="E64" s="6"/>
      <c r="F64" s="5"/>
      <c r="G64" s="121"/>
      <c r="H64" s="121"/>
      <c r="I64" s="121"/>
      <c r="J64" s="121"/>
      <c r="K64" s="121"/>
      <c r="L64" s="121"/>
      <c r="M64" s="121"/>
      <c r="N64" s="121"/>
      <c r="O64" s="11" t="e">
        <f t="shared" si="48"/>
        <v>#DIV/0!</v>
      </c>
      <c r="P64" s="201" t="e">
        <f t="shared" si="88"/>
        <v>#DIV/0!</v>
      </c>
      <c r="Q64" s="121"/>
      <c r="R64" s="121"/>
      <c r="S64" s="121"/>
      <c r="T64" s="121"/>
      <c r="U64" s="121"/>
      <c r="V64" s="121"/>
      <c r="W64" s="121"/>
      <c r="X64" s="121"/>
      <c r="Y64" s="121"/>
      <c r="Z64" s="121"/>
      <c r="AA64" s="121"/>
      <c r="AB64" s="121"/>
      <c r="AC64" s="121"/>
      <c r="AD64" s="121"/>
      <c r="AE64" s="121"/>
      <c r="AF64" s="121"/>
      <c r="AG64" s="121"/>
      <c r="AH64" s="121"/>
      <c r="AI64" s="190"/>
      <c r="AJ64" s="193">
        <f t="shared" si="89"/>
        <v>0</v>
      </c>
      <c r="AK64" s="193">
        <f t="shared" si="90"/>
        <v>0</v>
      </c>
      <c r="AL64" s="179" t="str">
        <f t="shared" si="52"/>
        <v/>
      </c>
      <c r="AM64" s="196" t="e">
        <f t="shared" si="91"/>
        <v>#DIV/0!</v>
      </c>
      <c r="AN64" s="179" t="str">
        <f t="shared" si="54"/>
        <v/>
      </c>
      <c r="AO64" s="182" t="e">
        <f t="shared" si="55"/>
        <v>#DIV/0!</v>
      </c>
      <c r="AP64" s="126" t="e">
        <f t="shared" si="56"/>
        <v>#DIV/0!</v>
      </c>
      <c r="AQ64" s="187" t="e">
        <f t="shared" si="57"/>
        <v>#DIV/0!</v>
      </c>
      <c r="AR64" s="5"/>
      <c r="AS64" s="5"/>
      <c r="AT64" s="5"/>
      <c r="AU64" s="3">
        <f t="shared" si="34"/>
        <v>0</v>
      </c>
      <c r="AV64" s="5"/>
      <c r="AW64" s="3">
        <f t="shared" si="35"/>
        <v>0</v>
      </c>
      <c r="AX64" s="5"/>
      <c r="AY64" s="3">
        <f t="shared" si="36"/>
        <v>0</v>
      </c>
      <c r="AZ64" s="6"/>
      <c r="BA64" s="6"/>
      <c r="BB64" s="6"/>
      <c r="BC64" s="3">
        <f t="shared" si="38"/>
        <v>0</v>
      </c>
      <c r="BD64" s="6"/>
      <c r="BE64" s="3">
        <f t="shared" si="39"/>
        <v>0</v>
      </c>
      <c r="BF64" s="6"/>
      <c r="BG64" s="3">
        <f t="shared" si="40"/>
        <v>0</v>
      </c>
      <c r="BH64" s="3">
        <f t="shared" si="41"/>
        <v>0</v>
      </c>
      <c r="BI64" s="15" t="str">
        <f t="shared" si="42"/>
        <v/>
      </c>
      <c r="BK64" s="15">
        <f t="shared" si="43"/>
        <v>0</v>
      </c>
      <c r="BL64" s="3">
        <f t="shared" si="44"/>
        <v>0</v>
      </c>
      <c r="BM64" s="15" t="str">
        <f t="shared" si="45"/>
        <v/>
      </c>
      <c r="BN64" s="15" t="str">
        <f t="shared" si="46"/>
        <v>No es un Control</v>
      </c>
      <c r="BO64" s="149"/>
      <c r="BP64" s="151"/>
      <c r="BQ64" s="151"/>
      <c r="BR64" s="154"/>
      <c r="BS64" s="118"/>
      <c r="BT64" s="121"/>
      <c r="BU64" s="123"/>
      <c r="BV64" s="126"/>
      <c r="BW64" s="121"/>
      <c r="BX64" s="121"/>
      <c r="BY64" s="121"/>
      <c r="BZ64" s="121"/>
      <c r="CA64" s="121"/>
      <c r="CB64" s="121"/>
      <c r="CC64" s="121"/>
      <c r="CD64" s="121"/>
      <c r="CE64" s="121"/>
      <c r="CF64" s="121"/>
      <c r="CG64" s="121"/>
      <c r="CH64" s="121"/>
      <c r="CI64" s="121"/>
      <c r="CJ64" s="121"/>
    </row>
    <row r="65" spans="1:88" ht="16.5" thickBot="1" x14ac:dyDescent="0.3">
      <c r="A65" s="204"/>
      <c r="B65" s="199"/>
      <c r="C65" s="199"/>
      <c r="D65" s="199"/>
      <c r="E65" s="16"/>
      <c r="F65" s="17"/>
      <c r="G65" s="199"/>
      <c r="H65" s="199"/>
      <c r="I65" s="199"/>
      <c r="J65" s="199"/>
      <c r="K65" s="199"/>
      <c r="L65" s="199"/>
      <c r="M65" s="199"/>
      <c r="N65" s="199"/>
      <c r="O65" s="18" t="e">
        <f t="shared" si="48"/>
        <v>#DIV/0!</v>
      </c>
      <c r="P65" s="202" t="e">
        <f t="shared" si="88"/>
        <v>#DIV/0!</v>
      </c>
      <c r="Q65" s="199"/>
      <c r="R65" s="199"/>
      <c r="S65" s="199"/>
      <c r="T65" s="199"/>
      <c r="U65" s="199"/>
      <c r="V65" s="199"/>
      <c r="W65" s="199"/>
      <c r="X65" s="199"/>
      <c r="Y65" s="199"/>
      <c r="Z65" s="199"/>
      <c r="AA65" s="199"/>
      <c r="AB65" s="199"/>
      <c r="AC65" s="199"/>
      <c r="AD65" s="199"/>
      <c r="AE65" s="199"/>
      <c r="AF65" s="199"/>
      <c r="AG65" s="199"/>
      <c r="AH65" s="199"/>
      <c r="AI65" s="191"/>
      <c r="AJ65" s="194">
        <f t="shared" si="89"/>
        <v>0</v>
      </c>
      <c r="AK65" s="194">
        <f t="shared" si="90"/>
        <v>0</v>
      </c>
      <c r="AL65" s="180" t="str">
        <f t="shared" si="52"/>
        <v/>
      </c>
      <c r="AM65" s="197" t="e">
        <f t="shared" si="91"/>
        <v>#DIV/0!</v>
      </c>
      <c r="AN65" s="180" t="str">
        <f t="shared" si="54"/>
        <v/>
      </c>
      <c r="AO65" s="183" t="e">
        <f t="shared" si="55"/>
        <v>#DIV/0!</v>
      </c>
      <c r="AP65" s="185" t="e">
        <f t="shared" si="56"/>
        <v>#DIV/0!</v>
      </c>
      <c r="AQ65" s="188" t="e">
        <f t="shared" si="57"/>
        <v>#DIV/0!</v>
      </c>
      <c r="AR65" s="5"/>
      <c r="AS65" s="5"/>
      <c r="AT65" s="5"/>
      <c r="AU65" s="3">
        <f t="shared" si="34"/>
        <v>0</v>
      </c>
      <c r="AV65" s="5"/>
      <c r="AW65" s="3">
        <f t="shared" si="35"/>
        <v>0</v>
      </c>
      <c r="AX65" s="5"/>
      <c r="AY65" s="3">
        <f t="shared" si="36"/>
        <v>0</v>
      </c>
      <c r="AZ65" s="6"/>
      <c r="BA65" s="6"/>
      <c r="BB65" s="6"/>
      <c r="BC65" s="3">
        <f t="shared" si="38"/>
        <v>0</v>
      </c>
      <c r="BD65" s="6"/>
      <c r="BE65" s="3">
        <f t="shared" si="39"/>
        <v>0</v>
      </c>
      <c r="BF65" s="6"/>
      <c r="BG65" s="3">
        <f t="shared" si="40"/>
        <v>0</v>
      </c>
      <c r="BH65" s="3">
        <f t="shared" si="41"/>
        <v>0</v>
      </c>
      <c r="BI65" s="15" t="str">
        <f t="shared" si="42"/>
        <v/>
      </c>
      <c r="BK65" s="15">
        <f t="shared" si="43"/>
        <v>0</v>
      </c>
      <c r="BL65" s="3">
        <f t="shared" si="44"/>
        <v>0</v>
      </c>
      <c r="BM65" s="15" t="str">
        <f t="shared" si="45"/>
        <v/>
      </c>
      <c r="BN65" s="15" t="str">
        <f t="shared" si="46"/>
        <v>No es un Control</v>
      </c>
      <c r="BO65" s="149"/>
      <c r="BP65" s="152"/>
      <c r="BQ65" s="152"/>
      <c r="BR65" s="155"/>
      <c r="BS65" s="119"/>
      <c r="BT65" s="108"/>
      <c r="BU65" s="124"/>
      <c r="BV65" s="127"/>
      <c r="BW65" s="199"/>
      <c r="BX65" s="199"/>
      <c r="BY65" s="199"/>
      <c r="BZ65" s="199"/>
      <c r="CA65" s="199"/>
      <c r="CB65" s="199"/>
      <c r="CC65" s="199"/>
      <c r="CD65" s="199"/>
      <c r="CE65" s="199"/>
      <c r="CF65" s="199"/>
      <c r="CG65" s="199"/>
      <c r="CH65" s="199"/>
      <c r="CI65" s="199"/>
      <c r="CJ65" s="199"/>
    </row>
    <row r="66" spans="1:88" ht="16.5" thickBot="1" x14ac:dyDescent="0.3">
      <c r="A66" s="203"/>
      <c r="B66" s="198"/>
      <c r="C66" s="198"/>
      <c r="D66" s="198"/>
      <c r="E66" s="12"/>
      <c r="F66" s="12"/>
      <c r="G66" s="198"/>
      <c r="H66" s="198"/>
      <c r="I66" s="198"/>
      <c r="J66" s="198"/>
      <c r="K66" s="198"/>
      <c r="L66" s="198"/>
      <c r="M66" s="198"/>
      <c r="N66" s="198"/>
      <c r="O66" s="13" t="e">
        <f t="shared" si="48"/>
        <v>#DIV/0!</v>
      </c>
      <c r="P66" s="200" t="e">
        <f t="shared" si="88"/>
        <v>#DIV/0!</v>
      </c>
      <c r="Q66" s="198"/>
      <c r="R66" s="198"/>
      <c r="S66" s="198"/>
      <c r="T66" s="198"/>
      <c r="U66" s="198"/>
      <c r="V66" s="198"/>
      <c r="W66" s="198"/>
      <c r="X66" s="198"/>
      <c r="Y66" s="198"/>
      <c r="Z66" s="198"/>
      <c r="AA66" s="198"/>
      <c r="AB66" s="198"/>
      <c r="AC66" s="198"/>
      <c r="AD66" s="198"/>
      <c r="AE66" s="198"/>
      <c r="AF66" s="198"/>
      <c r="AG66" s="198"/>
      <c r="AH66" s="198"/>
      <c r="AI66" s="189"/>
      <c r="AJ66" s="192">
        <f t="shared" si="89"/>
        <v>0</v>
      </c>
      <c r="AK66" s="192">
        <f t="shared" si="90"/>
        <v>0</v>
      </c>
      <c r="AL66" s="178" t="str">
        <f t="shared" si="52"/>
        <v/>
      </c>
      <c r="AM66" s="195" t="e">
        <f t="shared" si="91"/>
        <v>#DIV/0!</v>
      </c>
      <c r="AN66" s="178" t="str">
        <f t="shared" si="54"/>
        <v/>
      </c>
      <c r="AO66" s="181" t="e">
        <f t="shared" si="55"/>
        <v>#DIV/0!</v>
      </c>
      <c r="AP66" s="184" t="e">
        <f t="shared" si="56"/>
        <v>#DIV/0!</v>
      </c>
      <c r="AQ66" s="186" t="e">
        <f t="shared" si="57"/>
        <v>#DIV/0!</v>
      </c>
      <c r="AR66" s="5"/>
      <c r="AS66" s="5"/>
      <c r="AT66" s="5"/>
      <c r="AU66" s="3">
        <f t="shared" si="34"/>
        <v>0</v>
      </c>
      <c r="AV66" s="5"/>
      <c r="AW66" s="3">
        <f t="shared" si="35"/>
        <v>0</v>
      </c>
      <c r="AX66" s="5"/>
      <c r="AY66" s="3">
        <f t="shared" si="36"/>
        <v>0</v>
      </c>
      <c r="AZ66" s="6"/>
      <c r="BA66" s="6"/>
      <c r="BB66" s="6"/>
      <c r="BC66" s="3">
        <f t="shared" si="38"/>
        <v>0</v>
      </c>
      <c r="BD66" s="6"/>
      <c r="BE66" s="3">
        <f t="shared" si="39"/>
        <v>0</v>
      </c>
      <c r="BF66" s="6"/>
      <c r="BG66" s="3">
        <f t="shared" si="40"/>
        <v>0</v>
      </c>
      <c r="BH66" s="3">
        <f t="shared" si="41"/>
        <v>0</v>
      </c>
      <c r="BI66" s="15" t="str">
        <f t="shared" si="42"/>
        <v/>
      </c>
      <c r="BK66" s="15">
        <f t="shared" si="43"/>
        <v>0</v>
      </c>
      <c r="BL66" s="3">
        <f t="shared" si="44"/>
        <v>0</v>
      </c>
      <c r="BM66" s="15" t="str">
        <f t="shared" si="45"/>
        <v/>
      </c>
      <c r="BN66" s="15" t="str">
        <f t="shared" si="46"/>
        <v>No es un Control</v>
      </c>
      <c r="BO66" s="148" t="e">
        <f t="shared" ref="BO66" si="106">AVERAGE(BM66:BM70)</f>
        <v>#DIV/0!</v>
      </c>
      <c r="BP66" s="150" t="e">
        <f t="shared" ref="BP66" si="107">IF(BO66=100,"FUERTE",IF(BO66&gt;49,"MODERADO",IF(BO66&lt;50,"DÉBIL","")))</f>
        <v>#DIV/0!</v>
      </c>
      <c r="BQ66" s="150" t="e">
        <f t="shared" ref="BQ66" si="108">IF(AND(BP66="FUERTE",OR(BN66="Probabilidad",BN67="Probabilidad",BN68="Probabilidad", BN69="Probabilidad",BN70="Probabilidad")),2,IF(AND(BP66="MODERADO",OR(BN66="Probabilidad",BN67="Probabilidad",BN68="Probabilidad", BN69="Probabilidad",BN70="Probabilidad")),1,0))</f>
        <v>#DIV/0!</v>
      </c>
      <c r="BR66" s="153">
        <v>0</v>
      </c>
      <c r="BS66" s="117" t="e">
        <f t="shared" ref="BS66" si="109">IF(AM66-BQ66&lt;=0,1,AM66-BQ66)</f>
        <v>#DIV/0!</v>
      </c>
      <c r="BT66" s="120" t="e">
        <f t="shared" ref="BT66" si="110">AN66-BR66</f>
        <v>#VALUE!</v>
      </c>
      <c r="BU66" s="122" t="e">
        <f t="shared" ref="BU66" si="111">BS66*BT66</f>
        <v>#DIV/0!</v>
      </c>
      <c r="BV66" s="125" t="e">
        <f t="shared" ref="BV66" si="112">IF(OR(BT66=5,BU66=20,BU66=15,BU66=16,AND(BU66=12,BT66=4)),"Extremo",IF(OR(BU66=8,BU66=9,AND(BU66=4,BT66=4),AND(BU66=12,BT66=3),AND(BU66=10,BT66=2),AND(BU66=5,BT66=1)),"Alto",IF(OR(BU66=6,AND(BU66=4,BT66=1),AND(BU66=3,BT66=3)),"Moderado",IF(OR(BU66=1,BU66=2,AND(BU66=3,BT66=3),AND(BU66=4,BT66=2)),"Bajo"," "))))</f>
        <v>#VALUE!</v>
      </c>
      <c r="BW66" s="198"/>
      <c r="BX66" s="198"/>
      <c r="BY66" s="198"/>
      <c r="BZ66" s="198"/>
      <c r="CA66" s="198"/>
      <c r="CB66" s="198"/>
      <c r="CC66" s="198"/>
      <c r="CD66" s="198"/>
      <c r="CE66" s="198"/>
      <c r="CF66" s="198"/>
      <c r="CG66" s="198"/>
      <c r="CH66" s="198"/>
      <c r="CI66" s="198"/>
      <c r="CJ66" s="198"/>
    </row>
    <row r="67" spans="1:88" ht="16.5" thickBot="1" x14ac:dyDescent="0.3">
      <c r="A67" s="118"/>
      <c r="B67" s="121"/>
      <c r="C67" s="121"/>
      <c r="D67" s="121"/>
      <c r="E67" s="6"/>
      <c r="F67" s="5"/>
      <c r="G67" s="121"/>
      <c r="H67" s="121"/>
      <c r="I67" s="121"/>
      <c r="J67" s="121"/>
      <c r="K67" s="121"/>
      <c r="L67" s="121"/>
      <c r="M67" s="121"/>
      <c r="N67" s="121"/>
      <c r="O67" s="11" t="e">
        <f t="shared" si="48"/>
        <v>#DIV/0!</v>
      </c>
      <c r="P67" s="201" t="e">
        <f t="shared" si="88"/>
        <v>#DIV/0!</v>
      </c>
      <c r="Q67" s="121"/>
      <c r="R67" s="121"/>
      <c r="S67" s="121"/>
      <c r="T67" s="121"/>
      <c r="U67" s="121"/>
      <c r="V67" s="121"/>
      <c r="W67" s="121"/>
      <c r="X67" s="121"/>
      <c r="Y67" s="121"/>
      <c r="Z67" s="121"/>
      <c r="AA67" s="121"/>
      <c r="AB67" s="121"/>
      <c r="AC67" s="121"/>
      <c r="AD67" s="121"/>
      <c r="AE67" s="121"/>
      <c r="AF67" s="121"/>
      <c r="AG67" s="121"/>
      <c r="AH67" s="121"/>
      <c r="AI67" s="190"/>
      <c r="AJ67" s="193">
        <f t="shared" si="89"/>
        <v>0</v>
      </c>
      <c r="AK67" s="193">
        <f t="shared" si="90"/>
        <v>0</v>
      </c>
      <c r="AL67" s="179" t="str">
        <f t="shared" si="52"/>
        <v/>
      </c>
      <c r="AM67" s="196" t="e">
        <f t="shared" si="91"/>
        <v>#DIV/0!</v>
      </c>
      <c r="AN67" s="179" t="str">
        <f t="shared" si="54"/>
        <v/>
      </c>
      <c r="AO67" s="182" t="e">
        <f t="shared" si="55"/>
        <v>#DIV/0!</v>
      </c>
      <c r="AP67" s="126" t="e">
        <f t="shared" si="56"/>
        <v>#DIV/0!</v>
      </c>
      <c r="AQ67" s="187" t="e">
        <f t="shared" si="57"/>
        <v>#DIV/0!</v>
      </c>
      <c r="AR67" s="5"/>
      <c r="AS67" s="5"/>
      <c r="AT67" s="5"/>
      <c r="AU67" s="3">
        <f t="shared" si="34"/>
        <v>0</v>
      </c>
      <c r="AV67" s="5"/>
      <c r="AW67" s="3">
        <f t="shared" si="35"/>
        <v>0</v>
      </c>
      <c r="AX67" s="5"/>
      <c r="AY67" s="3">
        <f t="shared" si="36"/>
        <v>0</v>
      </c>
      <c r="AZ67" s="6"/>
      <c r="BA67" s="6"/>
      <c r="BB67" s="6"/>
      <c r="BC67" s="3">
        <f t="shared" si="38"/>
        <v>0</v>
      </c>
      <c r="BD67" s="6"/>
      <c r="BE67" s="3">
        <f t="shared" si="39"/>
        <v>0</v>
      </c>
      <c r="BF67" s="6"/>
      <c r="BG67" s="3">
        <f t="shared" si="40"/>
        <v>0</v>
      </c>
      <c r="BH67" s="3">
        <f t="shared" si="41"/>
        <v>0</v>
      </c>
      <c r="BI67" s="15" t="str">
        <f t="shared" si="42"/>
        <v/>
      </c>
      <c r="BK67" s="15">
        <f t="shared" si="43"/>
        <v>0</v>
      </c>
      <c r="BL67" s="3">
        <f t="shared" si="44"/>
        <v>0</v>
      </c>
      <c r="BM67" s="15" t="str">
        <f t="shared" si="45"/>
        <v/>
      </c>
      <c r="BN67" s="15" t="str">
        <f t="shared" si="46"/>
        <v>No es un Control</v>
      </c>
      <c r="BO67" s="149"/>
      <c r="BP67" s="151"/>
      <c r="BQ67" s="151"/>
      <c r="BR67" s="154"/>
      <c r="BS67" s="118"/>
      <c r="BT67" s="121"/>
      <c r="BU67" s="123"/>
      <c r="BV67" s="126"/>
      <c r="BW67" s="121"/>
      <c r="BX67" s="121"/>
      <c r="BY67" s="121"/>
      <c r="BZ67" s="121"/>
      <c r="CA67" s="121"/>
      <c r="CB67" s="121"/>
      <c r="CC67" s="121"/>
      <c r="CD67" s="121"/>
      <c r="CE67" s="121"/>
      <c r="CF67" s="121"/>
      <c r="CG67" s="121"/>
      <c r="CH67" s="121"/>
      <c r="CI67" s="121"/>
      <c r="CJ67" s="121"/>
    </row>
    <row r="68" spans="1:88" ht="16.5" thickBot="1" x14ac:dyDescent="0.3">
      <c r="A68" s="118"/>
      <c r="B68" s="121"/>
      <c r="C68" s="121"/>
      <c r="D68" s="121"/>
      <c r="E68" s="6"/>
      <c r="F68" s="5"/>
      <c r="G68" s="121"/>
      <c r="H68" s="121"/>
      <c r="I68" s="121"/>
      <c r="J68" s="121"/>
      <c r="K68" s="121"/>
      <c r="L68" s="121"/>
      <c r="M68" s="121"/>
      <c r="N68" s="121"/>
      <c r="O68" s="11" t="e">
        <f t="shared" si="48"/>
        <v>#DIV/0!</v>
      </c>
      <c r="P68" s="201" t="e">
        <f t="shared" si="88"/>
        <v>#DIV/0!</v>
      </c>
      <c r="Q68" s="121"/>
      <c r="R68" s="121"/>
      <c r="S68" s="121"/>
      <c r="T68" s="121"/>
      <c r="U68" s="121"/>
      <c r="V68" s="121"/>
      <c r="W68" s="121"/>
      <c r="X68" s="121"/>
      <c r="Y68" s="121"/>
      <c r="Z68" s="121"/>
      <c r="AA68" s="121"/>
      <c r="AB68" s="121"/>
      <c r="AC68" s="121"/>
      <c r="AD68" s="121"/>
      <c r="AE68" s="121"/>
      <c r="AF68" s="121"/>
      <c r="AG68" s="121"/>
      <c r="AH68" s="121"/>
      <c r="AI68" s="190"/>
      <c r="AJ68" s="193">
        <f t="shared" si="89"/>
        <v>0</v>
      </c>
      <c r="AK68" s="193">
        <f t="shared" si="90"/>
        <v>0</v>
      </c>
      <c r="AL68" s="179" t="str">
        <f t="shared" si="52"/>
        <v/>
      </c>
      <c r="AM68" s="196" t="e">
        <f t="shared" si="91"/>
        <v>#DIV/0!</v>
      </c>
      <c r="AN68" s="179" t="str">
        <f t="shared" si="54"/>
        <v/>
      </c>
      <c r="AO68" s="182" t="e">
        <f t="shared" si="55"/>
        <v>#DIV/0!</v>
      </c>
      <c r="AP68" s="126" t="e">
        <f t="shared" si="56"/>
        <v>#DIV/0!</v>
      </c>
      <c r="AQ68" s="187" t="e">
        <f t="shared" si="57"/>
        <v>#DIV/0!</v>
      </c>
      <c r="AR68" s="5"/>
      <c r="AS68" s="5"/>
      <c r="AT68" s="5"/>
      <c r="AU68" s="3">
        <f t="shared" si="34"/>
        <v>0</v>
      </c>
      <c r="AV68" s="5"/>
      <c r="AW68" s="3">
        <f t="shared" si="35"/>
        <v>0</v>
      </c>
      <c r="AX68" s="5"/>
      <c r="AY68" s="3">
        <f t="shared" si="36"/>
        <v>0</v>
      </c>
      <c r="AZ68" s="6"/>
      <c r="BA68" s="6"/>
      <c r="BB68" s="6"/>
      <c r="BC68" s="3">
        <f t="shared" si="38"/>
        <v>0</v>
      </c>
      <c r="BD68" s="6"/>
      <c r="BE68" s="3">
        <f t="shared" si="39"/>
        <v>0</v>
      </c>
      <c r="BF68" s="6"/>
      <c r="BG68" s="3">
        <f t="shared" si="40"/>
        <v>0</v>
      </c>
      <c r="BH68" s="3">
        <f t="shared" si="41"/>
        <v>0</v>
      </c>
      <c r="BI68" s="15" t="str">
        <f t="shared" si="42"/>
        <v/>
      </c>
      <c r="BK68" s="15">
        <f t="shared" si="43"/>
        <v>0</v>
      </c>
      <c r="BL68" s="3">
        <f t="shared" si="44"/>
        <v>0</v>
      </c>
      <c r="BM68" s="15" t="str">
        <f t="shared" si="45"/>
        <v/>
      </c>
      <c r="BN68" s="15" t="str">
        <f t="shared" si="46"/>
        <v>No es un Control</v>
      </c>
      <c r="BO68" s="149"/>
      <c r="BP68" s="151"/>
      <c r="BQ68" s="151"/>
      <c r="BR68" s="154"/>
      <c r="BS68" s="118"/>
      <c r="BT68" s="121"/>
      <c r="BU68" s="123"/>
      <c r="BV68" s="126"/>
      <c r="BW68" s="121"/>
      <c r="BX68" s="121"/>
      <c r="BY68" s="121"/>
      <c r="BZ68" s="121"/>
      <c r="CA68" s="121"/>
      <c r="CB68" s="121"/>
      <c r="CC68" s="121"/>
      <c r="CD68" s="121"/>
      <c r="CE68" s="121"/>
      <c r="CF68" s="121"/>
      <c r="CG68" s="121"/>
      <c r="CH68" s="121"/>
      <c r="CI68" s="121"/>
      <c r="CJ68" s="121"/>
    </row>
    <row r="69" spans="1:88" ht="16.5" thickBot="1" x14ac:dyDescent="0.3">
      <c r="A69" s="118"/>
      <c r="B69" s="121"/>
      <c r="C69" s="121"/>
      <c r="D69" s="121"/>
      <c r="E69" s="6"/>
      <c r="F69" s="5"/>
      <c r="G69" s="121"/>
      <c r="H69" s="121"/>
      <c r="I69" s="121"/>
      <c r="J69" s="121"/>
      <c r="K69" s="121"/>
      <c r="L69" s="121"/>
      <c r="M69" s="121"/>
      <c r="N69" s="121"/>
      <c r="O69" s="11" t="e">
        <f t="shared" si="48"/>
        <v>#DIV/0!</v>
      </c>
      <c r="P69" s="201" t="e">
        <f t="shared" si="88"/>
        <v>#DIV/0!</v>
      </c>
      <c r="Q69" s="121"/>
      <c r="R69" s="121"/>
      <c r="S69" s="121"/>
      <c r="T69" s="121"/>
      <c r="U69" s="121"/>
      <c r="V69" s="121"/>
      <c r="W69" s="121"/>
      <c r="X69" s="121"/>
      <c r="Y69" s="121"/>
      <c r="Z69" s="121"/>
      <c r="AA69" s="121"/>
      <c r="AB69" s="121"/>
      <c r="AC69" s="121"/>
      <c r="AD69" s="121"/>
      <c r="AE69" s="121"/>
      <c r="AF69" s="121"/>
      <c r="AG69" s="121"/>
      <c r="AH69" s="121"/>
      <c r="AI69" s="190"/>
      <c r="AJ69" s="193">
        <f t="shared" si="89"/>
        <v>0</v>
      </c>
      <c r="AK69" s="193">
        <f t="shared" si="90"/>
        <v>0</v>
      </c>
      <c r="AL69" s="179" t="str">
        <f t="shared" si="52"/>
        <v/>
      </c>
      <c r="AM69" s="196" t="e">
        <f t="shared" si="91"/>
        <v>#DIV/0!</v>
      </c>
      <c r="AN69" s="179" t="str">
        <f t="shared" si="54"/>
        <v/>
      </c>
      <c r="AO69" s="182" t="e">
        <f t="shared" si="55"/>
        <v>#DIV/0!</v>
      </c>
      <c r="AP69" s="126" t="e">
        <f t="shared" si="56"/>
        <v>#DIV/0!</v>
      </c>
      <c r="AQ69" s="187" t="e">
        <f t="shared" si="57"/>
        <v>#DIV/0!</v>
      </c>
      <c r="AR69" s="5"/>
      <c r="AS69" s="5"/>
      <c r="AT69" s="5"/>
      <c r="AU69" s="3">
        <f t="shared" si="34"/>
        <v>0</v>
      </c>
      <c r="AV69" s="5"/>
      <c r="AW69" s="3">
        <f t="shared" si="35"/>
        <v>0</v>
      </c>
      <c r="AX69" s="5"/>
      <c r="AY69" s="3">
        <f t="shared" si="36"/>
        <v>0</v>
      </c>
      <c r="AZ69" s="6"/>
      <c r="BA69" s="6"/>
      <c r="BB69" s="6"/>
      <c r="BC69" s="3">
        <f t="shared" si="38"/>
        <v>0</v>
      </c>
      <c r="BD69" s="6"/>
      <c r="BE69" s="3">
        <f t="shared" si="39"/>
        <v>0</v>
      </c>
      <c r="BF69" s="6"/>
      <c r="BG69" s="3">
        <f t="shared" si="40"/>
        <v>0</v>
      </c>
      <c r="BH69" s="3">
        <f t="shared" si="41"/>
        <v>0</v>
      </c>
      <c r="BI69" s="15" t="str">
        <f t="shared" si="42"/>
        <v/>
      </c>
      <c r="BK69" s="15">
        <f t="shared" si="43"/>
        <v>0</v>
      </c>
      <c r="BL69" s="3">
        <f t="shared" si="44"/>
        <v>0</v>
      </c>
      <c r="BM69" s="15" t="str">
        <f t="shared" si="45"/>
        <v/>
      </c>
      <c r="BN69" s="15" t="str">
        <f t="shared" si="46"/>
        <v>No es un Control</v>
      </c>
      <c r="BO69" s="149"/>
      <c r="BP69" s="151"/>
      <c r="BQ69" s="151"/>
      <c r="BR69" s="154"/>
      <c r="BS69" s="118"/>
      <c r="BT69" s="121"/>
      <c r="BU69" s="123"/>
      <c r="BV69" s="126"/>
      <c r="BW69" s="121"/>
      <c r="BX69" s="121"/>
      <c r="BY69" s="121"/>
      <c r="BZ69" s="121"/>
      <c r="CA69" s="121"/>
      <c r="CB69" s="121"/>
      <c r="CC69" s="121"/>
      <c r="CD69" s="121"/>
      <c r="CE69" s="121"/>
      <c r="CF69" s="121"/>
      <c r="CG69" s="121"/>
      <c r="CH69" s="121"/>
      <c r="CI69" s="121"/>
      <c r="CJ69" s="121"/>
    </row>
    <row r="70" spans="1:88" ht="16.5" thickBot="1" x14ac:dyDescent="0.3">
      <c r="A70" s="204"/>
      <c r="B70" s="199"/>
      <c r="C70" s="199"/>
      <c r="D70" s="199"/>
      <c r="E70" s="16"/>
      <c r="F70" s="17"/>
      <c r="G70" s="199"/>
      <c r="H70" s="199"/>
      <c r="I70" s="199"/>
      <c r="J70" s="199"/>
      <c r="K70" s="199"/>
      <c r="L70" s="199"/>
      <c r="M70" s="199"/>
      <c r="N70" s="199"/>
      <c r="O70" s="18" t="e">
        <f t="shared" si="48"/>
        <v>#DIV/0!</v>
      </c>
      <c r="P70" s="202" t="e">
        <f t="shared" si="88"/>
        <v>#DIV/0!</v>
      </c>
      <c r="Q70" s="199"/>
      <c r="R70" s="199"/>
      <c r="S70" s="199"/>
      <c r="T70" s="199"/>
      <c r="U70" s="199"/>
      <c r="V70" s="199"/>
      <c r="W70" s="199"/>
      <c r="X70" s="199"/>
      <c r="Y70" s="199"/>
      <c r="Z70" s="199"/>
      <c r="AA70" s="199"/>
      <c r="AB70" s="199"/>
      <c r="AC70" s="199"/>
      <c r="AD70" s="199"/>
      <c r="AE70" s="199"/>
      <c r="AF70" s="199"/>
      <c r="AG70" s="199"/>
      <c r="AH70" s="199"/>
      <c r="AI70" s="191"/>
      <c r="AJ70" s="194">
        <f t="shared" si="89"/>
        <v>0</v>
      </c>
      <c r="AK70" s="194">
        <f t="shared" si="90"/>
        <v>0</v>
      </c>
      <c r="AL70" s="180" t="str">
        <f t="shared" si="52"/>
        <v/>
      </c>
      <c r="AM70" s="197" t="e">
        <f t="shared" si="91"/>
        <v>#DIV/0!</v>
      </c>
      <c r="AN70" s="180" t="str">
        <f t="shared" si="54"/>
        <v/>
      </c>
      <c r="AO70" s="183" t="e">
        <f t="shared" si="55"/>
        <v>#DIV/0!</v>
      </c>
      <c r="AP70" s="185" t="e">
        <f t="shared" si="56"/>
        <v>#DIV/0!</v>
      </c>
      <c r="AQ70" s="188" t="e">
        <f t="shared" ref="AQ70:AQ133" si="113">IF(AP70="Bajo","Asumir",IF(AP70="Moderado","Reducir",IF(AP70="Alto","Reducir o Evitar o Transferir",IF(AP70="Extremo","Reducir o Evitar o Transferir"," "))))</f>
        <v>#DIV/0!</v>
      </c>
      <c r="AR70" s="5"/>
      <c r="AS70" s="5"/>
      <c r="AT70" s="5"/>
      <c r="AU70" s="3">
        <f t="shared" si="34"/>
        <v>0</v>
      </c>
      <c r="AV70" s="5"/>
      <c r="AW70" s="3">
        <f t="shared" si="35"/>
        <v>0</v>
      </c>
      <c r="AX70" s="5"/>
      <c r="AY70" s="3">
        <f t="shared" si="36"/>
        <v>0</v>
      </c>
      <c r="AZ70" s="6"/>
      <c r="BA70" s="6"/>
      <c r="BB70" s="6"/>
      <c r="BC70" s="3">
        <f t="shared" si="38"/>
        <v>0</v>
      </c>
      <c r="BD70" s="6"/>
      <c r="BE70" s="3">
        <f t="shared" si="39"/>
        <v>0</v>
      </c>
      <c r="BF70" s="6"/>
      <c r="BG70" s="3">
        <f t="shared" si="40"/>
        <v>0</v>
      </c>
      <c r="BH70" s="3">
        <f t="shared" si="41"/>
        <v>0</v>
      </c>
      <c r="BI70" s="15" t="str">
        <f t="shared" si="42"/>
        <v/>
      </c>
      <c r="BK70" s="15">
        <f t="shared" si="43"/>
        <v>0</v>
      </c>
      <c r="BL70" s="3">
        <f t="shared" si="44"/>
        <v>0</v>
      </c>
      <c r="BM70" s="15" t="str">
        <f t="shared" si="45"/>
        <v/>
      </c>
      <c r="BN70" s="15" t="str">
        <f t="shared" si="46"/>
        <v>No es un Control</v>
      </c>
      <c r="BO70" s="149"/>
      <c r="BP70" s="152"/>
      <c r="BQ70" s="152"/>
      <c r="BR70" s="155"/>
      <c r="BS70" s="119"/>
      <c r="BT70" s="108"/>
      <c r="BU70" s="124"/>
      <c r="BV70" s="127"/>
      <c r="BW70" s="199"/>
      <c r="BX70" s="199"/>
      <c r="BY70" s="199"/>
      <c r="BZ70" s="199"/>
      <c r="CA70" s="199"/>
      <c r="CB70" s="199"/>
      <c r="CC70" s="199"/>
      <c r="CD70" s="199"/>
      <c r="CE70" s="199"/>
      <c r="CF70" s="199"/>
      <c r="CG70" s="199"/>
      <c r="CH70" s="199"/>
      <c r="CI70" s="199"/>
      <c r="CJ70" s="199"/>
    </row>
    <row r="71" spans="1:88" ht="16.5" thickBot="1" x14ac:dyDescent="0.3">
      <c r="A71" s="203"/>
      <c r="B71" s="198"/>
      <c r="C71" s="198"/>
      <c r="D71" s="198"/>
      <c r="E71" s="12"/>
      <c r="F71" s="12"/>
      <c r="G71" s="198"/>
      <c r="H71" s="198"/>
      <c r="I71" s="198"/>
      <c r="J71" s="198"/>
      <c r="K71" s="198"/>
      <c r="L71" s="198"/>
      <c r="M71" s="198"/>
      <c r="N71" s="198"/>
      <c r="O71" s="13" t="e">
        <f t="shared" ref="O71:O134" si="114">TRUNC(AVERAGE(I71:N71))</f>
        <v>#DIV/0!</v>
      </c>
      <c r="P71" s="200" t="e">
        <f t="shared" si="88"/>
        <v>#DIV/0!</v>
      </c>
      <c r="Q71" s="198"/>
      <c r="R71" s="198"/>
      <c r="S71" s="198"/>
      <c r="T71" s="198"/>
      <c r="U71" s="198"/>
      <c r="V71" s="198"/>
      <c r="W71" s="198"/>
      <c r="X71" s="198"/>
      <c r="Y71" s="198"/>
      <c r="Z71" s="198"/>
      <c r="AA71" s="198"/>
      <c r="AB71" s="198"/>
      <c r="AC71" s="198"/>
      <c r="AD71" s="198"/>
      <c r="AE71" s="198"/>
      <c r="AF71" s="198"/>
      <c r="AG71" s="198"/>
      <c r="AH71" s="198"/>
      <c r="AI71" s="189"/>
      <c r="AJ71" s="192">
        <f t="shared" si="89"/>
        <v>0</v>
      </c>
      <c r="AK71" s="192">
        <f t="shared" si="90"/>
        <v>0</v>
      </c>
      <c r="AL71" s="178" t="str">
        <f t="shared" ref="AL71:AL134" si="115">IF(OR(AF71="SI",AJ71&gt;11),"CATASTRÓFICO",IF(AJ71&gt;5,"MAYOR",IF(AJ71&gt;0,"MODERADO","")))</f>
        <v/>
      </c>
      <c r="AM71" s="195" t="e">
        <f t="shared" si="91"/>
        <v>#DIV/0!</v>
      </c>
      <c r="AN71" s="178" t="str">
        <f t="shared" ref="AN71:AN134" si="116">IF(AL71="MODERADO",3,IF(AL71="MAYOR",4,IF(AL71="CATASTRÓFICO",5,"")))</f>
        <v/>
      </c>
      <c r="AO71" s="181" t="e">
        <f t="shared" ref="AO71:AO134" si="117">AM71*AN71</f>
        <v>#DIV/0!</v>
      </c>
      <c r="AP71" s="184" t="e">
        <f t="shared" ref="AP71:AP134" si="118">IF(OR(AN71=5,AO71=20,AO71=15,AO71=16,AND(AO71=12,AN71=4)),"Extremo",IF(OR(AO71=8,AO71=9,AND(AO71=4,AN71=4),AND(AO71=12,AN71=3),AND(AO71=10,AN71=2),AND(AO71=5,AN71=1)),"Alto",IF(OR(AO71=6,AND(AO71=4,AN71=1),AND(AO71=3,AN71=3)),"Moderado",IF(OR(AO71=1,AO71=2,AND(AO71=3,AN71=1),AND(AO71=4,AN71=2)),"Bajo"," "))))</f>
        <v>#DIV/0!</v>
      </c>
      <c r="AQ71" s="186" t="e">
        <f t="shared" si="113"/>
        <v>#DIV/0!</v>
      </c>
      <c r="AR71" s="5"/>
      <c r="AS71" s="5"/>
      <c r="AT71" s="5"/>
      <c r="AU71" s="3">
        <f t="shared" ref="AU71:AU134" si="119">IF(AT71="Asignado",15,0)</f>
        <v>0</v>
      </c>
      <c r="AV71" s="5"/>
      <c r="AW71" s="3">
        <f t="shared" ref="AW71:AW134" si="120">IF(AV71="Adecuado",15,0)</f>
        <v>0</v>
      </c>
      <c r="AX71" s="5"/>
      <c r="AY71" s="3">
        <f t="shared" ref="AY71:AY134" si="121">IF(AX71="Oportuna",15,0)</f>
        <v>0</v>
      </c>
      <c r="AZ71" s="6"/>
      <c r="BA71" s="6"/>
      <c r="BB71" s="6"/>
      <c r="BC71" s="3">
        <f t="shared" ref="BC71:BC134" si="122">IF(BB71="Confiable",15,0)</f>
        <v>0</v>
      </c>
      <c r="BD71" s="6"/>
      <c r="BE71" s="3">
        <f t="shared" ref="BE71:BE134" si="123">IF(BD71="Se Investigan y resuelven oportunamente",15,0)</f>
        <v>0</v>
      </c>
      <c r="BF71" s="6"/>
      <c r="BG71" s="3">
        <f t="shared" ref="BG71:BG134" si="124">IF(BF71="Completa",10,IF(BF71="Incompleta",5,0))</f>
        <v>0</v>
      </c>
      <c r="BH71" s="3">
        <f t="shared" ref="BH71:BH134" si="125">AU71+AW71+AY71+BA71+BC71+BE71+BG71</f>
        <v>0</v>
      </c>
      <c r="BI71" s="15" t="str">
        <f t="shared" ref="BI71:BI134" si="126">IF(BH71&gt;95,"Fuerte",IF(BH71&gt;85,"Moderado",IF(BH71&gt;0,"Débil","")))</f>
        <v/>
      </c>
      <c r="BK71" s="15">
        <f t="shared" ref="BK71:BK134" si="127">IF(BJ71="Siempre de manera consistente por parte del responsable","Fuerte",IF(BJ71="Algunas veces por parte del responsable","Moderado",IF(BJ71="No se ejecuta por parte del responsable","Débil",)))</f>
        <v>0</v>
      </c>
      <c r="BL71" s="3">
        <f t="shared" ref="BL71:BL134" si="128">IF(OR(BI71="Débil",BK71="Débil"),"Débil", IF(OR(BI71="Moderado",BK71="Moderado"),"Moderado",IF(AND(BI71="Fuerte",BK71="Fuerte"),"Fuerte",)))</f>
        <v>0</v>
      </c>
      <c r="BM71" s="15" t="str">
        <f t="shared" ref="BM71:BM134" si="129">IF(BL71="Fuerte",100,IF(BL71="Moderado",50,IF(BL71="Débil",0,"")))</f>
        <v/>
      </c>
      <c r="BN71" s="15" t="str">
        <f t="shared" ref="BN71:BN134" si="130">IF(AZ71="Prevenir","Probabilidad",IF(AZ71="Detectar","Impacto","No es un Control"))</f>
        <v>No es un Control</v>
      </c>
      <c r="BO71" s="148" t="e">
        <f t="shared" ref="BO71" si="131">AVERAGE(BM71:BM75)</f>
        <v>#DIV/0!</v>
      </c>
      <c r="BP71" s="150" t="e">
        <f t="shared" ref="BP71" si="132">IF(BO71=100,"FUERTE",IF(BO71&gt;49,"MODERADO",IF(BO71&lt;50,"DÉBIL","")))</f>
        <v>#DIV/0!</v>
      </c>
      <c r="BQ71" s="150" t="e">
        <f t="shared" ref="BQ71" si="133">IF(AND(BP71="FUERTE",OR(BN71="Probabilidad",BN72="Probabilidad",BN73="Probabilidad", BN74="Probabilidad",BN75="Probabilidad")),2,IF(AND(BP71="MODERADO",OR(BN71="Probabilidad",BN72="Probabilidad",BN73="Probabilidad", BN74="Probabilidad",BN75="Probabilidad")),1,0))</f>
        <v>#DIV/0!</v>
      </c>
      <c r="BR71" s="153">
        <v>0</v>
      </c>
      <c r="BS71" s="117" t="e">
        <f t="shared" ref="BS71" si="134">IF(AM71-BQ71&lt;=0,1,AM71-BQ71)</f>
        <v>#DIV/0!</v>
      </c>
      <c r="BT71" s="120" t="e">
        <f t="shared" ref="BT71" si="135">AN71-BR71</f>
        <v>#VALUE!</v>
      </c>
      <c r="BU71" s="122" t="e">
        <f t="shared" ref="BU71" si="136">BS71*BT71</f>
        <v>#DIV/0!</v>
      </c>
      <c r="BV71" s="125" t="e">
        <f t="shared" ref="BV71" si="137">IF(OR(BT71=5,BU71=20,BU71=15,BU71=16,AND(BU71=12,BT71=4)),"Extremo",IF(OR(BU71=8,BU71=9,AND(BU71=4,BT71=4),AND(BU71=12,BT71=3),AND(BU71=10,BT71=2),AND(BU71=5,BT71=1)),"Alto",IF(OR(BU71=6,AND(BU71=4,BT71=1),AND(BU71=3,BT71=3)),"Moderado",IF(OR(BU71=1,BU71=2,AND(BU71=3,BT71=3),AND(BU71=4,BT71=2)),"Bajo"," "))))</f>
        <v>#VALUE!</v>
      </c>
      <c r="BW71" s="198"/>
      <c r="BX71" s="198"/>
      <c r="BY71" s="198"/>
      <c r="BZ71" s="198"/>
      <c r="CA71" s="198"/>
      <c r="CB71" s="198"/>
      <c r="CC71" s="198"/>
      <c r="CD71" s="198"/>
      <c r="CE71" s="198"/>
      <c r="CF71" s="198"/>
      <c r="CG71" s="198"/>
      <c r="CH71" s="198"/>
      <c r="CI71" s="198"/>
      <c r="CJ71" s="198"/>
    </row>
    <row r="72" spans="1:88" ht="16.5" thickBot="1" x14ac:dyDescent="0.3">
      <c r="A72" s="118"/>
      <c r="B72" s="121"/>
      <c r="C72" s="121"/>
      <c r="D72" s="121"/>
      <c r="E72" s="6"/>
      <c r="F72" s="5"/>
      <c r="G72" s="121"/>
      <c r="H72" s="121"/>
      <c r="I72" s="121"/>
      <c r="J72" s="121"/>
      <c r="K72" s="121"/>
      <c r="L72" s="121"/>
      <c r="M72" s="121"/>
      <c r="N72" s="121"/>
      <c r="O72" s="11" t="e">
        <f t="shared" si="114"/>
        <v>#DIV/0!</v>
      </c>
      <c r="P72" s="201" t="e">
        <f t="shared" si="88"/>
        <v>#DIV/0!</v>
      </c>
      <c r="Q72" s="121"/>
      <c r="R72" s="121"/>
      <c r="S72" s="121"/>
      <c r="T72" s="121"/>
      <c r="U72" s="121"/>
      <c r="V72" s="121"/>
      <c r="W72" s="121"/>
      <c r="X72" s="121"/>
      <c r="Y72" s="121"/>
      <c r="Z72" s="121"/>
      <c r="AA72" s="121"/>
      <c r="AB72" s="121"/>
      <c r="AC72" s="121"/>
      <c r="AD72" s="121"/>
      <c r="AE72" s="121"/>
      <c r="AF72" s="121"/>
      <c r="AG72" s="121"/>
      <c r="AH72" s="121"/>
      <c r="AI72" s="190"/>
      <c r="AJ72" s="193">
        <f t="shared" si="89"/>
        <v>0</v>
      </c>
      <c r="AK72" s="193">
        <f t="shared" si="90"/>
        <v>0</v>
      </c>
      <c r="AL72" s="179" t="str">
        <f t="shared" si="115"/>
        <v/>
      </c>
      <c r="AM72" s="196" t="e">
        <f t="shared" si="91"/>
        <v>#DIV/0!</v>
      </c>
      <c r="AN72" s="179" t="str">
        <f t="shared" si="116"/>
        <v/>
      </c>
      <c r="AO72" s="182" t="e">
        <f t="shared" si="117"/>
        <v>#DIV/0!</v>
      </c>
      <c r="AP72" s="126" t="e">
        <f t="shared" si="118"/>
        <v>#DIV/0!</v>
      </c>
      <c r="AQ72" s="187" t="e">
        <f t="shared" si="113"/>
        <v>#DIV/0!</v>
      </c>
      <c r="AR72" s="5"/>
      <c r="AS72" s="5"/>
      <c r="AT72" s="5"/>
      <c r="AU72" s="3">
        <f t="shared" si="119"/>
        <v>0</v>
      </c>
      <c r="AV72" s="5"/>
      <c r="AW72" s="3">
        <f t="shared" si="120"/>
        <v>0</v>
      </c>
      <c r="AX72" s="5"/>
      <c r="AY72" s="3">
        <f t="shared" si="121"/>
        <v>0</v>
      </c>
      <c r="AZ72" s="6"/>
      <c r="BA72" s="6"/>
      <c r="BB72" s="6"/>
      <c r="BC72" s="3">
        <f t="shared" si="122"/>
        <v>0</v>
      </c>
      <c r="BD72" s="6"/>
      <c r="BE72" s="3">
        <f t="shared" si="123"/>
        <v>0</v>
      </c>
      <c r="BF72" s="6"/>
      <c r="BG72" s="3">
        <f t="shared" si="124"/>
        <v>0</v>
      </c>
      <c r="BH72" s="3">
        <f t="shared" si="125"/>
        <v>0</v>
      </c>
      <c r="BI72" s="15" t="str">
        <f t="shared" si="126"/>
        <v/>
      </c>
      <c r="BK72" s="15">
        <f t="shared" si="127"/>
        <v>0</v>
      </c>
      <c r="BL72" s="3">
        <f t="shared" si="128"/>
        <v>0</v>
      </c>
      <c r="BM72" s="15" t="str">
        <f t="shared" si="129"/>
        <v/>
      </c>
      <c r="BN72" s="15" t="str">
        <f t="shared" si="130"/>
        <v>No es un Control</v>
      </c>
      <c r="BO72" s="149"/>
      <c r="BP72" s="151"/>
      <c r="BQ72" s="151"/>
      <c r="BR72" s="154"/>
      <c r="BS72" s="118"/>
      <c r="BT72" s="121"/>
      <c r="BU72" s="123"/>
      <c r="BV72" s="126"/>
      <c r="BW72" s="121"/>
      <c r="BX72" s="121"/>
      <c r="BY72" s="121"/>
      <c r="BZ72" s="121"/>
      <c r="CA72" s="121"/>
      <c r="CB72" s="121"/>
      <c r="CC72" s="121"/>
      <c r="CD72" s="121"/>
      <c r="CE72" s="121"/>
      <c r="CF72" s="121"/>
      <c r="CG72" s="121"/>
      <c r="CH72" s="121"/>
      <c r="CI72" s="121"/>
      <c r="CJ72" s="121"/>
    </row>
    <row r="73" spans="1:88" ht="16.5" thickBot="1" x14ac:dyDescent="0.3">
      <c r="A73" s="118"/>
      <c r="B73" s="121"/>
      <c r="C73" s="121"/>
      <c r="D73" s="121"/>
      <c r="E73" s="6"/>
      <c r="F73" s="5"/>
      <c r="G73" s="121"/>
      <c r="H73" s="121"/>
      <c r="I73" s="121"/>
      <c r="J73" s="121"/>
      <c r="K73" s="121"/>
      <c r="L73" s="121"/>
      <c r="M73" s="121"/>
      <c r="N73" s="121"/>
      <c r="O73" s="11" t="e">
        <f t="shared" si="114"/>
        <v>#DIV/0!</v>
      </c>
      <c r="P73" s="201" t="e">
        <f t="shared" si="88"/>
        <v>#DIV/0!</v>
      </c>
      <c r="Q73" s="121"/>
      <c r="R73" s="121"/>
      <c r="S73" s="121"/>
      <c r="T73" s="121"/>
      <c r="U73" s="121"/>
      <c r="V73" s="121"/>
      <c r="W73" s="121"/>
      <c r="X73" s="121"/>
      <c r="Y73" s="121"/>
      <c r="Z73" s="121"/>
      <c r="AA73" s="121"/>
      <c r="AB73" s="121"/>
      <c r="AC73" s="121"/>
      <c r="AD73" s="121"/>
      <c r="AE73" s="121"/>
      <c r="AF73" s="121"/>
      <c r="AG73" s="121"/>
      <c r="AH73" s="121"/>
      <c r="AI73" s="190"/>
      <c r="AJ73" s="193">
        <f t="shared" si="89"/>
        <v>0</v>
      </c>
      <c r="AK73" s="193">
        <f t="shared" si="90"/>
        <v>0</v>
      </c>
      <c r="AL73" s="179" t="str">
        <f t="shared" si="115"/>
        <v/>
      </c>
      <c r="AM73" s="196" t="e">
        <f t="shared" si="91"/>
        <v>#DIV/0!</v>
      </c>
      <c r="AN73" s="179" t="str">
        <f t="shared" si="116"/>
        <v/>
      </c>
      <c r="AO73" s="182" t="e">
        <f t="shared" si="117"/>
        <v>#DIV/0!</v>
      </c>
      <c r="AP73" s="126" t="e">
        <f t="shared" si="118"/>
        <v>#DIV/0!</v>
      </c>
      <c r="AQ73" s="187" t="e">
        <f t="shared" si="113"/>
        <v>#DIV/0!</v>
      </c>
      <c r="AR73" s="5"/>
      <c r="AS73" s="5"/>
      <c r="AT73" s="5"/>
      <c r="AU73" s="3">
        <f t="shared" si="119"/>
        <v>0</v>
      </c>
      <c r="AV73" s="5"/>
      <c r="AW73" s="3">
        <f t="shared" si="120"/>
        <v>0</v>
      </c>
      <c r="AX73" s="5"/>
      <c r="AY73" s="3">
        <f t="shared" si="121"/>
        <v>0</v>
      </c>
      <c r="AZ73" s="6"/>
      <c r="BA73" s="6"/>
      <c r="BB73" s="6"/>
      <c r="BC73" s="3">
        <f t="shared" si="122"/>
        <v>0</v>
      </c>
      <c r="BD73" s="6"/>
      <c r="BE73" s="3">
        <f t="shared" si="123"/>
        <v>0</v>
      </c>
      <c r="BF73" s="6"/>
      <c r="BG73" s="3">
        <f t="shared" si="124"/>
        <v>0</v>
      </c>
      <c r="BH73" s="3">
        <f t="shared" si="125"/>
        <v>0</v>
      </c>
      <c r="BI73" s="15" t="str">
        <f t="shared" si="126"/>
        <v/>
      </c>
      <c r="BK73" s="15">
        <f t="shared" si="127"/>
        <v>0</v>
      </c>
      <c r="BL73" s="3">
        <f t="shared" si="128"/>
        <v>0</v>
      </c>
      <c r="BM73" s="15" t="str">
        <f t="shared" si="129"/>
        <v/>
      </c>
      <c r="BN73" s="15" t="str">
        <f t="shared" si="130"/>
        <v>No es un Control</v>
      </c>
      <c r="BO73" s="149"/>
      <c r="BP73" s="151"/>
      <c r="BQ73" s="151"/>
      <c r="BR73" s="154"/>
      <c r="BS73" s="118"/>
      <c r="BT73" s="121"/>
      <c r="BU73" s="123"/>
      <c r="BV73" s="126"/>
      <c r="BW73" s="121"/>
      <c r="BX73" s="121"/>
      <c r="BY73" s="121"/>
      <c r="BZ73" s="121"/>
      <c r="CA73" s="121"/>
      <c r="CB73" s="121"/>
      <c r="CC73" s="121"/>
      <c r="CD73" s="121"/>
      <c r="CE73" s="121"/>
      <c r="CF73" s="121"/>
      <c r="CG73" s="121"/>
      <c r="CH73" s="121"/>
      <c r="CI73" s="121"/>
      <c r="CJ73" s="121"/>
    </row>
    <row r="74" spans="1:88" ht="16.5" thickBot="1" x14ac:dyDescent="0.3">
      <c r="A74" s="118"/>
      <c r="B74" s="121"/>
      <c r="C74" s="121"/>
      <c r="D74" s="121"/>
      <c r="E74" s="6"/>
      <c r="F74" s="5"/>
      <c r="G74" s="121"/>
      <c r="H74" s="121"/>
      <c r="I74" s="121"/>
      <c r="J74" s="121"/>
      <c r="K74" s="121"/>
      <c r="L74" s="121"/>
      <c r="M74" s="121"/>
      <c r="N74" s="121"/>
      <c r="O74" s="11" t="e">
        <f t="shared" si="114"/>
        <v>#DIV/0!</v>
      </c>
      <c r="P74" s="201" t="e">
        <f t="shared" si="88"/>
        <v>#DIV/0!</v>
      </c>
      <c r="Q74" s="121"/>
      <c r="R74" s="121"/>
      <c r="S74" s="121"/>
      <c r="T74" s="121"/>
      <c r="U74" s="121"/>
      <c r="V74" s="121"/>
      <c r="W74" s="121"/>
      <c r="X74" s="121"/>
      <c r="Y74" s="121"/>
      <c r="Z74" s="121"/>
      <c r="AA74" s="121"/>
      <c r="AB74" s="121"/>
      <c r="AC74" s="121"/>
      <c r="AD74" s="121"/>
      <c r="AE74" s="121"/>
      <c r="AF74" s="121"/>
      <c r="AG74" s="121"/>
      <c r="AH74" s="121"/>
      <c r="AI74" s="190"/>
      <c r="AJ74" s="193">
        <f t="shared" si="89"/>
        <v>0</v>
      </c>
      <c r="AK74" s="193">
        <f t="shared" si="90"/>
        <v>0</v>
      </c>
      <c r="AL74" s="179" t="str">
        <f t="shared" si="115"/>
        <v/>
      </c>
      <c r="AM74" s="196" t="e">
        <f t="shared" si="91"/>
        <v>#DIV/0!</v>
      </c>
      <c r="AN74" s="179" t="str">
        <f t="shared" si="116"/>
        <v/>
      </c>
      <c r="AO74" s="182" t="e">
        <f t="shared" si="117"/>
        <v>#DIV/0!</v>
      </c>
      <c r="AP74" s="126" t="e">
        <f t="shared" si="118"/>
        <v>#DIV/0!</v>
      </c>
      <c r="AQ74" s="187" t="e">
        <f t="shared" si="113"/>
        <v>#DIV/0!</v>
      </c>
      <c r="AR74" s="5"/>
      <c r="AS74" s="5"/>
      <c r="AT74" s="5"/>
      <c r="AU74" s="3">
        <f t="shared" si="119"/>
        <v>0</v>
      </c>
      <c r="AV74" s="5"/>
      <c r="AW74" s="3">
        <f t="shared" si="120"/>
        <v>0</v>
      </c>
      <c r="AX74" s="5"/>
      <c r="AY74" s="3">
        <f t="shared" si="121"/>
        <v>0</v>
      </c>
      <c r="AZ74" s="6"/>
      <c r="BA74" s="6"/>
      <c r="BB74" s="6"/>
      <c r="BC74" s="3">
        <f t="shared" si="122"/>
        <v>0</v>
      </c>
      <c r="BD74" s="6"/>
      <c r="BE74" s="3">
        <f t="shared" si="123"/>
        <v>0</v>
      </c>
      <c r="BF74" s="6"/>
      <c r="BG74" s="3">
        <f t="shared" si="124"/>
        <v>0</v>
      </c>
      <c r="BH74" s="3">
        <f t="shared" si="125"/>
        <v>0</v>
      </c>
      <c r="BI74" s="15" t="str">
        <f t="shared" si="126"/>
        <v/>
      </c>
      <c r="BK74" s="15">
        <f t="shared" si="127"/>
        <v>0</v>
      </c>
      <c r="BL74" s="3">
        <f t="shared" si="128"/>
        <v>0</v>
      </c>
      <c r="BM74" s="15" t="str">
        <f t="shared" si="129"/>
        <v/>
      </c>
      <c r="BN74" s="15" t="str">
        <f t="shared" si="130"/>
        <v>No es un Control</v>
      </c>
      <c r="BO74" s="149"/>
      <c r="BP74" s="151"/>
      <c r="BQ74" s="151"/>
      <c r="BR74" s="154"/>
      <c r="BS74" s="118"/>
      <c r="BT74" s="121"/>
      <c r="BU74" s="123"/>
      <c r="BV74" s="126"/>
      <c r="BW74" s="121"/>
      <c r="BX74" s="121"/>
      <c r="BY74" s="121"/>
      <c r="BZ74" s="121"/>
      <c r="CA74" s="121"/>
      <c r="CB74" s="121"/>
      <c r="CC74" s="121"/>
      <c r="CD74" s="121"/>
      <c r="CE74" s="121"/>
      <c r="CF74" s="121"/>
      <c r="CG74" s="121"/>
      <c r="CH74" s="121"/>
      <c r="CI74" s="121"/>
      <c r="CJ74" s="121"/>
    </row>
    <row r="75" spans="1:88" ht="16.5" thickBot="1" x14ac:dyDescent="0.3">
      <c r="A75" s="204"/>
      <c r="B75" s="199"/>
      <c r="C75" s="199"/>
      <c r="D75" s="199"/>
      <c r="E75" s="16"/>
      <c r="F75" s="17"/>
      <c r="G75" s="199"/>
      <c r="H75" s="199"/>
      <c r="I75" s="199"/>
      <c r="J75" s="199"/>
      <c r="K75" s="199"/>
      <c r="L75" s="199"/>
      <c r="M75" s="199"/>
      <c r="N75" s="199"/>
      <c r="O75" s="18" t="e">
        <f t="shared" si="114"/>
        <v>#DIV/0!</v>
      </c>
      <c r="P75" s="202" t="e">
        <f t="shared" si="88"/>
        <v>#DIV/0!</v>
      </c>
      <c r="Q75" s="199"/>
      <c r="R75" s="199"/>
      <c r="S75" s="199"/>
      <c r="T75" s="199"/>
      <c r="U75" s="199"/>
      <c r="V75" s="199"/>
      <c r="W75" s="199"/>
      <c r="X75" s="199"/>
      <c r="Y75" s="199"/>
      <c r="Z75" s="199"/>
      <c r="AA75" s="199"/>
      <c r="AB75" s="199"/>
      <c r="AC75" s="199"/>
      <c r="AD75" s="199"/>
      <c r="AE75" s="199"/>
      <c r="AF75" s="199"/>
      <c r="AG75" s="199"/>
      <c r="AH75" s="199"/>
      <c r="AI75" s="191"/>
      <c r="AJ75" s="194">
        <f t="shared" si="89"/>
        <v>0</v>
      </c>
      <c r="AK75" s="194">
        <f t="shared" si="90"/>
        <v>0</v>
      </c>
      <c r="AL75" s="180" t="str">
        <f t="shared" si="115"/>
        <v/>
      </c>
      <c r="AM75" s="197" t="e">
        <f t="shared" si="91"/>
        <v>#DIV/0!</v>
      </c>
      <c r="AN75" s="180" t="str">
        <f t="shared" si="116"/>
        <v/>
      </c>
      <c r="AO75" s="183" t="e">
        <f t="shared" si="117"/>
        <v>#DIV/0!</v>
      </c>
      <c r="AP75" s="185" t="e">
        <f t="shared" si="118"/>
        <v>#DIV/0!</v>
      </c>
      <c r="AQ75" s="188" t="e">
        <f t="shared" si="113"/>
        <v>#DIV/0!</v>
      </c>
      <c r="AR75" s="5"/>
      <c r="AS75" s="5"/>
      <c r="AT75" s="5"/>
      <c r="AU75" s="3">
        <f t="shared" si="119"/>
        <v>0</v>
      </c>
      <c r="AV75" s="5"/>
      <c r="AW75" s="3">
        <f t="shared" si="120"/>
        <v>0</v>
      </c>
      <c r="AX75" s="5"/>
      <c r="AY75" s="3">
        <f t="shared" si="121"/>
        <v>0</v>
      </c>
      <c r="AZ75" s="6"/>
      <c r="BA75" s="6"/>
      <c r="BB75" s="6"/>
      <c r="BC75" s="3">
        <f t="shared" si="122"/>
        <v>0</v>
      </c>
      <c r="BD75" s="6"/>
      <c r="BE75" s="3">
        <f t="shared" si="123"/>
        <v>0</v>
      </c>
      <c r="BF75" s="6"/>
      <c r="BG75" s="3">
        <f t="shared" si="124"/>
        <v>0</v>
      </c>
      <c r="BH75" s="3">
        <f t="shared" si="125"/>
        <v>0</v>
      </c>
      <c r="BI75" s="15" t="str">
        <f t="shared" si="126"/>
        <v/>
      </c>
      <c r="BK75" s="15">
        <f t="shared" si="127"/>
        <v>0</v>
      </c>
      <c r="BL75" s="3">
        <f t="shared" si="128"/>
        <v>0</v>
      </c>
      <c r="BM75" s="15" t="str">
        <f t="shared" si="129"/>
        <v/>
      </c>
      <c r="BN75" s="15" t="str">
        <f t="shared" si="130"/>
        <v>No es un Control</v>
      </c>
      <c r="BO75" s="149"/>
      <c r="BP75" s="152"/>
      <c r="BQ75" s="152"/>
      <c r="BR75" s="155"/>
      <c r="BS75" s="119"/>
      <c r="BT75" s="108"/>
      <c r="BU75" s="124"/>
      <c r="BV75" s="127"/>
      <c r="BW75" s="199"/>
      <c r="BX75" s="199"/>
      <c r="BY75" s="199"/>
      <c r="BZ75" s="199"/>
      <c r="CA75" s="199"/>
      <c r="CB75" s="199"/>
      <c r="CC75" s="199"/>
      <c r="CD75" s="199"/>
      <c r="CE75" s="199"/>
      <c r="CF75" s="199"/>
      <c r="CG75" s="199"/>
      <c r="CH75" s="199"/>
      <c r="CI75" s="199"/>
      <c r="CJ75" s="199"/>
    </row>
    <row r="76" spans="1:88" ht="16.5" thickBot="1" x14ac:dyDescent="0.3">
      <c r="A76" s="203"/>
      <c r="B76" s="198"/>
      <c r="C76" s="198"/>
      <c r="D76" s="198"/>
      <c r="E76" s="12"/>
      <c r="F76" s="12"/>
      <c r="G76" s="198"/>
      <c r="H76" s="198"/>
      <c r="I76" s="198"/>
      <c r="J76" s="198"/>
      <c r="K76" s="198"/>
      <c r="L76" s="198"/>
      <c r="M76" s="198"/>
      <c r="N76" s="198"/>
      <c r="O76" s="13" t="e">
        <f t="shared" si="114"/>
        <v>#DIV/0!</v>
      </c>
      <c r="P76" s="200" t="e">
        <f t="shared" si="88"/>
        <v>#DIV/0!</v>
      </c>
      <c r="Q76" s="198"/>
      <c r="R76" s="198"/>
      <c r="S76" s="198"/>
      <c r="T76" s="198"/>
      <c r="U76" s="198"/>
      <c r="V76" s="198"/>
      <c r="W76" s="198"/>
      <c r="X76" s="198"/>
      <c r="Y76" s="198"/>
      <c r="Z76" s="198"/>
      <c r="AA76" s="198"/>
      <c r="AB76" s="198"/>
      <c r="AC76" s="198"/>
      <c r="AD76" s="198"/>
      <c r="AE76" s="198"/>
      <c r="AF76" s="198"/>
      <c r="AG76" s="198"/>
      <c r="AH76" s="198"/>
      <c r="AI76" s="189"/>
      <c r="AJ76" s="192">
        <f t="shared" si="89"/>
        <v>0</v>
      </c>
      <c r="AK76" s="192">
        <f t="shared" si="90"/>
        <v>0</v>
      </c>
      <c r="AL76" s="178" t="str">
        <f t="shared" si="115"/>
        <v/>
      </c>
      <c r="AM76" s="195" t="e">
        <f t="shared" si="91"/>
        <v>#DIV/0!</v>
      </c>
      <c r="AN76" s="178" t="str">
        <f t="shared" si="116"/>
        <v/>
      </c>
      <c r="AO76" s="181" t="e">
        <f t="shared" si="117"/>
        <v>#DIV/0!</v>
      </c>
      <c r="AP76" s="184" t="e">
        <f t="shared" si="118"/>
        <v>#DIV/0!</v>
      </c>
      <c r="AQ76" s="186" t="e">
        <f t="shared" si="113"/>
        <v>#DIV/0!</v>
      </c>
      <c r="AR76" s="5"/>
      <c r="AS76" s="5"/>
      <c r="AT76" s="5"/>
      <c r="AU76" s="3">
        <f t="shared" si="119"/>
        <v>0</v>
      </c>
      <c r="AV76" s="5"/>
      <c r="AW76" s="3">
        <f t="shared" si="120"/>
        <v>0</v>
      </c>
      <c r="AX76" s="5"/>
      <c r="AY76" s="3">
        <f t="shared" si="121"/>
        <v>0</v>
      </c>
      <c r="AZ76" s="6"/>
      <c r="BA76" s="6"/>
      <c r="BB76" s="6"/>
      <c r="BC76" s="3">
        <f t="shared" si="122"/>
        <v>0</v>
      </c>
      <c r="BD76" s="6"/>
      <c r="BE76" s="3">
        <f t="shared" si="123"/>
        <v>0</v>
      </c>
      <c r="BF76" s="6"/>
      <c r="BG76" s="3">
        <f t="shared" si="124"/>
        <v>0</v>
      </c>
      <c r="BH76" s="3">
        <f t="shared" si="125"/>
        <v>0</v>
      </c>
      <c r="BI76" s="15" t="str">
        <f t="shared" si="126"/>
        <v/>
      </c>
      <c r="BK76" s="15">
        <f t="shared" si="127"/>
        <v>0</v>
      </c>
      <c r="BL76" s="3">
        <f t="shared" si="128"/>
        <v>0</v>
      </c>
      <c r="BM76" s="15" t="str">
        <f t="shared" si="129"/>
        <v/>
      </c>
      <c r="BN76" s="15" t="str">
        <f t="shared" si="130"/>
        <v>No es un Control</v>
      </c>
      <c r="BO76" s="148" t="e">
        <f t="shared" ref="BO76" si="138">AVERAGE(BM76:BM80)</f>
        <v>#DIV/0!</v>
      </c>
      <c r="BP76" s="150" t="e">
        <f t="shared" ref="BP76" si="139">IF(BO76=100,"FUERTE",IF(BO76&gt;49,"MODERADO",IF(BO76&lt;50,"DÉBIL","")))</f>
        <v>#DIV/0!</v>
      </c>
      <c r="BQ76" s="150" t="e">
        <f t="shared" ref="BQ76" si="140">IF(AND(BP76="FUERTE",OR(BN76="Probabilidad",BN77="Probabilidad",BN78="Probabilidad", BN79="Probabilidad",BN80="Probabilidad")),2,IF(AND(BP76="MODERADO",OR(BN76="Probabilidad",BN77="Probabilidad",BN78="Probabilidad", BN79="Probabilidad",BN80="Probabilidad")),1,0))</f>
        <v>#DIV/0!</v>
      </c>
      <c r="BR76" s="153">
        <v>0</v>
      </c>
      <c r="BS76" s="117" t="e">
        <f t="shared" ref="BS76" si="141">IF(AM76-BQ76&lt;=0,1,AM76-BQ76)</f>
        <v>#DIV/0!</v>
      </c>
      <c r="BT76" s="120" t="e">
        <f t="shared" ref="BT76" si="142">AN76-BR76</f>
        <v>#VALUE!</v>
      </c>
      <c r="BU76" s="122" t="e">
        <f t="shared" ref="BU76" si="143">BS76*BT76</f>
        <v>#DIV/0!</v>
      </c>
      <c r="BV76" s="125" t="e">
        <f t="shared" ref="BV76" si="144">IF(OR(BT76=5,BU76=20,BU76=15,BU76=16,AND(BU76=12,BT76=4)),"Extremo",IF(OR(BU76=8,BU76=9,AND(BU76=4,BT76=4),AND(BU76=12,BT76=3),AND(BU76=10,BT76=2),AND(BU76=5,BT76=1)),"Alto",IF(OR(BU76=6,AND(BU76=4,BT76=1),AND(BU76=3,BT76=3)),"Moderado",IF(OR(BU76=1,BU76=2,AND(BU76=3,BT76=3),AND(BU76=4,BT76=2)),"Bajo"," "))))</f>
        <v>#VALUE!</v>
      </c>
      <c r="BW76" s="198"/>
      <c r="BX76" s="198"/>
      <c r="BY76" s="198"/>
      <c r="BZ76" s="198"/>
      <c r="CA76" s="198"/>
      <c r="CB76" s="198"/>
      <c r="CC76" s="198"/>
      <c r="CD76" s="198"/>
      <c r="CE76" s="198"/>
      <c r="CF76" s="198"/>
      <c r="CG76" s="198"/>
      <c r="CH76" s="198"/>
      <c r="CI76" s="198"/>
      <c r="CJ76" s="198"/>
    </row>
    <row r="77" spans="1:88" ht="16.5" thickBot="1" x14ac:dyDescent="0.3">
      <c r="A77" s="118"/>
      <c r="B77" s="121"/>
      <c r="C77" s="121"/>
      <c r="D77" s="121"/>
      <c r="E77" s="6"/>
      <c r="F77" s="5"/>
      <c r="G77" s="121"/>
      <c r="H77" s="121"/>
      <c r="I77" s="121"/>
      <c r="J77" s="121"/>
      <c r="K77" s="121"/>
      <c r="L77" s="121"/>
      <c r="M77" s="121"/>
      <c r="N77" s="121"/>
      <c r="O77" s="11" t="e">
        <f t="shared" si="114"/>
        <v>#DIV/0!</v>
      </c>
      <c r="P77" s="201" t="e">
        <f t="shared" si="88"/>
        <v>#DIV/0!</v>
      </c>
      <c r="Q77" s="121"/>
      <c r="R77" s="121"/>
      <c r="S77" s="121"/>
      <c r="T77" s="121"/>
      <c r="U77" s="121"/>
      <c r="V77" s="121"/>
      <c r="W77" s="121"/>
      <c r="X77" s="121"/>
      <c r="Y77" s="121"/>
      <c r="Z77" s="121"/>
      <c r="AA77" s="121"/>
      <c r="AB77" s="121"/>
      <c r="AC77" s="121"/>
      <c r="AD77" s="121"/>
      <c r="AE77" s="121"/>
      <c r="AF77" s="121"/>
      <c r="AG77" s="121"/>
      <c r="AH77" s="121"/>
      <c r="AI77" s="190"/>
      <c r="AJ77" s="193">
        <f t="shared" si="89"/>
        <v>0</v>
      </c>
      <c r="AK77" s="193">
        <f t="shared" si="90"/>
        <v>0</v>
      </c>
      <c r="AL77" s="179" t="str">
        <f t="shared" si="115"/>
        <v/>
      </c>
      <c r="AM77" s="196" t="e">
        <f t="shared" si="91"/>
        <v>#DIV/0!</v>
      </c>
      <c r="AN77" s="179" t="str">
        <f t="shared" si="116"/>
        <v/>
      </c>
      <c r="AO77" s="182" t="e">
        <f t="shared" si="117"/>
        <v>#DIV/0!</v>
      </c>
      <c r="AP77" s="126" t="e">
        <f t="shared" si="118"/>
        <v>#DIV/0!</v>
      </c>
      <c r="AQ77" s="187" t="e">
        <f t="shared" si="113"/>
        <v>#DIV/0!</v>
      </c>
      <c r="AR77" s="5"/>
      <c r="AS77" s="5"/>
      <c r="AT77" s="5"/>
      <c r="AU77" s="3">
        <f t="shared" si="119"/>
        <v>0</v>
      </c>
      <c r="AV77" s="5"/>
      <c r="AW77" s="3">
        <f t="shared" si="120"/>
        <v>0</v>
      </c>
      <c r="AX77" s="5"/>
      <c r="AY77" s="3">
        <f t="shared" si="121"/>
        <v>0</v>
      </c>
      <c r="AZ77" s="6"/>
      <c r="BA77" s="6"/>
      <c r="BB77" s="6"/>
      <c r="BC77" s="3">
        <f t="shared" si="122"/>
        <v>0</v>
      </c>
      <c r="BD77" s="6"/>
      <c r="BE77" s="3">
        <f t="shared" si="123"/>
        <v>0</v>
      </c>
      <c r="BF77" s="6"/>
      <c r="BG77" s="3">
        <f t="shared" si="124"/>
        <v>0</v>
      </c>
      <c r="BH77" s="3">
        <f t="shared" si="125"/>
        <v>0</v>
      </c>
      <c r="BI77" s="15" t="str">
        <f t="shared" si="126"/>
        <v/>
      </c>
      <c r="BK77" s="15">
        <f t="shared" si="127"/>
        <v>0</v>
      </c>
      <c r="BL77" s="3">
        <f t="shared" si="128"/>
        <v>0</v>
      </c>
      <c r="BM77" s="15" t="str">
        <f t="shared" si="129"/>
        <v/>
      </c>
      <c r="BN77" s="15" t="str">
        <f t="shared" si="130"/>
        <v>No es un Control</v>
      </c>
      <c r="BO77" s="149"/>
      <c r="BP77" s="151"/>
      <c r="BQ77" s="151"/>
      <c r="BR77" s="154"/>
      <c r="BS77" s="118"/>
      <c r="BT77" s="121"/>
      <c r="BU77" s="123"/>
      <c r="BV77" s="126"/>
      <c r="BW77" s="121"/>
      <c r="BX77" s="121"/>
      <c r="BY77" s="121"/>
      <c r="BZ77" s="121"/>
      <c r="CA77" s="121"/>
      <c r="CB77" s="121"/>
      <c r="CC77" s="121"/>
      <c r="CD77" s="121"/>
      <c r="CE77" s="121"/>
      <c r="CF77" s="121"/>
      <c r="CG77" s="121"/>
      <c r="CH77" s="121"/>
      <c r="CI77" s="121"/>
      <c r="CJ77" s="121"/>
    </row>
    <row r="78" spans="1:88" ht="16.5" thickBot="1" x14ac:dyDescent="0.3">
      <c r="A78" s="118"/>
      <c r="B78" s="121"/>
      <c r="C78" s="121"/>
      <c r="D78" s="121"/>
      <c r="E78" s="6"/>
      <c r="F78" s="5"/>
      <c r="G78" s="121"/>
      <c r="H78" s="121"/>
      <c r="I78" s="121"/>
      <c r="J78" s="121"/>
      <c r="K78" s="121"/>
      <c r="L78" s="121"/>
      <c r="M78" s="121"/>
      <c r="N78" s="121"/>
      <c r="O78" s="11" t="e">
        <f t="shared" si="114"/>
        <v>#DIV/0!</v>
      </c>
      <c r="P78" s="201" t="e">
        <f t="shared" si="88"/>
        <v>#DIV/0!</v>
      </c>
      <c r="Q78" s="121"/>
      <c r="R78" s="121"/>
      <c r="S78" s="121"/>
      <c r="T78" s="121"/>
      <c r="U78" s="121"/>
      <c r="V78" s="121"/>
      <c r="W78" s="121"/>
      <c r="X78" s="121"/>
      <c r="Y78" s="121"/>
      <c r="Z78" s="121"/>
      <c r="AA78" s="121"/>
      <c r="AB78" s="121"/>
      <c r="AC78" s="121"/>
      <c r="AD78" s="121"/>
      <c r="AE78" s="121"/>
      <c r="AF78" s="121"/>
      <c r="AG78" s="121"/>
      <c r="AH78" s="121"/>
      <c r="AI78" s="190"/>
      <c r="AJ78" s="193">
        <f t="shared" si="89"/>
        <v>0</v>
      </c>
      <c r="AK78" s="193">
        <f t="shared" si="90"/>
        <v>0</v>
      </c>
      <c r="AL78" s="179" t="str">
        <f t="shared" si="115"/>
        <v/>
      </c>
      <c r="AM78" s="196" t="e">
        <f t="shared" si="91"/>
        <v>#DIV/0!</v>
      </c>
      <c r="AN78" s="179" t="str">
        <f t="shared" si="116"/>
        <v/>
      </c>
      <c r="AO78" s="182" t="e">
        <f t="shared" si="117"/>
        <v>#DIV/0!</v>
      </c>
      <c r="AP78" s="126" t="e">
        <f t="shared" si="118"/>
        <v>#DIV/0!</v>
      </c>
      <c r="AQ78" s="187" t="e">
        <f t="shared" si="113"/>
        <v>#DIV/0!</v>
      </c>
      <c r="AR78" s="5"/>
      <c r="AS78" s="5"/>
      <c r="AT78" s="5"/>
      <c r="AU78" s="3">
        <f t="shared" si="119"/>
        <v>0</v>
      </c>
      <c r="AV78" s="5"/>
      <c r="AW78" s="3">
        <f t="shared" si="120"/>
        <v>0</v>
      </c>
      <c r="AX78" s="5"/>
      <c r="AY78" s="3">
        <f t="shared" si="121"/>
        <v>0</v>
      </c>
      <c r="AZ78" s="6"/>
      <c r="BA78" s="6"/>
      <c r="BB78" s="6"/>
      <c r="BC78" s="3">
        <f t="shared" si="122"/>
        <v>0</v>
      </c>
      <c r="BD78" s="6"/>
      <c r="BE78" s="3">
        <f t="shared" si="123"/>
        <v>0</v>
      </c>
      <c r="BF78" s="6"/>
      <c r="BG78" s="3">
        <f t="shared" si="124"/>
        <v>0</v>
      </c>
      <c r="BH78" s="3">
        <f t="shared" si="125"/>
        <v>0</v>
      </c>
      <c r="BI78" s="15" t="str">
        <f t="shared" si="126"/>
        <v/>
      </c>
      <c r="BK78" s="15">
        <f t="shared" si="127"/>
        <v>0</v>
      </c>
      <c r="BL78" s="3">
        <f t="shared" si="128"/>
        <v>0</v>
      </c>
      <c r="BM78" s="15" t="str">
        <f t="shared" si="129"/>
        <v/>
      </c>
      <c r="BN78" s="15" t="str">
        <f t="shared" si="130"/>
        <v>No es un Control</v>
      </c>
      <c r="BO78" s="149"/>
      <c r="BP78" s="151"/>
      <c r="BQ78" s="151"/>
      <c r="BR78" s="154"/>
      <c r="BS78" s="118"/>
      <c r="BT78" s="121"/>
      <c r="BU78" s="123"/>
      <c r="BV78" s="126"/>
      <c r="BW78" s="121"/>
      <c r="BX78" s="121"/>
      <c r="BY78" s="121"/>
      <c r="BZ78" s="121"/>
      <c r="CA78" s="121"/>
      <c r="CB78" s="121"/>
      <c r="CC78" s="121"/>
      <c r="CD78" s="121"/>
      <c r="CE78" s="121"/>
      <c r="CF78" s="121"/>
      <c r="CG78" s="121"/>
      <c r="CH78" s="121"/>
      <c r="CI78" s="121"/>
      <c r="CJ78" s="121"/>
    </row>
    <row r="79" spans="1:88" ht="16.5" thickBot="1" x14ac:dyDescent="0.3">
      <c r="A79" s="118"/>
      <c r="B79" s="121"/>
      <c r="C79" s="121"/>
      <c r="D79" s="121"/>
      <c r="E79" s="6"/>
      <c r="F79" s="5"/>
      <c r="G79" s="121"/>
      <c r="H79" s="121"/>
      <c r="I79" s="121"/>
      <c r="J79" s="121"/>
      <c r="K79" s="121"/>
      <c r="L79" s="121"/>
      <c r="M79" s="121"/>
      <c r="N79" s="121"/>
      <c r="O79" s="11" t="e">
        <f t="shared" si="114"/>
        <v>#DIV/0!</v>
      </c>
      <c r="P79" s="201" t="e">
        <f t="shared" si="88"/>
        <v>#DIV/0!</v>
      </c>
      <c r="Q79" s="121"/>
      <c r="R79" s="121"/>
      <c r="S79" s="121"/>
      <c r="T79" s="121"/>
      <c r="U79" s="121"/>
      <c r="V79" s="121"/>
      <c r="W79" s="121"/>
      <c r="X79" s="121"/>
      <c r="Y79" s="121"/>
      <c r="Z79" s="121"/>
      <c r="AA79" s="121"/>
      <c r="AB79" s="121"/>
      <c r="AC79" s="121"/>
      <c r="AD79" s="121"/>
      <c r="AE79" s="121"/>
      <c r="AF79" s="121"/>
      <c r="AG79" s="121"/>
      <c r="AH79" s="121"/>
      <c r="AI79" s="190"/>
      <c r="AJ79" s="193">
        <f t="shared" si="89"/>
        <v>0</v>
      </c>
      <c r="AK79" s="193">
        <f t="shared" si="90"/>
        <v>0</v>
      </c>
      <c r="AL79" s="179" t="str">
        <f t="shared" si="115"/>
        <v/>
      </c>
      <c r="AM79" s="196" t="e">
        <f t="shared" si="91"/>
        <v>#DIV/0!</v>
      </c>
      <c r="AN79" s="179" t="str">
        <f t="shared" si="116"/>
        <v/>
      </c>
      <c r="AO79" s="182" t="e">
        <f t="shared" si="117"/>
        <v>#DIV/0!</v>
      </c>
      <c r="AP79" s="126" t="e">
        <f t="shared" si="118"/>
        <v>#DIV/0!</v>
      </c>
      <c r="AQ79" s="187" t="e">
        <f t="shared" si="113"/>
        <v>#DIV/0!</v>
      </c>
      <c r="AR79" s="5"/>
      <c r="AS79" s="5"/>
      <c r="AT79" s="5"/>
      <c r="AU79" s="3">
        <f t="shared" si="119"/>
        <v>0</v>
      </c>
      <c r="AV79" s="5"/>
      <c r="AW79" s="3">
        <f t="shared" si="120"/>
        <v>0</v>
      </c>
      <c r="AX79" s="5"/>
      <c r="AY79" s="3">
        <f t="shared" si="121"/>
        <v>0</v>
      </c>
      <c r="AZ79" s="6"/>
      <c r="BA79" s="6"/>
      <c r="BB79" s="6"/>
      <c r="BC79" s="3">
        <f t="shared" si="122"/>
        <v>0</v>
      </c>
      <c r="BD79" s="6"/>
      <c r="BE79" s="3">
        <f t="shared" si="123"/>
        <v>0</v>
      </c>
      <c r="BF79" s="6"/>
      <c r="BG79" s="3">
        <f t="shared" si="124"/>
        <v>0</v>
      </c>
      <c r="BH79" s="3">
        <f t="shared" si="125"/>
        <v>0</v>
      </c>
      <c r="BI79" s="15" t="str">
        <f t="shared" si="126"/>
        <v/>
      </c>
      <c r="BK79" s="15">
        <f t="shared" si="127"/>
        <v>0</v>
      </c>
      <c r="BL79" s="3">
        <f t="shared" si="128"/>
        <v>0</v>
      </c>
      <c r="BM79" s="15" t="str">
        <f t="shared" si="129"/>
        <v/>
      </c>
      <c r="BN79" s="15" t="str">
        <f t="shared" si="130"/>
        <v>No es un Control</v>
      </c>
      <c r="BO79" s="149"/>
      <c r="BP79" s="151"/>
      <c r="BQ79" s="151"/>
      <c r="BR79" s="154"/>
      <c r="BS79" s="118"/>
      <c r="BT79" s="121"/>
      <c r="BU79" s="123"/>
      <c r="BV79" s="126"/>
      <c r="BW79" s="121"/>
      <c r="BX79" s="121"/>
      <c r="BY79" s="121"/>
      <c r="BZ79" s="121"/>
      <c r="CA79" s="121"/>
      <c r="CB79" s="121"/>
      <c r="CC79" s="121"/>
      <c r="CD79" s="121"/>
      <c r="CE79" s="121"/>
      <c r="CF79" s="121"/>
      <c r="CG79" s="121"/>
      <c r="CH79" s="121"/>
      <c r="CI79" s="121"/>
      <c r="CJ79" s="121"/>
    </row>
    <row r="80" spans="1:88" ht="16.5" thickBot="1" x14ac:dyDescent="0.3">
      <c r="A80" s="204"/>
      <c r="B80" s="199"/>
      <c r="C80" s="199"/>
      <c r="D80" s="199"/>
      <c r="E80" s="16"/>
      <c r="F80" s="17"/>
      <c r="G80" s="199"/>
      <c r="H80" s="199"/>
      <c r="I80" s="199"/>
      <c r="J80" s="199"/>
      <c r="K80" s="199"/>
      <c r="L80" s="199"/>
      <c r="M80" s="199"/>
      <c r="N80" s="199"/>
      <c r="O80" s="18" t="e">
        <f t="shared" si="114"/>
        <v>#DIV/0!</v>
      </c>
      <c r="P80" s="202" t="e">
        <f t="shared" si="88"/>
        <v>#DIV/0!</v>
      </c>
      <c r="Q80" s="199"/>
      <c r="R80" s="199"/>
      <c r="S80" s="199"/>
      <c r="T80" s="199"/>
      <c r="U80" s="199"/>
      <c r="V80" s="199"/>
      <c r="W80" s="199"/>
      <c r="X80" s="199"/>
      <c r="Y80" s="199"/>
      <c r="Z80" s="199"/>
      <c r="AA80" s="199"/>
      <c r="AB80" s="199"/>
      <c r="AC80" s="199"/>
      <c r="AD80" s="199"/>
      <c r="AE80" s="199"/>
      <c r="AF80" s="199"/>
      <c r="AG80" s="199"/>
      <c r="AH80" s="199"/>
      <c r="AI80" s="191"/>
      <c r="AJ80" s="194">
        <f t="shared" si="89"/>
        <v>0</v>
      </c>
      <c r="AK80" s="194">
        <f t="shared" si="90"/>
        <v>0</v>
      </c>
      <c r="AL80" s="180" t="str">
        <f t="shared" si="115"/>
        <v/>
      </c>
      <c r="AM80" s="197" t="e">
        <f t="shared" si="91"/>
        <v>#DIV/0!</v>
      </c>
      <c r="AN80" s="180" t="str">
        <f t="shared" si="116"/>
        <v/>
      </c>
      <c r="AO80" s="183" t="e">
        <f t="shared" si="117"/>
        <v>#DIV/0!</v>
      </c>
      <c r="AP80" s="185" t="e">
        <f t="shared" si="118"/>
        <v>#DIV/0!</v>
      </c>
      <c r="AQ80" s="188" t="e">
        <f t="shared" si="113"/>
        <v>#DIV/0!</v>
      </c>
      <c r="AR80" s="5"/>
      <c r="AS80" s="5"/>
      <c r="AT80" s="5"/>
      <c r="AU80" s="3">
        <f t="shared" si="119"/>
        <v>0</v>
      </c>
      <c r="AV80" s="5"/>
      <c r="AW80" s="3">
        <f t="shared" si="120"/>
        <v>0</v>
      </c>
      <c r="AX80" s="5"/>
      <c r="AY80" s="3">
        <f t="shared" si="121"/>
        <v>0</v>
      </c>
      <c r="AZ80" s="6"/>
      <c r="BA80" s="6"/>
      <c r="BB80" s="6"/>
      <c r="BC80" s="3">
        <f t="shared" si="122"/>
        <v>0</v>
      </c>
      <c r="BD80" s="6"/>
      <c r="BE80" s="3">
        <f t="shared" si="123"/>
        <v>0</v>
      </c>
      <c r="BF80" s="6"/>
      <c r="BG80" s="3">
        <f t="shared" si="124"/>
        <v>0</v>
      </c>
      <c r="BH80" s="3">
        <f t="shared" si="125"/>
        <v>0</v>
      </c>
      <c r="BI80" s="15" t="str">
        <f t="shared" si="126"/>
        <v/>
      </c>
      <c r="BK80" s="15">
        <f t="shared" si="127"/>
        <v>0</v>
      </c>
      <c r="BL80" s="3">
        <f t="shared" si="128"/>
        <v>0</v>
      </c>
      <c r="BM80" s="15" t="str">
        <f t="shared" si="129"/>
        <v/>
      </c>
      <c r="BN80" s="15" t="str">
        <f t="shared" si="130"/>
        <v>No es un Control</v>
      </c>
      <c r="BO80" s="149"/>
      <c r="BP80" s="152"/>
      <c r="BQ80" s="152"/>
      <c r="BR80" s="155"/>
      <c r="BS80" s="119"/>
      <c r="BT80" s="108"/>
      <c r="BU80" s="124"/>
      <c r="BV80" s="127"/>
      <c r="BW80" s="199"/>
      <c r="BX80" s="199"/>
      <c r="BY80" s="199"/>
      <c r="BZ80" s="199"/>
      <c r="CA80" s="199"/>
      <c r="CB80" s="199"/>
      <c r="CC80" s="199"/>
      <c r="CD80" s="199"/>
      <c r="CE80" s="199"/>
      <c r="CF80" s="199"/>
      <c r="CG80" s="199"/>
      <c r="CH80" s="199"/>
      <c r="CI80" s="199"/>
      <c r="CJ80" s="199"/>
    </row>
    <row r="81" spans="1:88" ht="16.5" thickBot="1" x14ac:dyDescent="0.3">
      <c r="A81" s="203"/>
      <c r="B81" s="198"/>
      <c r="C81" s="198"/>
      <c r="D81" s="198"/>
      <c r="E81" s="12"/>
      <c r="F81" s="12"/>
      <c r="G81" s="198"/>
      <c r="H81" s="198"/>
      <c r="I81" s="198"/>
      <c r="J81" s="198"/>
      <c r="K81" s="198"/>
      <c r="L81" s="198"/>
      <c r="M81" s="198"/>
      <c r="N81" s="198"/>
      <c r="O81" s="13" t="e">
        <f t="shared" si="114"/>
        <v>#DIV/0!</v>
      </c>
      <c r="P81" s="200" t="e">
        <f t="shared" si="88"/>
        <v>#DIV/0!</v>
      </c>
      <c r="Q81" s="198"/>
      <c r="R81" s="198"/>
      <c r="S81" s="198"/>
      <c r="T81" s="198"/>
      <c r="U81" s="198"/>
      <c r="V81" s="198"/>
      <c r="W81" s="198"/>
      <c r="X81" s="198"/>
      <c r="Y81" s="198"/>
      <c r="Z81" s="198"/>
      <c r="AA81" s="198"/>
      <c r="AB81" s="198"/>
      <c r="AC81" s="198"/>
      <c r="AD81" s="198"/>
      <c r="AE81" s="198"/>
      <c r="AF81" s="198"/>
      <c r="AG81" s="198"/>
      <c r="AH81" s="198"/>
      <c r="AI81" s="189"/>
      <c r="AJ81" s="192">
        <f t="shared" si="89"/>
        <v>0</v>
      </c>
      <c r="AK81" s="192">
        <f t="shared" si="90"/>
        <v>0</v>
      </c>
      <c r="AL81" s="178" t="str">
        <f t="shared" si="115"/>
        <v/>
      </c>
      <c r="AM81" s="195" t="e">
        <f t="shared" si="91"/>
        <v>#DIV/0!</v>
      </c>
      <c r="AN81" s="178" t="str">
        <f t="shared" si="116"/>
        <v/>
      </c>
      <c r="AO81" s="181" t="e">
        <f t="shared" si="117"/>
        <v>#DIV/0!</v>
      </c>
      <c r="AP81" s="184" t="e">
        <f t="shared" si="118"/>
        <v>#DIV/0!</v>
      </c>
      <c r="AQ81" s="186" t="e">
        <f t="shared" si="113"/>
        <v>#DIV/0!</v>
      </c>
      <c r="AR81" s="5"/>
      <c r="AS81" s="5"/>
      <c r="AT81" s="5"/>
      <c r="AU81" s="3">
        <f t="shared" si="119"/>
        <v>0</v>
      </c>
      <c r="AV81" s="5"/>
      <c r="AW81" s="3">
        <f t="shared" si="120"/>
        <v>0</v>
      </c>
      <c r="AX81" s="5"/>
      <c r="AY81" s="3">
        <f t="shared" si="121"/>
        <v>0</v>
      </c>
      <c r="AZ81" s="6"/>
      <c r="BA81" s="6"/>
      <c r="BB81" s="6"/>
      <c r="BC81" s="3">
        <f t="shared" si="122"/>
        <v>0</v>
      </c>
      <c r="BD81" s="6"/>
      <c r="BE81" s="3">
        <f t="shared" si="123"/>
        <v>0</v>
      </c>
      <c r="BF81" s="6"/>
      <c r="BG81" s="3">
        <f t="shared" si="124"/>
        <v>0</v>
      </c>
      <c r="BH81" s="3">
        <f t="shared" si="125"/>
        <v>0</v>
      </c>
      <c r="BI81" s="15" t="str">
        <f t="shared" si="126"/>
        <v/>
      </c>
      <c r="BK81" s="15">
        <f t="shared" si="127"/>
        <v>0</v>
      </c>
      <c r="BL81" s="3">
        <f t="shared" si="128"/>
        <v>0</v>
      </c>
      <c r="BM81" s="15" t="str">
        <f t="shared" si="129"/>
        <v/>
      </c>
      <c r="BN81" s="15" t="str">
        <f t="shared" si="130"/>
        <v>No es un Control</v>
      </c>
      <c r="BO81" s="148" t="e">
        <f t="shared" ref="BO81" si="145">AVERAGE(BM81:BM85)</f>
        <v>#DIV/0!</v>
      </c>
      <c r="BP81" s="150" t="e">
        <f t="shared" ref="BP81" si="146">IF(BO81=100,"FUERTE",IF(BO81&gt;49,"MODERADO",IF(BO81&lt;50,"DÉBIL","")))</f>
        <v>#DIV/0!</v>
      </c>
      <c r="BQ81" s="150" t="e">
        <f t="shared" ref="BQ81" si="147">IF(AND(BP81="FUERTE",OR(BN81="Probabilidad",BN82="Probabilidad",BN83="Probabilidad", BN84="Probabilidad",BN85="Probabilidad")),2,IF(AND(BP81="MODERADO",OR(BN81="Probabilidad",BN82="Probabilidad",BN83="Probabilidad", BN84="Probabilidad",BN85="Probabilidad")),1,0))</f>
        <v>#DIV/0!</v>
      </c>
      <c r="BR81" s="153">
        <v>0</v>
      </c>
      <c r="BS81" s="117" t="e">
        <f t="shared" ref="BS81" si="148">IF(AM81-BQ81&lt;=0,1,AM81-BQ81)</f>
        <v>#DIV/0!</v>
      </c>
      <c r="BT81" s="120" t="e">
        <f t="shared" ref="BT81" si="149">AN81-BR81</f>
        <v>#VALUE!</v>
      </c>
      <c r="BU81" s="122" t="e">
        <f t="shared" ref="BU81" si="150">BS81*BT81</f>
        <v>#DIV/0!</v>
      </c>
      <c r="BV81" s="125" t="e">
        <f t="shared" ref="BV81" si="151">IF(OR(BT81=5,BU81=20,BU81=15,BU81=16,AND(BU81=12,BT81=4)),"Extremo",IF(OR(BU81=8,BU81=9,AND(BU81=4,BT81=4),AND(BU81=12,BT81=3),AND(BU81=10,BT81=2),AND(BU81=5,BT81=1)),"Alto",IF(OR(BU81=6,AND(BU81=4,BT81=1),AND(BU81=3,BT81=3)),"Moderado",IF(OR(BU81=1,BU81=2,AND(BU81=3,BT81=3),AND(BU81=4,BT81=2)),"Bajo"," "))))</f>
        <v>#VALUE!</v>
      </c>
      <c r="BW81" s="198"/>
      <c r="BX81" s="198"/>
      <c r="BY81" s="198"/>
      <c r="BZ81" s="198"/>
      <c r="CA81" s="198"/>
      <c r="CB81" s="198"/>
      <c r="CC81" s="198"/>
      <c r="CD81" s="198"/>
      <c r="CE81" s="198"/>
      <c r="CF81" s="198"/>
      <c r="CG81" s="198"/>
      <c r="CH81" s="198"/>
      <c r="CI81" s="198"/>
      <c r="CJ81" s="198"/>
    </row>
    <row r="82" spans="1:88" ht="16.5" thickBot="1" x14ac:dyDescent="0.3">
      <c r="A82" s="118"/>
      <c r="B82" s="121"/>
      <c r="C82" s="121"/>
      <c r="D82" s="121"/>
      <c r="E82" s="6"/>
      <c r="F82" s="5"/>
      <c r="G82" s="121"/>
      <c r="H82" s="121"/>
      <c r="I82" s="121"/>
      <c r="J82" s="121"/>
      <c r="K82" s="121"/>
      <c r="L82" s="121"/>
      <c r="M82" s="121"/>
      <c r="N82" s="121"/>
      <c r="O82" s="11" t="e">
        <f t="shared" si="114"/>
        <v>#DIV/0!</v>
      </c>
      <c r="P82" s="201" t="e">
        <f t="shared" si="88"/>
        <v>#DIV/0!</v>
      </c>
      <c r="Q82" s="121"/>
      <c r="R82" s="121"/>
      <c r="S82" s="121"/>
      <c r="T82" s="121"/>
      <c r="U82" s="121"/>
      <c r="V82" s="121"/>
      <c r="W82" s="121"/>
      <c r="X82" s="121"/>
      <c r="Y82" s="121"/>
      <c r="Z82" s="121"/>
      <c r="AA82" s="121"/>
      <c r="AB82" s="121"/>
      <c r="AC82" s="121"/>
      <c r="AD82" s="121"/>
      <c r="AE82" s="121"/>
      <c r="AF82" s="121"/>
      <c r="AG82" s="121"/>
      <c r="AH82" s="121"/>
      <c r="AI82" s="190"/>
      <c r="AJ82" s="193">
        <f t="shared" si="89"/>
        <v>0</v>
      </c>
      <c r="AK82" s="193">
        <f t="shared" si="90"/>
        <v>0</v>
      </c>
      <c r="AL82" s="179" t="str">
        <f t="shared" si="115"/>
        <v/>
      </c>
      <c r="AM82" s="196" t="e">
        <f t="shared" si="91"/>
        <v>#DIV/0!</v>
      </c>
      <c r="AN82" s="179" t="str">
        <f t="shared" si="116"/>
        <v/>
      </c>
      <c r="AO82" s="182" t="e">
        <f t="shared" si="117"/>
        <v>#DIV/0!</v>
      </c>
      <c r="AP82" s="126" t="e">
        <f t="shared" si="118"/>
        <v>#DIV/0!</v>
      </c>
      <c r="AQ82" s="187" t="e">
        <f t="shared" si="113"/>
        <v>#DIV/0!</v>
      </c>
      <c r="AR82" s="5"/>
      <c r="AS82" s="5"/>
      <c r="AT82" s="5"/>
      <c r="AU82" s="3">
        <f t="shared" si="119"/>
        <v>0</v>
      </c>
      <c r="AV82" s="5"/>
      <c r="AW82" s="3">
        <f t="shared" si="120"/>
        <v>0</v>
      </c>
      <c r="AX82" s="5"/>
      <c r="AY82" s="3">
        <f t="shared" si="121"/>
        <v>0</v>
      </c>
      <c r="AZ82" s="6"/>
      <c r="BA82" s="6"/>
      <c r="BB82" s="6"/>
      <c r="BC82" s="3">
        <f t="shared" si="122"/>
        <v>0</v>
      </c>
      <c r="BD82" s="6"/>
      <c r="BE82" s="3">
        <f t="shared" si="123"/>
        <v>0</v>
      </c>
      <c r="BF82" s="6"/>
      <c r="BG82" s="3">
        <f t="shared" si="124"/>
        <v>0</v>
      </c>
      <c r="BH82" s="3">
        <f t="shared" si="125"/>
        <v>0</v>
      </c>
      <c r="BI82" s="15" t="str">
        <f t="shared" si="126"/>
        <v/>
      </c>
      <c r="BK82" s="15">
        <f t="shared" si="127"/>
        <v>0</v>
      </c>
      <c r="BL82" s="3">
        <f t="shared" si="128"/>
        <v>0</v>
      </c>
      <c r="BM82" s="15" t="str">
        <f t="shared" si="129"/>
        <v/>
      </c>
      <c r="BN82" s="15" t="str">
        <f t="shared" si="130"/>
        <v>No es un Control</v>
      </c>
      <c r="BO82" s="149"/>
      <c r="BP82" s="151"/>
      <c r="BQ82" s="151"/>
      <c r="BR82" s="154"/>
      <c r="BS82" s="118"/>
      <c r="BT82" s="121"/>
      <c r="BU82" s="123"/>
      <c r="BV82" s="126"/>
      <c r="BW82" s="121"/>
      <c r="BX82" s="121"/>
      <c r="BY82" s="121"/>
      <c r="BZ82" s="121"/>
      <c r="CA82" s="121"/>
      <c r="CB82" s="121"/>
      <c r="CC82" s="121"/>
      <c r="CD82" s="121"/>
      <c r="CE82" s="121"/>
      <c r="CF82" s="121"/>
      <c r="CG82" s="121"/>
      <c r="CH82" s="121"/>
      <c r="CI82" s="121"/>
      <c r="CJ82" s="121"/>
    </row>
    <row r="83" spans="1:88" ht="16.5" thickBot="1" x14ac:dyDescent="0.3">
      <c r="A83" s="118"/>
      <c r="B83" s="121"/>
      <c r="C83" s="121"/>
      <c r="D83" s="121"/>
      <c r="E83" s="6"/>
      <c r="F83" s="5"/>
      <c r="G83" s="121"/>
      <c r="H83" s="121"/>
      <c r="I83" s="121"/>
      <c r="J83" s="121"/>
      <c r="K83" s="121"/>
      <c r="L83" s="121"/>
      <c r="M83" s="121"/>
      <c r="N83" s="121"/>
      <c r="O83" s="11" t="e">
        <f t="shared" si="114"/>
        <v>#DIV/0!</v>
      </c>
      <c r="P83" s="201" t="e">
        <f t="shared" si="88"/>
        <v>#DIV/0!</v>
      </c>
      <c r="Q83" s="121"/>
      <c r="R83" s="121"/>
      <c r="S83" s="121"/>
      <c r="T83" s="121"/>
      <c r="U83" s="121"/>
      <c r="V83" s="121"/>
      <c r="W83" s="121"/>
      <c r="X83" s="121"/>
      <c r="Y83" s="121"/>
      <c r="Z83" s="121"/>
      <c r="AA83" s="121"/>
      <c r="AB83" s="121"/>
      <c r="AC83" s="121"/>
      <c r="AD83" s="121"/>
      <c r="AE83" s="121"/>
      <c r="AF83" s="121"/>
      <c r="AG83" s="121"/>
      <c r="AH83" s="121"/>
      <c r="AI83" s="190"/>
      <c r="AJ83" s="193">
        <f t="shared" si="89"/>
        <v>0</v>
      </c>
      <c r="AK83" s="193">
        <f t="shared" si="90"/>
        <v>0</v>
      </c>
      <c r="AL83" s="179" t="str">
        <f t="shared" si="115"/>
        <v/>
      </c>
      <c r="AM83" s="196" t="e">
        <f t="shared" si="91"/>
        <v>#DIV/0!</v>
      </c>
      <c r="AN83" s="179" t="str">
        <f t="shared" si="116"/>
        <v/>
      </c>
      <c r="AO83" s="182" t="e">
        <f t="shared" si="117"/>
        <v>#DIV/0!</v>
      </c>
      <c r="AP83" s="126" t="e">
        <f t="shared" si="118"/>
        <v>#DIV/0!</v>
      </c>
      <c r="AQ83" s="187" t="e">
        <f t="shared" si="113"/>
        <v>#DIV/0!</v>
      </c>
      <c r="AR83" s="5"/>
      <c r="AS83" s="5"/>
      <c r="AT83" s="5"/>
      <c r="AU83" s="3">
        <f t="shared" si="119"/>
        <v>0</v>
      </c>
      <c r="AV83" s="5"/>
      <c r="AW83" s="3">
        <f t="shared" si="120"/>
        <v>0</v>
      </c>
      <c r="AX83" s="5"/>
      <c r="AY83" s="3">
        <f t="shared" si="121"/>
        <v>0</v>
      </c>
      <c r="AZ83" s="6"/>
      <c r="BA83" s="6"/>
      <c r="BB83" s="6"/>
      <c r="BC83" s="3">
        <f t="shared" si="122"/>
        <v>0</v>
      </c>
      <c r="BD83" s="6"/>
      <c r="BE83" s="3">
        <f t="shared" si="123"/>
        <v>0</v>
      </c>
      <c r="BF83" s="6"/>
      <c r="BG83" s="3">
        <f t="shared" si="124"/>
        <v>0</v>
      </c>
      <c r="BH83" s="3">
        <f t="shared" si="125"/>
        <v>0</v>
      </c>
      <c r="BI83" s="15" t="str">
        <f t="shared" si="126"/>
        <v/>
      </c>
      <c r="BK83" s="15">
        <f t="shared" si="127"/>
        <v>0</v>
      </c>
      <c r="BL83" s="3">
        <f t="shared" si="128"/>
        <v>0</v>
      </c>
      <c r="BM83" s="15" t="str">
        <f t="shared" si="129"/>
        <v/>
      </c>
      <c r="BN83" s="15" t="str">
        <f t="shared" si="130"/>
        <v>No es un Control</v>
      </c>
      <c r="BO83" s="149"/>
      <c r="BP83" s="151"/>
      <c r="BQ83" s="151"/>
      <c r="BR83" s="154"/>
      <c r="BS83" s="118"/>
      <c r="BT83" s="121"/>
      <c r="BU83" s="123"/>
      <c r="BV83" s="126"/>
      <c r="BW83" s="121"/>
      <c r="BX83" s="121"/>
      <c r="BY83" s="121"/>
      <c r="BZ83" s="121"/>
      <c r="CA83" s="121"/>
      <c r="CB83" s="121"/>
      <c r="CC83" s="121"/>
      <c r="CD83" s="121"/>
      <c r="CE83" s="121"/>
      <c r="CF83" s="121"/>
      <c r="CG83" s="121"/>
      <c r="CH83" s="121"/>
      <c r="CI83" s="121"/>
      <c r="CJ83" s="121"/>
    </row>
    <row r="84" spans="1:88" ht="16.5" thickBot="1" x14ac:dyDescent="0.3">
      <c r="A84" s="118"/>
      <c r="B84" s="121"/>
      <c r="C84" s="121"/>
      <c r="D84" s="121"/>
      <c r="E84" s="6"/>
      <c r="F84" s="5"/>
      <c r="G84" s="121"/>
      <c r="H84" s="121"/>
      <c r="I84" s="121"/>
      <c r="J84" s="121"/>
      <c r="K84" s="121"/>
      <c r="L84" s="121"/>
      <c r="M84" s="121"/>
      <c r="N84" s="121"/>
      <c r="O84" s="11" t="e">
        <f t="shared" si="114"/>
        <v>#DIV/0!</v>
      </c>
      <c r="P84" s="201" t="e">
        <f t="shared" si="88"/>
        <v>#DIV/0!</v>
      </c>
      <c r="Q84" s="121"/>
      <c r="R84" s="121"/>
      <c r="S84" s="121"/>
      <c r="T84" s="121"/>
      <c r="U84" s="121"/>
      <c r="V84" s="121"/>
      <c r="W84" s="121"/>
      <c r="X84" s="121"/>
      <c r="Y84" s="121"/>
      <c r="Z84" s="121"/>
      <c r="AA84" s="121"/>
      <c r="AB84" s="121"/>
      <c r="AC84" s="121"/>
      <c r="AD84" s="121"/>
      <c r="AE84" s="121"/>
      <c r="AF84" s="121"/>
      <c r="AG84" s="121"/>
      <c r="AH84" s="121"/>
      <c r="AI84" s="190"/>
      <c r="AJ84" s="193">
        <f t="shared" si="89"/>
        <v>0</v>
      </c>
      <c r="AK84" s="193">
        <f t="shared" si="90"/>
        <v>0</v>
      </c>
      <c r="AL84" s="179" t="str">
        <f t="shared" si="115"/>
        <v/>
      </c>
      <c r="AM84" s="196" t="e">
        <f t="shared" si="91"/>
        <v>#DIV/0!</v>
      </c>
      <c r="AN84" s="179" t="str">
        <f t="shared" si="116"/>
        <v/>
      </c>
      <c r="AO84" s="182" t="e">
        <f t="shared" si="117"/>
        <v>#DIV/0!</v>
      </c>
      <c r="AP84" s="126" t="e">
        <f t="shared" si="118"/>
        <v>#DIV/0!</v>
      </c>
      <c r="AQ84" s="187" t="e">
        <f t="shared" si="113"/>
        <v>#DIV/0!</v>
      </c>
      <c r="AR84" s="5"/>
      <c r="AS84" s="5"/>
      <c r="AT84" s="5"/>
      <c r="AU84" s="3">
        <f t="shared" si="119"/>
        <v>0</v>
      </c>
      <c r="AV84" s="5"/>
      <c r="AW84" s="3">
        <f t="shared" si="120"/>
        <v>0</v>
      </c>
      <c r="AX84" s="5"/>
      <c r="AY84" s="3">
        <f t="shared" si="121"/>
        <v>0</v>
      </c>
      <c r="AZ84" s="6"/>
      <c r="BA84" s="6"/>
      <c r="BB84" s="6"/>
      <c r="BC84" s="3">
        <f t="shared" si="122"/>
        <v>0</v>
      </c>
      <c r="BD84" s="6"/>
      <c r="BE84" s="3">
        <f t="shared" si="123"/>
        <v>0</v>
      </c>
      <c r="BF84" s="6"/>
      <c r="BG84" s="3">
        <f t="shared" si="124"/>
        <v>0</v>
      </c>
      <c r="BH84" s="3">
        <f t="shared" si="125"/>
        <v>0</v>
      </c>
      <c r="BI84" s="15" t="str">
        <f t="shared" si="126"/>
        <v/>
      </c>
      <c r="BK84" s="15">
        <f t="shared" si="127"/>
        <v>0</v>
      </c>
      <c r="BL84" s="3">
        <f t="shared" si="128"/>
        <v>0</v>
      </c>
      <c r="BM84" s="15" t="str">
        <f t="shared" si="129"/>
        <v/>
      </c>
      <c r="BN84" s="15" t="str">
        <f t="shared" si="130"/>
        <v>No es un Control</v>
      </c>
      <c r="BO84" s="149"/>
      <c r="BP84" s="151"/>
      <c r="BQ84" s="151"/>
      <c r="BR84" s="154"/>
      <c r="BS84" s="118"/>
      <c r="BT84" s="121"/>
      <c r="BU84" s="123"/>
      <c r="BV84" s="126"/>
      <c r="BW84" s="121"/>
      <c r="BX84" s="121"/>
      <c r="BY84" s="121"/>
      <c r="BZ84" s="121"/>
      <c r="CA84" s="121"/>
      <c r="CB84" s="121"/>
      <c r="CC84" s="121"/>
      <c r="CD84" s="121"/>
      <c r="CE84" s="121"/>
      <c r="CF84" s="121"/>
      <c r="CG84" s="121"/>
      <c r="CH84" s="121"/>
      <c r="CI84" s="121"/>
      <c r="CJ84" s="121"/>
    </row>
    <row r="85" spans="1:88" ht="16.5" thickBot="1" x14ac:dyDescent="0.3">
      <c r="A85" s="204"/>
      <c r="B85" s="199"/>
      <c r="C85" s="199"/>
      <c r="D85" s="199"/>
      <c r="E85" s="16"/>
      <c r="F85" s="17"/>
      <c r="G85" s="199"/>
      <c r="H85" s="199"/>
      <c r="I85" s="199"/>
      <c r="J85" s="199"/>
      <c r="K85" s="199"/>
      <c r="L85" s="199"/>
      <c r="M85" s="199"/>
      <c r="N85" s="199"/>
      <c r="O85" s="18" t="e">
        <f t="shared" si="114"/>
        <v>#DIV/0!</v>
      </c>
      <c r="P85" s="202" t="e">
        <f t="shared" si="88"/>
        <v>#DIV/0!</v>
      </c>
      <c r="Q85" s="199"/>
      <c r="R85" s="199"/>
      <c r="S85" s="199"/>
      <c r="T85" s="199"/>
      <c r="U85" s="199"/>
      <c r="V85" s="199"/>
      <c r="W85" s="199"/>
      <c r="X85" s="199"/>
      <c r="Y85" s="199"/>
      <c r="Z85" s="199"/>
      <c r="AA85" s="199"/>
      <c r="AB85" s="199"/>
      <c r="AC85" s="199"/>
      <c r="AD85" s="199"/>
      <c r="AE85" s="199"/>
      <c r="AF85" s="199"/>
      <c r="AG85" s="199"/>
      <c r="AH85" s="199"/>
      <c r="AI85" s="191"/>
      <c r="AJ85" s="194">
        <f t="shared" si="89"/>
        <v>0</v>
      </c>
      <c r="AK85" s="194">
        <f t="shared" si="90"/>
        <v>0</v>
      </c>
      <c r="AL85" s="180" t="str">
        <f t="shared" si="115"/>
        <v/>
      </c>
      <c r="AM85" s="197" t="e">
        <f t="shared" si="91"/>
        <v>#DIV/0!</v>
      </c>
      <c r="AN85" s="180" t="str">
        <f t="shared" si="116"/>
        <v/>
      </c>
      <c r="AO85" s="183" t="e">
        <f t="shared" si="117"/>
        <v>#DIV/0!</v>
      </c>
      <c r="AP85" s="185" t="e">
        <f t="shared" si="118"/>
        <v>#DIV/0!</v>
      </c>
      <c r="AQ85" s="188" t="e">
        <f t="shared" si="113"/>
        <v>#DIV/0!</v>
      </c>
      <c r="AR85" s="5"/>
      <c r="AS85" s="5"/>
      <c r="AT85" s="5"/>
      <c r="AU85" s="3">
        <f t="shared" si="119"/>
        <v>0</v>
      </c>
      <c r="AV85" s="5"/>
      <c r="AW85" s="3">
        <f t="shared" si="120"/>
        <v>0</v>
      </c>
      <c r="AX85" s="5"/>
      <c r="AY85" s="3">
        <f t="shared" si="121"/>
        <v>0</v>
      </c>
      <c r="AZ85" s="6"/>
      <c r="BA85" s="6"/>
      <c r="BB85" s="6"/>
      <c r="BC85" s="3">
        <f t="shared" si="122"/>
        <v>0</v>
      </c>
      <c r="BD85" s="6"/>
      <c r="BE85" s="3">
        <f t="shared" si="123"/>
        <v>0</v>
      </c>
      <c r="BF85" s="6"/>
      <c r="BG85" s="3">
        <f t="shared" si="124"/>
        <v>0</v>
      </c>
      <c r="BH85" s="3">
        <f t="shared" si="125"/>
        <v>0</v>
      </c>
      <c r="BI85" s="15" t="str">
        <f t="shared" si="126"/>
        <v/>
      </c>
      <c r="BK85" s="15">
        <f t="shared" si="127"/>
        <v>0</v>
      </c>
      <c r="BL85" s="3">
        <f t="shared" si="128"/>
        <v>0</v>
      </c>
      <c r="BM85" s="15" t="str">
        <f t="shared" si="129"/>
        <v/>
      </c>
      <c r="BN85" s="15" t="str">
        <f t="shared" si="130"/>
        <v>No es un Control</v>
      </c>
      <c r="BO85" s="149"/>
      <c r="BP85" s="152"/>
      <c r="BQ85" s="152"/>
      <c r="BR85" s="155"/>
      <c r="BS85" s="119"/>
      <c r="BT85" s="108"/>
      <c r="BU85" s="124"/>
      <c r="BV85" s="127"/>
      <c r="BW85" s="199"/>
      <c r="BX85" s="199"/>
      <c r="BY85" s="199"/>
      <c r="BZ85" s="199"/>
      <c r="CA85" s="199"/>
      <c r="CB85" s="199"/>
      <c r="CC85" s="199"/>
      <c r="CD85" s="199"/>
      <c r="CE85" s="199"/>
      <c r="CF85" s="199"/>
      <c r="CG85" s="199"/>
      <c r="CH85" s="199"/>
      <c r="CI85" s="199"/>
      <c r="CJ85" s="199"/>
    </row>
    <row r="86" spans="1:88" ht="16.5" thickBot="1" x14ac:dyDescent="0.3">
      <c r="A86" s="203"/>
      <c r="B86" s="198"/>
      <c r="C86" s="198"/>
      <c r="D86" s="198"/>
      <c r="E86" s="12"/>
      <c r="F86" s="12"/>
      <c r="G86" s="198"/>
      <c r="H86" s="198"/>
      <c r="I86" s="198"/>
      <c r="J86" s="198"/>
      <c r="K86" s="198"/>
      <c r="L86" s="198"/>
      <c r="M86" s="198"/>
      <c r="N86" s="198"/>
      <c r="O86" s="13" t="e">
        <f t="shared" si="114"/>
        <v>#DIV/0!</v>
      </c>
      <c r="P86" s="200" t="e">
        <f t="shared" si="88"/>
        <v>#DIV/0!</v>
      </c>
      <c r="Q86" s="198"/>
      <c r="R86" s="198"/>
      <c r="S86" s="198"/>
      <c r="T86" s="198"/>
      <c r="U86" s="198"/>
      <c r="V86" s="198"/>
      <c r="W86" s="198"/>
      <c r="X86" s="198"/>
      <c r="Y86" s="198"/>
      <c r="Z86" s="198"/>
      <c r="AA86" s="198"/>
      <c r="AB86" s="198"/>
      <c r="AC86" s="198"/>
      <c r="AD86" s="198"/>
      <c r="AE86" s="198"/>
      <c r="AF86" s="198"/>
      <c r="AG86" s="198"/>
      <c r="AH86" s="198"/>
      <c r="AI86" s="189"/>
      <c r="AJ86" s="192">
        <f t="shared" si="89"/>
        <v>0</v>
      </c>
      <c r="AK86" s="192">
        <f t="shared" si="90"/>
        <v>0</v>
      </c>
      <c r="AL86" s="178" t="str">
        <f t="shared" si="115"/>
        <v/>
      </c>
      <c r="AM86" s="195" t="e">
        <f t="shared" si="91"/>
        <v>#DIV/0!</v>
      </c>
      <c r="AN86" s="178" t="str">
        <f t="shared" si="116"/>
        <v/>
      </c>
      <c r="AO86" s="181" t="e">
        <f t="shared" si="117"/>
        <v>#DIV/0!</v>
      </c>
      <c r="AP86" s="184" t="e">
        <f t="shared" si="118"/>
        <v>#DIV/0!</v>
      </c>
      <c r="AQ86" s="186" t="e">
        <f t="shared" si="113"/>
        <v>#DIV/0!</v>
      </c>
      <c r="AR86" s="5"/>
      <c r="AS86" s="5"/>
      <c r="AT86" s="5"/>
      <c r="AU86" s="3">
        <f t="shared" si="119"/>
        <v>0</v>
      </c>
      <c r="AV86" s="5"/>
      <c r="AW86" s="3">
        <f t="shared" si="120"/>
        <v>0</v>
      </c>
      <c r="AX86" s="5"/>
      <c r="AY86" s="3">
        <f t="shared" si="121"/>
        <v>0</v>
      </c>
      <c r="AZ86" s="6"/>
      <c r="BA86" s="6"/>
      <c r="BB86" s="6"/>
      <c r="BC86" s="3">
        <f t="shared" si="122"/>
        <v>0</v>
      </c>
      <c r="BD86" s="6"/>
      <c r="BE86" s="3">
        <f t="shared" si="123"/>
        <v>0</v>
      </c>
      <c r="BF86" s="6"/>
      <c r="BG86" s="3">
        <f t="shared" si="124"/>
        <v>0</v>
      </c>
      <c r="BH86" s="3">
        <f t="shared" si="125"/>
        <v>0</v>
      </c>
      <c r="BI86" s="15" t="str">
        <f t="shared" si="126"/>
        <v/>
      </c>
      <c r="BK86" s="15">
        <f t="shared" si="127"/>
        <v>0</v>
      </c>
      <c r="BL86" s="3">
        <f t="shared" si="128"/>
        <v>0</v>
      </c>
      <c r="BM86" s="15" t="str">
        <f t="shared" si="129"/>
        <v/>
      </c>
      <c r="BN86" s="15" t="str">
        <f t="shared" si="130"/>
        <v>No es un Control</v>
      </c>
      <c r="BO86" s="148" t="e">
        <f t="shared" ref="BO86" si="152">AVERAGE(BM86:BM90)</f>
        <v>#DIV/0!</v>
      </c>
      <c r="BP86" s="150" t="e">
        <f t="shared" ref="BP86" si="153">IF(BO86=100,"FUERTE",IF(BO86&gt;49,"MODERADO",IF(BO86&lt;50,"DÉBIL","")))</f>
        <v>#DIV/0!</v>
      </c>
      <c r="BQ86" s="150" t="e">
        <f t="shared" ref="BQ86" si="154">IF(AND(BP86="FUERTE",OR(BN86="Probabilidad",BN87="Probabilidad",BN88="Probabilidad", BN89="Probabilidad",BN90="Probabilidad")),2,IF(AND(BP86="MODERADO",OR(BN86="Probabilidad",BN87="Probabilidad",BN88="Probabilidad", BN89="Probabilidad",BN90="Probabilidad")),1,0))</f>
        <v>#DIV/0!</v>
      </c>
      <c r="BR86" s="153">
        <v>0</v>
      </c>
      <c r="BS86" s="117" t="e">
        <f t="shared" ref="BS86" si="155">IF(AM86-BQ86&lt;=0,1,AM86-BQ86)</f>
        <v>#DIV/0!</v>
      </c>
      <c r="BT86" s="120" t="e">
        <f t="shared" ref="BT86" si="156">AN86-BR86</f>
        <v>#VALUE!</v>
      </c>
      <c r="BU86" s="122" t="e">
        <f t="shared" ref="BU86" si="157">BS86*BT86</f>
        <v>#DIV/0!</v>
      </c>
      <c r="BV86" s="125" t="e">
        <f t="shared" ref="BV86" si="158">IF(OR(BT86=5,BU86=20,BU86=15,BU86=16,AND(BU86=12,BT86=4)),"Extremo",IF(OR(BU86=8,BU86=9,AND(BU86=4,BT86=4),AND(BU86=12,BT86=3),AND(BU86=10,BT86=2),AND(BU86=5,BT86=1)),"Alto",IF(OR(BU86=6,AND(BU86=4,BT86=1),AND(BU86=3,BT86=3)),"Moderado",IF(OR(BU86=1,BU86=2,AND(BU86=3,BT86=3),AND(BU86=4,BT86=2)),"Bajo"," "))))</f>
        <v>#VALUE!</v>
      </c>
      <c r="BW86" s="198"/>
      <c r="BX86" s="198"/>
      <c r="BY86" s="198"/>
      <c r="BZ86" s="198"/>
      <c r="CA86" s="198"/>
      <c r="CB86" s="198"/>
      <c r="CC86" s="198"/>
      <c r="CD86" s="198"/>
      <c r="CE86" s="198"/>
      <c r="CF86" s="198"/>
      <c r="CG86" s="198"/>
      <c r="CH86" s="198"/>
      <c r="CI86" s="198"/>
      <c r="CJ86" s="198"/>
    </row>
    <row r="87" spans="1:88" ht="16.5" thickBot="1" x14ac:dyDescent="0.3">
      <c r="A87" s="118"/>
      <c r="B87" s="121"/>
      <c r="C87" s="121"/>
      <c r="D87" s="121"/>
      <c r="E87" s="6"/>
      <c r="F87" s="5"/>
      <c r="G87" s="121"/>
      <c r="H87" s="121"/>
      <c r="I87" s="121"/>
      <c r="J87" s="121"/>
      <c r="K87" s="121"/>
      <c r="L87" s="121"/>
      <c r="M87" s="121"/>
      <c r="N87" s="121"/>
      <c r="O87" s="11" t="e">
        <f t="shared" si="114"/>
        <v>#DIV/0!</v>
      </c>
      <c r="P87" s="201" t="e">
        <f t="shared" si="88"/>
        <v>#DIV/0!</v>
      </c>
      <c r="Q87" s="121"/>
      <c r="R87" s="121"/>
      <c r="S87" s="121"/>
      <c r="T87" s="121"/>
      <c r="U87" s="121"/>
      <c r="V87" s="121"/>
      <c r="W87" s="121"/>
      <c r="X87" s="121"/>
      <c r="Y87" s="121"/>
      <c r="Z87" s="121"/>
      <c r="AA87" s="121"/>
      <c r="AB87" s="121"/>
      <c r="AC87" s="121"/>
      <c r="AD87" s="121"/>
      <c r="AE87" s="121"/>
      <c r="AF87" s="121"/>
      <c r="AG87" s="121"/>
      <c r="AH87" s="121"/>
      <c r="AI87" s="190"/>
      <c r="AJ87" s="193">
        <f t="shared" si="89"/>
        <v>0</v>
      </c>
      <c r="AK87" s="193">
        <f t="shared" si="90"/>
        <v>0</v>
      </c>
      <c r="AL87" s="179" t="str">
        <f t="shared" si="115"/>
        <v/>
      </c>
      <c r="AM87" s="196" t="e">
        <f t="shared" si="91"/>
        <v>#DIV/0!</v>
      </c>
      <c r="AN87" s="179" t="str">
        <f t="shared" si="116"/>
        <v/>
      </c>
      <c r="AO87" s="182" t="e">
        <f t="shared" si="117"/>
        <v>#DIV/0!</v>
      </c>
      <c r="AP87" s="126" t="e">
        <f t="shared" si="118"/>
        <v>#DIV/0!</v>
      </c>
      <c r="AQ87" s="187" t="e">
        <f t="shared" si="113"/>
        <v>#DIV/0!</v>
      </c>
      <c r="AR87" s="5"/>
      <c r="AS87" s="5"/>
      <c r="AT87" s="5"/>
      <c r="AU87" s="3">
        <f t="shared" si="119"/>
        <v>0</v>
      </c>
      <c r="AV87" s="5"/>
      <c r="AW87" s="3">
        <f t="shared" si="120"/>
        <v>0</v>
      </c>
      <c r="AX87" s="5"/>
      <c r="AY87" s="3">
        <f t="shared" si="121"/>
        <v>0</v>
      </c>
      <c r="AZ87" s="6"/>
      <c r="BA87" s="6"/>
      <c r="BB87" s="6"/>
      <c r="BC87" s="3">
        <f t="shared" si="122"/>
        <v>0</v>
      </c>
      <c r="BD87" s="6"/>
      <c r="BE87" s="3">
        <f t="shared" si="123"/>
        <v>0</v>
      </c>
      <c r="BF87" s="6"/>
      <c r="BG87" s="3">
        <f t="shared" si="124"/>
        <v>0</v>
      </c>
      <c r="BH87" s="3">
        <f t="shared" si="125"/>
        <v>0</v>
      </c>
      <c r="BI87" s="15" t="str">
        <f t="shared" si="126"/>
        <v/>
      </c>
      <c r="BK87" s="15">
        <f t="shared" si="127"/>
        <v>0</v>
      </c>
      <c r="BL87" s="3">
        <f t="shared" si="128"/>
        <v>0</v>
      </c>
      <c r="BM87" s="15" t="str">
        <f t="shared" si="129"/>
        <v/>
      </c>
      <c r="BN87" s="15" t="str">
        <f t="shared" si="130"/>
        <v>No es un Control</v>
      </c>
      <c r="BO87" s="149"/>
      <c r="BP87" s="151"/>
      <c r="BQ87" s="151"/>
      <c r="BR87" s="154"/>
      <c r="BS87" s="118"/>
      <c r="BT87" s="121"/>
      <c r="BU87" s="123"/>
      <c r="BV87" s="126"/>
      <c r="BW87" s="121"/>
      <c r="BX87" s="121"/>
      <c r="BY87" s="121"/>
      <c r="BZ87" s="121"/>
      <c r="CA87" s="121"/>
      <c r="CB87" s="121"/>
      <c r="CC87" s="121"/>
      <c r="CD87" s="121"/>
      <c r="CE87" s="121"/>
      <c r="CF87" s="121"/>
      <c r="CG87" s="121"/>
      <c r="CH87" s="121"/>
      <c r="CI87" s="121"/>
      <c r="CJ87" s="121"/>
    </row>
    <row r="88" spans="1:88" ht="16.5" thickBot="1" x14ac:dyDescent="0.3">
      <c r="A88" s="118"/>
      <c r="B88" s="121"/>
      <c r="C88" s="121"/>
      <c r="D88" s="121"/>
      <c r="E88" s="6"/>
      <c r="F88" s="5"/>
      <c r="G88" s="121"/>
      <c r="H88" s="121"/>
      <c r="I88" s="121"/>
      <c r="J88" s="121"/>
      <c r="K88" s="121"/>
      <c r="L88" s="121"/>
      <c r="M88" s="121"/>
      <c r="N88" s="121"/>
      <c r="O88" s="11" t="e">
        <f t="shared" si="114"/>
        <v>#DIV/0!</v>
      </c>
      <c r="P88" s="201" t="e">
        <f t="shared" si="88"/>
        <v>#DIV/0!</v>
      </c>
      <c r="Q88" s="121"/>
      <c r="R88" s="121"/>
      <c r="S88" s="121"/>
      <c r="T88" s="121"/>
      <c r="U88" s="121"/>
      <c r="V88" s="121"/>
      <c r="W88" s="121"/>
      <c r="X88" s="121"/>
      <c r="Y88" s="121"/>
      <c r="Z88" s="121"/>
      <c r="AA88" s="121"/>
      <c r="AB88" s="121"/>
      <c r="AC88" s="121"/>
      <c r="AD88" s="121"/>
      <c r="AE88" s="121"/>
      <c r="AF88" s="121"/>
      <c r="AG88" s="121"/>
      <c r="AH88" s="121"/>
      <c r="AI88" s="190"/>
      <c r="AJ88" s="193">
        <f t="shared" si="89"/>
        <v>0</v>
      </c>
      <c r="AK88" s="193">
        <f t="shared" si="90"/>
        <v>0</v>
      </c>
      <c r="AL88" s="179" t="str">
        <f t="shared" si="115"/>
        <v/>
      </c>
      <c r="AM88" s="196" t="e">
        <f t="shared" si="91"/>
        <v>#DIV/0!</v>
      </c>
      <c r="AN88" s="179" t="str">
        <f t="shared" si="116"/>
        <v/>
      </c>
      <c r="AO88" s="182" t="e">
        <f t="shared" si="117"/>
        <v>#DIV/0!</v>
      </c>
      <c r="AP88" s="126" t="e">
        <f t="shared" si="118"/>
        <v>#DIV/0!</v>
      </c>
      <c r="AQ88" s="187" t="e">
        <f t="shared" si="113"/>
        <v>#DIV/0!</v>
      </c>
      <c r="AR88" s="5"/>
      <c r="AS88" s="5"/>
      <c r="AT88" s="5"/>
      <c r="AU88" s="3">
        <f t="shared" si="119"/>
        <v>0</v>
      </c>
      <c r="AV88" s="5"/>
      <c r="AW88" s="3">
        <f t="shared" si="120"/>
        <v>0</v>
      </c>
      <c r="AX88" s="5"/>
      <c r="AY88" s="3">
        <f t="shared" si="121"/>
        <v>0</v>
      </c>
      <c r="AZ88" s="6"/>
      <c r="BA88" s="6"/>
      <c r="BB88" s="6"/>
      <c r="BC88" s="3">
        <f t="shared" si="122"/>
        <v>0</v>
      </c>
      <c r="BD88" s="6"/>
      <c r="BE88" s="3">
        <f t="shared" si="123"/>
        <v>0</v>
      </c>
      <c r="BF88" s="6"/>
      <c r="BG88" s="3">
        <f t="shared" si="124"/>
        <v>0</v>
      </c>
      <c r="BH88" s="3">
        <f t="shared" si="125"/>
        <v>0</v>
      </c>
      <c r="BI88" s="15" t="str">
        <f t="shared" si="126"/>
        <v/>
      </c>
      <c r="BK88" s="15">
        <f t="shared" si="127"/>
        <v>0</v>
      </c>
      <c r="BL88" s="3">
        <f t="shared" si="128"/>
        <v>0</v>
      </c>
      <c r="BM88" s="15" t="str">
        <f t="shared" si="129"/>
        <v/>
      </c>
      <c r="BN88" s="15" t="str">
        <f t="shared" si="130"/>
        <v>No es un Control</v>
      </c>
      <c r="BO88" s="149"/>
      <c r="BP88" s="151"/>
      <c r="BQ88" s="151"/>
      <c r="BR88" s="154"/>
      <c r="BS88" s="118"/>
      <c r="BT88" s="121"/>
      <c r="BU88" s="123"/>
      <c r="BV88" s="126"/>
      <c r="BW88" s="121"/>
      <c r="BX88" s="121"/>
      <c r="BY88" s="121"/>
      <c r="BZ88" s="121"/>
      <c r="CA88" s="121"/>
      <c r="CB88" s="121"/>
      <c r="CC88" s="121"/>
      <c r="CD88" s="121"/>
      <c r="CE88" s="121"/>
      <c r="CF88" s="121"/>
      <c r="CG88" s="121"/>
      <c r="CH88" s="121"/>
      <c r="CI88" s="121"/>
      <c r="CJ88" s="121"/>
    </row>
    <row r="89" spans="1:88" ht="16.5" thickBot="1" x14ac:dyDescent="0.3">
      <c r="A89" s="118"/>
      <c r="B89" s="121"/>
      <c r="C89" s="121"/>
      <c r="D89" s="121"/>
      <c r="E89" s="6"/>
      <c r="F89" s="5"/>
      <c r="G89" s="121"/>
      <c r="H89" s="121"/>
      <c r="I89" s="121"/>
      <c r="J89" s="121"/>
      <c r="K89" s="121"/>
      <c r="L89" s="121"/>
      <c r="M89" s="121"/>
      <c r="N89" s="121"/>
      <c r="O89" s="11" t="e">
        <f t="shared" si="114"/>
        <v>#DIV/0!</v>
      </c>
      <c r="P89" s="201" t="e">
        <f t="shared" si="88"/>
        <v>#DIV/0!</v>
      </c>
      <c r="Q89" s="121"/>
      <c r="R89" s="121"/>
      <c r="S89" s="121"/>
      <c r="T89" s="121"/>
      <c r="U89" s="121"/>
      <c r="V89" s="121"/>
      <c r="W89" s="121"/>
      <c r="X89" s="121"/>
      <c r="Y89" s="121"/>
      <c r="Z89" s="121"/>
      <c r="AA89" s="121"/>
      <c r="AB89" s="121"/>
      <c r="AC89" s="121"/>
      <c r="AD89" s="121"/>
      <c r="AE89" s="121"/>
      <c r="AF89" s="121"/>
      <c r="AG89" s="121"/>
      <c r="AH89" s="121"/>
      <c r="AI89" s="190"/>
      <c r="AJ89" s="193">
        <f t="shared" si="89"/>
        <v>0</v>
      </c>
      <c r="AK89" s="193">
        <f t="shared" si="90"/>
        <v>0</v>
      </c>
      <c r="AL89" s="179" t="str">
        <f t="shared" si="115"/>
        <v/>
      </c>
      <c r="AM89" s="196" t="e">
        <f t="shared" si="91"/>
        <v>#DIV/0!</v>
      </c>
      <c r="AN89" s="179" t="str">
        <f t="shared" si="116"/>
        <v/>
      </c>
      <c r="AO89" s="182" t="e">
        <f t="shared" si="117"/>
        <v>#DIV/0!</v>
      </c>
      <c r="AP89" s="126" t="e">
        <f t="shared" si="118"/>
        <v>#DIV/0!</v>
      </c>
      <c r="AQ89" s="187" t="e">
        <f t="shared" si="113"/>
        <v>#DIV/0!</v>
      </c>
      <c r="AR89" s="5"/>
      <c r="AS89" s="5"/>
      <c r="AT89" s="5"/>
      <c r="AU89" s="3">
        <f t="shared" si="119"/>
        <v>0</v>
      </c>
      <c r="AV89" s="5"/>
      <c r="AW89" s="3">
        <f t="shared" si="120"/>
        <v>0</v>
      </c>
      <c r="AX89" s="5"/>
      <c r="AY89" s="3">
        <f t="shared" si="121"/>
        <v>0</v>
      </c>
      <c r="AZ89" s="6"/>
      <c r="BA89" s="6"/>
      <c r="BB89" s="6"/>
      <c r="BC89" s="3">
        <f t="shared" si="122"/>
        <v>0</v>
      </c>
      <c r="BD89" s="6"/>
      <c r="BE89" s="3">
        <f t="shared" si="123"/>
        <v>0</v>
      </c>
      <c r="BF89" s="6"/>
      <c r="BG89" s="3">
        <f t="shared" si="124"/>
        <v>0</v>
      </c>
      <c r="BH89" s="3">
        <f t="shared" si="125"/>
        <v>0</v>
      </c>
      <c r="BI89" s="15" t="str">
        <f t="shared" si="126"/>
        <v/>
      </c>
      <c r="BK89" s="15">
        <f t="shared" si="127"/>
        <v>0</v>
      </c>
      <c r="BL89" s="3">
        <f t="shared" si="128"/>
        <v>0</v>
      </c>
      <c r="BM89" s="15" t="str">
        <f t="shared" si="129"/>
        <v/>
      </c>
      <c r="BN89" s="15" t="str">
        <f t="shared" si="130"/>
        <v>No es un Control</v>
      </c>
      <c r="BO89" s="149"/>
      <c r="BP89" s="151"/>
      <c r="BQ89" s="151"/>
      <c r="BR89" s="154"/>
      <c r="BS89" s="118"/>
      <c r="BT89" s="121"/>
      <c r="BU89" s="123"/>
      <c r="BV89" s="126"/>
      <c r="BW89" s="121"/>
      <c r="BX89" s="121"/>
      <c r="BY89" s="121"/>
      <c r="BZ89" s="121"/>
      <c r="CA89" s="121"/>
      <c r="CB89" s="121"/>
      <c r="CC89" s="121"/>
      <c r="CD89" s="121"/>
      <c r="CE89" s="121"/>
      <c r="CF89" s="121"/>
      <c r="CG89" s="121"/>
      <c r="CH89" s="121"/>
      <c r="CI89" s="121"/>
      <c r="CJ89" s="121"/>
    </row>
    <row r="90" spans="1:88" ht="16.5" thickBot="1" x14ac:dyDescent="0.3">
      <c r="A90" s="204"/>
      <c r="B90" s="199"/>
      <c r="C90" s="199"/>
      <c r="D90" s="199"/>
      <c r="E90" s="16"/>
      <c r="F90" s="17"/>
      <c r="G90" s="199"/>
      <c r="H90" s="199"/>
      <c r="I90" s="199"/>
      <c r="J90" s="199"/>
      <c r="K90" s="199"/>
      <c r="L90" s="199"/>
      <c r="M90" s="199"/>
      <c r="N90" s="199"/>
      <c r="O90" s="18" t="e">
        <f t="shared" si="114"/>
        <v>#DIV/0!</v>
      </c>
      <c r="P90" s="202" t="e">
        <f>IF(H90="",O90,H90)</f>
        <v>#DIV/0!</v>
      </c>
      <c r="Q90" s="199"/>
      <c r="R90" s="199"/>
      <c r="S90" s="199"/>
      <c r="T90" s="199"/>
      <c r="U90" s="199"/>
      <c r="V90" s="199"/>
      <c r="W90" s="199"/>
      <c r="X90" s="199"/>
      <c r="Y90" s="199"/>
      <c r="Z90" s="199"/>
      <c r="AA90" s="199"/>
      <c r="AB90" s="199"/>
      <c r="AC90" s="199"/>
      <c r="AD90" s="199"/>
      <c r="AE90" s="199"/>
      <c r="AF90" s="199"/>
      <c r="AG90" s="199"/>
      <c r="AH90" s="199"/>
      <c r="AI90" s="191"/>
      <c r="AJ90" s="194">
        <f>COUNTIF(Q90:AI90,"SI")</f>
        <v>0</v>
      </c>
      <c r="AK90" s="194">
        <f>COUNTIF(Q90:AI90,"NO")</f>
        <v>0</v>
      </c>
      <c r="AL90" s="180" t="str">
        <f t="shared" si="115"/>
        <v/>
      </c>
      <c r="AM90" s="197" t="e">
        <f>P90</f>
        <v>#DIV/0!</v>
      </c>
      <c r="AN90" s="180" t="str">
        <f t="shared" si="116"/>
        <v/>
      </c>
      <c r="AO90" s="183" t="e">
        <f t="shared" si="117"/>
        <v>#DIV/0!</v>
      </c>
      <c r="AP90" s="185" t="e">
        <f t="shared" si="118"/>
        <v>#DIV/0!</v>
      </c>
      <c r="AQ90" s="188" t="e">
        <f t="shared" si="113"/>
        <v>#DIV/0!</v>
      </c>
      <c r="AR90" s="5"/>
      <c r="AS90" s="5"/>
      <c r="AT90" s="5"/>
      <c r="AU90" s="3">
        <f t="shared" si="119"/>
        <v>0</v>
      </c>
      <c r="AV90" s="5"/>
      <c r="AW90" s="3">
        <f t="shared" si="120"/>
        <v>0</v>
      </c>
      <c r="AX90" s="5"/>
      <c r="AY90" s="3">
        <f t="shared" si="121"/>
        <v>0</v>
      </c>
      <c r="AZ90" s="5"/>
      <c r="BA90" s="8">
        <f>AY90*AZ90</f>
        <v>0</v>
      </c>
      <c r="BB90" s="9" t="str">
        <f>IF(OR(AZ90=5,BA90=20,BA90=15,BA90=16,AND(BA90=12,AZ90=4)),"Extremo",IF(OR(BA90=8,BA90=9,AND(BA90=4,AZ90=4),AND(BA90=12,AZ90=3),AND(BA90=10,AZ90=2),AND(BA90=5,AZ90=1)),"Alto",IF(OR(BA90=6,AND(BA90=4,AZ90=1),AND(BA90=3,AZ90=3)),"Moderado",IF(OR(BA90=1,BA90=2,AND(BA90=3,AZ90=3),AND(BA90=4,AZ90=2)),"Bajo"," "))))</f>
        <v xml:space="preserve"> </v>
      </c>
      <c r="BC90" s="3">
        <f t="shared" si="122"/>
        <v>0</v>
      </c>
      <c r="BD90" s="5"/>
      <c r="BE90" s="3">
        <f t="shared" si="123"/>
        <v>0</v>
      </c>
      <c r="BF90" s="5"/>
      <c r="BG90" s="3">
        <f t="shared" si="124"/>
        <v>0</v>
      </c>
      <c r="BH90" s="3">
        <f t="shared" si="125"/>
        <v>0</v>
      </c>
      <c r="BI90" s="15" t="str">
        <f t="shared" si="126"/>
        <v/>
      </c>
      <c r="BK90" s="15">
        <f t="shared" si="127"/>
        <v>0</v>
      </c>
      <c r="BL90" s="3">
        <f t="shared" si="128"/>
        <v>0</v>
      </c>
      <c r="BM90" s="15" t="str">
        <f t="shared" si="129"/>
        <v/>
      </c>
      <c r="BN90" s="15" t="str">
        <f t="shared" si="130"/>
        <v>No es un Control</v>
      </c>
      <c r="BO90" s="149"/>
      <c r="BP90" s="152"/>
      <c r="BQ90" s="152"/>
      <c r="BR90" s="155"/>
      <c r="BS90" s="119"/>
      <c r="BT90" s="108"/>
      <c r="BU90" s="124"/>
      <c r="BV90" s="127"/>
      <c r="BW90" s="199"/>
      <c r="BX90" s="199"/>
      <c r="BY90" s="199"/>
      <c r="BZ90" s="199"/>
      <c r="CA90" s="199"/>
      <c r="CB90" s="199"/>
      <c r="CC90" s="199"/>
      <c r="CD90" s="199"/>
      <c r="CE90" s="199"/>
      <c r="CF90" s="199"/>
      <c r="CG90" s="199"/>
      <c r="CH90" s="199"/>
      <c r="CI90" s="199"/>
      <c r="CJ90" s="199"/>
    </row>
    <row r="91" spans="1:88" ht="16.5" thickBot="1" x14ac:dyDescent="0.3">
      <c r="A91" s="203"/>
      <c r="B91" s="198"/>
      <c r="C91" s="198"/>
      <c r="D91" s="198"/>
      <c r="E91" s="12"/>
      <c r="F91" s="12"/>
      <c r="G91" s="198"/>
      <c r="H91" s="198"/>
      <c r="I91" s="198"/>
      <c r="J91" s="198"/>
      <c r="K91" s="198"/>
      <c r="L91" s="198"/>
      <c r="M91" s="198"/>
      <c r="N91" s="198"/>
      <c r="O91" s="13" t="e">
        <f t="shared" si="114"/>
        <v>#DIV/0!</v>
      </c>
      <c r="P91" s="200" t="e">
        <f t="shared" ref="P91:P139" si="159">IF(H91="",O91,H91)</f>
        <v>#DIV/0!</v>
      </c>
      <c r="Q91" s="198"/>
      <c r="R91" s="198"/>
      <c r="S91" s="198"/>
      <c r="T91" s="198"/>
      <c r="U91" s="198"/>
      <c r="V91" s="198"/>
      <c r="W91" s="198"/>
      <c r="X91" s="198"/>
      <c r="Y91" s="198"/>
      <c r="Z91" s="198"/>
      <c r="AA91" s="198"/>
      <c r="AB91" s="198"/>
      <c r="AC91" s="198"/>
      <c r="AD91" s="198"/>
      <c r="AE91" s="198"/>
      <c r="AF91" s="198"/>
      <c r="AG91" s="198"/>
      <c r="AH91" s="198"/>
      <c r="AI91" s="189"/>
      <c r="AJ91" s="192">
        <f t="shared" ref="AJ91:AJ139" si="160">COUNTIF(Q91:AI91,"SI")</f>
        <v>0</v>
      </c>
      <c r="AK91" s="192">
        <f t="shared" ref="AK91:AK139" si="161">COUNTIF(Q91:AI91,"NO")</f>
        <v>0</v>
      </c>
      <c r="AL91" s="178" t="str">
        <f t="shared" si="115"/>
        <v/>
      </c>
      <c r="AM91" s="195" t="e">
        <f t="shared" ref="AM91:AM139" si="162">P91</f>
        <v>#DIV/0!</v>
      </c>
      <c r="AN91" s="178" t="str">
        <f t="shared" si="116"/>
        <v/>
      </c>
      <c r="AO91" s="181" t="e">
        <f t="shared" si="117"/>
        <v>#DIV/0!</v>
      </c>
      <c r="AP91" s="184" t="e">
        <f t="shared" si="118"/>
        <v>#DIV/0!</v>
      </c>
      <c r="AQ91" s="186" t="e">
        <f t="shared" si="113"/>
        <v>#DIV/0!</v>
      </c>
      <c r="AR91" s="5"/>
      <c r="AS91" s="5"/>
      <c r="AT91" s="5"/>
      <c r="AU91" s="3">
        <f t="shared" si="119"/>
        <v>0</v>
      </c>
      <c r="AV91" s="5"/>
      <c r="AW91" s="3">
        <f t="shared" si="120"/>
        <v>0</v>
      </c>
      <c r="AX91" s="5"/>
      <c r="AY91" s="3">
        <f t="shared" si="121"/>
        <v>0</v>
      </c>
      <c r="AZ91" s="6"/>
      <c r="BA91" s="8">
        <f t="shared" ref="BA91:BA101" si="163">AY91*AZ91</f>
        <v>0</v>
      </c>
      <c r="BB91" s="9" t="str">
        <f>IF(OR(AZ91=5,BA91=20,BA91=15,BA91=16,AND(BA91=12,AZ91=4)),"Extremo",IF(OR(BA91=8,BA91=9,AND(BA91=4,AZ91=4),AND(BA91=12,AZ91=3),AND(BA91=10,AZ91=2),AND(BA91=5,AZ91=1)),"Alto",IF(OR(BA91=6,AND(BA91=4,AZ91=1),AND(BA91=3,AZ91=3)),"Moderado",IF(OR(BA91=1,BA91=2,AND(BA91=3,AZ91=3),AND(BA91=4,AZ91=2)),"Bajo"," "))))</f>
        <v xml:space="preserve"> </v>
      </c>
      <c r="BC91" s="3">
        <f t="shared" si="122"/>
        <v>0</v>
      </c>
      <c r="BD91" s="6"/>
      <c r="BE91" s="3">
        <f t="shared" si="123"/>
        <v>0</v>
      </c>
      <c r="BF91" s="6"/>
      <c r="BG91" s="3">
        <f t="shared" si="124"/>
        <v>0</v>
      </c>
      <c r="BH91" s="3">
        <f t="shared" si="125"/>
        <v>0</v>
      </c>
      <c r="BI91" s="15" t="str">
        <f t="shared" si="126"/>
        <v/>
      </c>
      <c r="BK91" s="15">
        <f t="shared" si="127"/>
        <v>0</v>
      </c>
      <c r="BL91" s="3">
        <f t="shared" si="128"/>
        <v>0</v>
      </c>
      <c r="BM91" s="15" t="str">
        <f t="shared" si="129"/>
        <v/>
      </c>
      <c r="BN91" s="15" t="str">
        <f t="shared" si="130"/>
        <v>No es un Control</v>
      </c>
      <c r="BO91" s="148" t="e">
        <f t="shared" ref="BO91" si="164">AVERAGE(BM91:BM95)</f>
        <v>#DIV/0!</v>
      </c>
      <c r="BP91" s="150" t="e">
        <f t="shared" ref="BP91" si="165">IF(BO91=100,"FUERTE",IF(BO91&gt;49,"MODERADO",IF(BO91&lt;50,"DÉBIL","")))</f>
        <v>#DIV/0!</v>
      </c>
      <c r="BQ91" s="150" t="e">
        <f t="shared" ref="BQ91" si="166">IF(AND(BP91="FUERTE",OR(BN91="Probabilidad",BN92="Probabilidad",BN93="Probabilidad", BN94="Probabilidad",BN95="Probabilidad")),2,IF(AND(BP91="MODERADO",OR(BN91="Probabilidad",BN92="Probabilidad",BN93="Probabilidad", BN94="Probabilidad",BN95="Probabilidad")),1,0))</f>
        <v>#DIV/0!</v>
      </c>
      <c r="BR91" s="153">
        <v>0</v>
      </c>
      <c r="BS91" s="117" t="e">
        <f t="shared" ref="BS91" si="167">IF(AM91-BQ91&lt;=0,1,AM91-BQ91)</f>
        <v>#DIV/0!</v>
      </c>
      <c r="BT91" s="120" t="e">
        <f t="shared" ref="BT91" si="168">AN91-BR91</f>
        <v>#VALUE!</v>
      </c>
      <c r="BU91" s="122" t="e">
        <f t="shared" ref="BU91" si="169">BS91*BT91</f>
        <v>#DIV/0!</v>
      </c>
      <c r="BV91" s="125" t="e">
        <f t="shared" ref="BV91" si="170">IF(OR(BT91=5,BU91=20,BU91=15,BU91=16,AND(BU91=12,BT91=4)),"Extremo",IF(OR(BU91=8,BU91=9,AND(BU91=4,BT91=4),AND(BU91=12,BT91=3),AND(BU91=10,BT91=2),AND(BU91=5,BT91=1)),"Alto",IF(OR(BU91=6,AND(BU91=4,BT91=1),AND(BU91=3,BT91=3)),"Moderado",IF(OR(BU91=1,BU91=2,AND(BU91=3,BT91=3),AND(BU91=4,BT91=2)),"Bajo"," "))))</f>
        <v>#VALUE!</v>
      </c>
      <c r="BW91" s="198"/>
      <c r="BX91" s="198"/>
      <c r="BY91" s="198"/>
      <c r="BZ91" s="198"/>
      <c r="CA91" s="198"/>
      <c r="CB91" s="198"/>
      <c r="CC91" s="198"/>
      <c r="CD91" s="198"/>
      <c r="CE91" s="198"/>
      <c r="CF91" s="198"/>
      <c r="CG91" s="198"/>
      <c r="CH91" s="198"/>
      <c r="CI91" s="198"/>
      <c r="CJ91" s="198"/>
    </row>
    <row r="92" spans="1:88" ht="16.5" thickBot="1" x14ac:dyDescent="0.3">
      <c r="A92" s="118"/>
      <c r="B92" s="121"/>
      <c r="C92" s="121"/>
      <c r="D92" s="121"/>
      <c r="E92" s="6"/>
      <c r="F92" s="5"/>
      <c r="G92" s="121"/>
      <c r="H92" s="121"/>
      <c r="I92" s="121"/>
      <c r="J92" s="121"/>
      <c r="K92" s="121"/>
      <c r="L92" s="121"/>
      <c r="M92" s="121"/>
      <c r="N92" s="121"/>
      <c r="O92" s="11" t="e">
        <f t="shared" si="114"/>
        <v>#DIV/0!</v>
      </c>
      <c r="P92" s="201" t="e">
        <f t="shared" si="159"/>
        <v>#DIV/0!</v>
      </c>
      <c r="Q92" s="121"/>
      <c r="R92" s="121"/>
      <c r="S92" s="121"/>
      <c r="T92" s="121"/>
      <c r="U92" s="121"/>
      <c r="V92" s="121"/>
      <c r="W92" s="121"/>
      <c r="X92" s="121"/>
      <c r="Y92" s="121"/>
      <c r="Z92" s="121"/>
      <c r="AA92" s="121"/>
      <c r="AB92" s="121"/>
      <c r="AC92" s="121"/>
      <c r="AD92" s="121"/>
      <c r="AE92" s="121"/>
      <c r="AF92" s="121"/>
      <c r="AG92" s="121"/>
      <c r="AH92" s="121"/>
      <c r="AI92" s="190"/>
      <c r="AJ92" s="193">
        <f t="shared" si="160"/>
        <v>0</v>
      </c>
      <c r="AK92" s="193">
        <f t="shared" si="161"/>
        <v>0</v>
      </c>
      <c r="AL92" s="179" t="str">
        <f t="shared" si="115"/>
        <v/>
      </c>
      <c r="AM92" s="196" t="e">
        <f t="shared" si="162"/>
        <v>#DIV/0!</v>
      </c>
      <c r="AN92" s="179" t="str">
        <f t="shared" si="116"/>
        <v/>
      </c>
      <c r="AO92" s="182" t="e">
        <f t="shared" si="117"/>
        <v>#DIV/0!</v>
      </c>
      <c r="AP92" s="126" t="e">
        <f t="shared" si="118"/>
        <v>#DIV/0!</v>
      </c>
      <c r="AQ92" s="187" t="e">
        <f t="shared" si="113"/>
        <v>#DIV/0!</v>
      </c>
      <c r="AR92" s="5"/>
      <c r="AS92" s="5"/>
      <c r="AT92" s="5"/>
      <c r="AU92" s="3">
        <f t="shared" si="119"/>
        <v>0</v>
      </c>
      <c r="AV92" s="5"/>
      <c r="AW92" s="3">
        <f t="shared" si="120"/>
        <v>0</v>
      </c>
      <c r="AX92" s="5"/>
      <c r="AY92" s="3">
        <f t="shared" si="121"/>
        <v>0</v>
      </c>
      <c r="AZ92" s="6"/>
      <c r="BA92" s="8">
        <f t="shared" si="163"/>
        <v>0</v>
      </c>
      <c r="BB92" s="9" t="str">
        <f>IF(OR(AZ92=5,BA92=20,BA92=15,BA92=16,AND(BA92=12,AZ92=4)),"Extremo",IF(OR(BA92=8,BA92=9,AND(BA92=4,AZ92=4),AND(BA92=12,AZ92=3),AND(BA92=10,AZ92=2),AND(BA92=5,AZ92=1)),"Alto",IF(OR(BA92=6,AND(BA92=4,AZ92=1),AND(BA92=3,AZ92=3)),"Moderado",IF(OR(BA92=1,BA92=2,AND(BA92=3,AZ92=3),AND(BA92=4,AZ92=2)),"Bajo"," "))))</f>
        <v xml:space="preserve"> </v>
      </c>
      <c r="BC92" s="3">
        <f t="shared" si="122"/>
        <v>0</v>
      </c>
      <c r="BD92" s="6"/>
      <c r="BE92" s="3">
        <f t="shared" si="123"/>
        <v>0</v>
      </c>
      <c r="BF92" s="6"/>
      <c r="BG92" s="3">
        <f t="shared" si="124"/>
        <v>0</v>
      </c>
      <c r="BH92" s="3">
        <f t="shared" si="125"/>
        <v>0</v>
      </c>
      <c r="BI92" s="15" t="str">
        <f t="shared" si="126"/>
        <v/>
      </c>
      <c r="BK92" s="15">
        <f t="shared" si="127"/>
        <v>0</v>
      </c>
      <c r="BL92" s="3">
        <f t="shared" si="128"/>
        <v>0</v>
      </c>
      <c r="BM92" s="15" t="str">
        <f t="shared" si="129"/>
        <v/>
      </c>
      <c r="BN92" s="15" t="str">
        <f t="shared" si="130"/>
        <v>No es un Control</v>
      </c>
      <c r="BO92" s="149"/>
      <c r="BP92" s="151"/>
      <c r="BQ92" s="151"/>
      <c r="BR92" s="154"/>
      <c r="BS92" s="118"/>
      <c r="BT92" s="121"/>
      <c r="BU92" s="123"/>
      <c r="BV92" s="126"/>
      <c r="BW92" s="121"/>
      <c r="BX92" s="121"/>
      <c r="BY92" s="121"/>
      <c r="BZ92" s="121"/>
      <c r="CA92" s="121"/>
      <c r="CB92" s="121"/>
      <c r="CC92" s="121"/>
      <c r="CD92" s="121"/>
      <c r="CE92" s="121"/>
      <c r="CF92" s="121"/>
      <c r="CG92" s="121"/>
      <c r="CH92" s="121"/>
      <c r="CI92" s="121"/>
      <c r="CJ92" s="121"/>
    </row>
    <row r="93" spans="1:88" ht="16.5" thickBot="1" x14ac:dyDescent="0.3">
      <c r="A93" s="118"/>
      <c r="B93" s="121"/>
      <c r="C93" s="121"/>
      <c r="D93" s="121"/>
      <c r="E93" s="6"/>
      <c r="F93" s="5"/>
      <c r="G93" s="121"/>
      <c r="H93" s="121"/>
      <c r="I93" s="121"/>
      <c r="J93" s="121"/>
      <c r="K93" s="121"/>
      <c r="L93" s="121"/>
      <c r="M93" s="121"/>
      <c r="N93" s="121"/>
      <c r="O93" s="11" t="e">
        <f t="shared" si="114"/>
        <v>#DIV/0!</v>
      </c>
      <c r="P93" s="201" t="e">
        <f t="shared" si="159"/>
        <v>#DIV/0!</v>
      </c>
      <c r="Q93" s="121"/>
      <c r="R93" s="121"/>
      <c r="S93" s="121"/>
      <c r="T93" s="121"/>
      <c r="U93" s="121"/>
      <c r="V93" s="121"/>
      <c r="W93" s="121"/>
      <c r="X93" s="121"/>
      <c r="Y93" s="121"/>
      <c r="Z93" s="121"/>
      <c r="AA93" s="121"/>
      <c r="AB93" s="121"/>
      <c r="AC93" s="121"/>
      <c r="AD93" s="121"/>
      <c r="AE93" s="121"/>
      <c r="AF93" s="121"/>
      <c r="AG93" s="121"/>
      <c r="AH93" s="121"/>
      <c r="AI93" s="190"/>
      <c r="AJ93" s="193">
        <f t="shared" si="160"/>
        <v>0</v>
      </c>
      <c r="AK93" s="193">
        <f t="shared" si="161"/>
        <v>0</v>
      </c>
      <c r="AL93" s="179" t="str">
        <f t="shared" si="115"/>
        <v/>
      </c>
      <c r="AM93" s="196" t="e">
        <f t="shared" si="162"/>
        <v>#DIV/0!</v>
      </c>
      <c r="AN93" s="179" t="str">
        <f t="shared" si="116"/>
        <v/>
      </c>
      <c r="AO93" s="182" t="e">
        <f t="shared" si="117"/>
        <v>#DIV/0!</v>
      </c>
      <c r="AP93" s="126" t="e">
        <f t="shared" si="118"/>
        <v>#DIV/0!</v>
      </c>
      <c r="AQ93" s="187" t="e">
        <f t="shared" si="113"/>
        <v>#DIV/0!</v>
      </c>
      <c r="AR93" s="5"/>
      <c r="AS93" s="5"/>
      <c r="AT93" s="5"/>
      <c r="AU93" s="3">
        <f t="shared" si="119"/>
        <v>0</v>
      </c>
      <c r="AV93" s="5"/>
      <c r="AW93" s="3">
        <f t="shared" si="120"/>
        <v>0</v>
      </c>
      <c r="AX93" s="5"/>
      <c r="AY93" s="3">
        <f t="shared" si="121"/>
        <v>0</v>
      </c>
      <c r="AZ93" s="6"/>
      <c r="BA93" s="8">
        <f t="shared" si="163"/>
        <v>0</v>
      </c>
      <c r="BB93" s="9" t="str">
        <f t="shared" ref="BB93" si="171">IF(OR(AZ93=5,BA93=20,BA93=15,BA93=16,AND(BA93=12,AZ93=4)),"Extremo",IF(OR(BA93=8,BA93=9,AND(BA93=4,AZ93=4),AND(BA93=12,AZ93=3),AND(BA93=10,AZ93=2),AND(BA93=5,AZ93=1)),"Alto",IF(OR(BA93=6,AND(BA93=4,AZ93=1),AND(BA93=3,AZ93=3)),"Moderado",IF(OR(BA93=1,BA93=2,AND(BA93=3,AZ93=3),AND(BA93=4,AZ93=2)),"Bajo"," "))))</f>
        <v xml:space="preserve"> </v>
      </c>
      <c r="BC93" s="3">
        <f t="shared" si="122"/>
        <v>0</v>
      </c>
      <c r="BD93" s="6"/>
      <c r="BE93" s="3">
        <f t="shared" si="123"/>
        <v>0</v>
      </c>
      <c r="BF93" s="6"/>
      <c r="BG93" s="3">
        <f t="shared" si="124"/>
        <v>0</v>
      </c>
      <c r="BH93" s="3">
        <f t="shared" si="125"/>
        <v>0</v>
      </c>
      <c r="BI93" s="15" t="str">
        <f t="shared" si="126"/>
        <v/>
      </c>
      <c r="BK93" s="15">
        <f t="shared" si="127"/>
        <v>0</v>
      </c>
      <c r="BL93" s="3">
        <f t="shared" si="128"/>
        <v>0</v>
      </c>
      <c r="BM93" s="15" t="str">
        <f t="shared" si="129"/>
        <v/>
      </c>
      <c r="BN93" s="15" t="str">
        <f t="shared" si="130"/>
        <v>No es un Control</v>
      </c>
      <c r="BO93" s="149"/>
      <c r="BP93" s="151"/>
      <c r="BQ93" s="151"/>
      <c r="BR93" s="154"/>
      <c r="BS93" s="118"/>
      <c r="BT93" s="121"/>
      <c r="BU93" s="123"/>
      <c r="BV93" s="126"/>
      <c r="BW93" s="121"/>
      <c r="BX93" s="121"/>
      <c r="BY93" s="121"/>
      <c r="BZ93" s="121"/>
      <c r="CA93" s="121"/>
      <c r="CB93" s="121"/>
      <c r="CC93" s="121"/>
      <c r="CD93" s="121"/>
      <c r="CE93" s="121"/>
      <c r="CF93" s="121"/>
      <c r="CG93" s="121"/>
      <c r="CH93" s="121"/>
      <c r="CI93" s="121"/>
      <c r="CJ93" s="121"/>
    </row>
    <row r="94" spans="1:88" ht="16.5" thickBot="1" x14ac:dyDescent="0.3">
      <c r="A94" s="118"/>
      <c r="B94" s="121"/>
      <c r="C94" s="121"/>
      <c r="D94" s="121"/>
      <c r="E94" s="6"/>
      <c r="F94" s="5"/>
      <c r="G94" s="121"/>
      <c r="H94" s="121"/>
      <c r="I94" s="121"/>
      <c r="J94" s="121"/>
      <c r="K94" s="121"/>
      <c r="L94" s="121"/>
      <c r="M94" s="121"/>
      <c r="N94" s="121"/>
      <c r="O94" s="11" t="e">
        <f t="shared" si="114"/>
        <v>#DIV/0!</v>
      </c>
      <c r="P94" s="201" t="e">
        <f t="shared" si="159"/>
        <v>#DIV/0!</v>
      </c>
      <c r="Q94" s="121"/>
      <c r="R94" s="121"/>
      <c r="S94" s="121"/>
      <c r="T94" s="121"/>
      <c r="U94" s="121"/>
      <c r="V94" s="121"/>
      <c r="W94" s="121"/>
      <c r="X94" s="121"/>
      <c r="Y94" s="121"/>
      <c r="Z94" s="121"/>
      <c r="AA94" s="121"/>
      <c r="AB94" s="121"/>
      <c r="AC94" s="121"/>
      <c r="AD94" s="121"/>
      <c r="AE94" s="121"/>
      <c r="AF94" s="121"/>
      <c r="AG94" s="121"/>
      <c r="AH94" s="121"/>
      <c r="AI94" s="190"/>
      <c r="AJ94" s="193">
        <f t="shared" si="160"/>
        <v>0</v>
      </c>
      <c r="AK94" s="193">
        <f t="shared" si="161"/>
        <v>0</v>
      </c>
      <c r="AL94" s="179" t="str">
        <f t="shared" si="115"/>
        <v/>
      </c>
      <c r="AM94" s="196" t="e">
        <f t="shared" si="162"/>
        <v>#DIV/0!</v>
      </c>
      <c r="AN94" s="179" t="str">
        <f t="shared" si="116"/>
        <v/>
      </c>
      <c r="AO94" s="182" t="e">
        <f t="shared" si="117"/>
        <v>#DIV/0!</v>
      </c>
      <c r="AP94" s="126" t="e">
        <f t="shared" si="118"/>
        <v>#DIV/0!</v>
      </c>
      <c r="AQ94" s="187" t="e">
        <f t="shared" si="113"/>
        <v>#DIV/0!</v>
      </c>
      <c r="AR94" s="5"/>
      <c r="AS94" s="5"/>
      <c r="AT94" s="5"/>
      <c r="AU94" s="3">
        <f t="shared" si="119"/>
        <v>0</v>
      </c>
      <c r="AV94" s="5"/>
      <c r="AW94" s="3">
        <f t="shared" si="120"/>
        <v>0</v>
      </c>
      <c r="AX94" s="5"/>
      <c r="AY94" s="3">
        <f t="shared" si="121"/>
        <v>0</v>
      </c>
      <c r="AZ94" s="6"/>
      <c r="BA94" s="8">
        <f t="shared" si="163"/>
        <v>0</v>
      </c>
      <c r="BB94" s="9" t="str">
        <f>IF(OR(AZ94=5,BA94=20,BA94=15,BA94=16,AND(BA94=12,AZ94=4)),"Extremo",IF(OR(BA94=8,BA94=9,AND(BA94=4,AZ94=4),AND(BA94=12,AZ94=3),AND(BA94=10,AZ94=2),AND(BA94=5,AZ94=1)),"Alto",IF(OR(BA94=6,AND(BA94=4,AZ94=1),AND(BA94=3,AZ94=3)),"Moderado",IF(OR(BA94=1,BA94=2,AND(BA94=3,AZ94=3),AND(BA94=4,AZ94=2)),"Bajo"," "))))</f>
        <v xml:space="preserve"> </v>
      </c>
      <c r="BC94" s="3">
        <f t="shared" si="122"/>
        <v>0</v>
      </c>
      <c r="BD94" s="6"/>
      <c r="BE94" s="3">
        <f t="shared" si="123"/>
        <v>0</v>
      </c>
      <c r="BF94" s="6"/>
      <c r="BG94" s="3">
        <f t="shared" si="124"/>
        <v>0</v>
      </c>
      <c r="BH94" s="3">
        <f t="shared" si="125"/>
        <v>0</v>
      </c>
      <c r="BI94" s="15" t="str">
        <f t="shared" si="126"/>
        <v/>
      </c>
      <c r="BK94" s="15">
        <f t="shared" si="127"/>
        <v>0</v>
      </c>
      <c r="BL94" s="3">
        <f t="shared" si="128"/>
        <v>0</v>
      </c>
      <c r="BM94" s="15" t="str">
        <f t="shared" si="129"/>
        <v/>
      </c>
      <c r="BN94" s="15" t="str">
        <f t="shared" si="130"/>
        <v>No es un Control</v>
      </c>
      <c r="BO94" s="149"/>
      <c r="BP94" s="151"/>
      <c r="BQ94" s="151"/>
      <c r="BR94" s="154"/>
      <c r="BS94" s="118"/>
      <c r="BT94" s="121"/>
      <c r="BU94" s="123"/>
      <c r="BV94" s="126"/>
      <c r="BW94" s="121"/>
      <c r="BX94" s="121"/>
      <c r="BY94" s="121"/>
      <c r="BZ94" s="121"/>
      <c r="CA94" s="121"/>
      <c r="CB94" s="121"/>
      <c r="CC94" s="121"/>
      <c r="CD94" s="121"/>
      <c r="CE94" s="121"/>
      <c r="CF94" s="121"/>
      <c r="CG94" s="121"/>
      <c r="CH94" s="121"/>
      <c r="CI94" s="121"/>
      <c r="CJ94" s="121"/>
    </row>
    <row r="95" spans="1:88" ht="16.5" thickBot="1" x14ac:dyDescent="0.3">
      <c r="A95" s="204"/>
      <c r="B95" s="199"/>
      <c r="C95" s="199"/>
      <c r="D95" s="199"/>
      <c r="E95" s="16"/>
      <c r="F95" s="17"/>
      <c r="G95" s="199"/>
      <c r="H95" s="199"/>
      <c r="I95" s="199"/>
      <c r="J95" s="199"/>
      <c r="K95" s="199"/>
      <c r="L95" s="199"/>
      <c r="M95" s="199"/>
      <c r="N95" s="199"/>
      <c r="O95" s="18" t="e">
        <f t="shared" si="114"/>
        <v>#DIV/0!</v>
      </c>
      <c r="P95" s="202" t="e">
        <f t="shared" si="159"/>
        <v>#DIV/0!</v>
      </c>
      <c r="Q95" s="199"/>
      <c r="R95" s="199"/>
      <c r="S95" s="199"/>
      <c r="T95" s="199"/>
      <c r="U95" s="199"/>
      <c r="V95" s="199"/>
      <c r="W95" s="199"/>
      <c r="X95" s="199"/>
      <c r="Y95" s="199"/>
      <c r="Z95" s="199"/>
      <c r="AA95" s="199"/>
      <c r="AB95" s="199"/>
      <c r="AC95" s="199"/>
      <c r="AD95" s="199"/>
      <c r="AE95" s="199"/>
      <c r="AF95" s="199"/>
      <c r="AG95" s="199"/>
      <c r="AH95" s="199"/>
      <c r="AI95" s="191"/>
      <c r="AJ95" s="194">
        <f t="shared" si="160"/>
        <v>0</v>
      </c>
      <c r="AK95" s="194">
        <f t="shared" si="161"/>
        <v>0</v>
      </c>
      <c r="AL95" s="180" t="str">
        <f t="shared" si="115"/>
        <v/>
      </c>
      <c r="AM95" s="197" t="e">
        <f t="shared" si="162"/>
        <v>#DIV/0!</v>
      </c>
      <c r="AN95" s="180" t="str">
        <f t="shared" si="116"/>
        <v/>
      </c>
      <c r="AO95" s="183" t="e">
        <f t="shared" si="117"/>
        <v>#DIV/0!</v>
      </c>
      <c r="AP95" s="185" t="e">
        <f t="shared" si="118"/>
        <v>#DIV/0!</v>
      </c>
      <c r="AQ95" s="188" t="e">
        <f t="shared" si="113"/>
        <v>#DIV/0!</v>
      </c>
      <c r="AR95" s="5"/>
      <c r="AS95" s="5"/>
      <c r="AT95" s="5"/>
      <c r="AU95" s="3">
        <f t="shared" si="119"/>
        <v>0</v>
      </c>
      <c r="AV95" s="5"/>
      <c r="AW95" s="3">
        <f t="shared" si="120"/>
        <v>0</v>
      </c>
      <c r="AX95" s="5"/>
      <c r="AY95" s="3">
        <f t="shared" si="121"/>
        <v>0</v>
      </c>
      <c r="AZ95" s="6"/>
      <c r="BA95" s="8">
        <f t="shared" si="163"/>
        <v>0</v>
      </c>
      <c r="BB95" s="9" t="str">
        <f t="shared" ref="BB95:BB101" si="172">IF(OR(AZ95=5,BA95=20,BA95=15,BA95=16,AND(BA95=12,AZ95=4)),"Extremo",IF(OR(BA95=8,BA95=9,AND(BA95=4,AZ95=4),AND(BA95=12,AZ95=3),AND(BA95=10,AZ95=2),AND(BA95=5,AZ95=1)),"Alto",IF(OR(BA95=6,AND(BA95=4,AZ95=1),AND(BA95=3,AZ95=3)),"Moderado",IF(OR(BA95=1,BA95=2,AND(BA95=3,AZ95=3),AND(BA95=4,AZ95=2)),"Bajo"," "))))</f>
        <v xml:space="preserve"> </v>
      </c>
      <c r="BC95" s="3">
        <f t="shared" si="122"/>
        <v>0</v>
      </c>
      <c r="BD95" s="6"/>
      <c r="BE95" s="3">
        <f t="shared" si="123"/>
        <v>0</v>
      </c>
      <c r="BF95" s="6"/>
      <c r="BG95" s="3">
        <f t="shared" si="124"/>
        <v>0</v>
      </c>
      <c r="BH95" s="3">
        <f t="shared" si="125"/>
        <v>0</v>
      </c>
      <c r="BI95" s="15" t="str">
        <f t="shared" si="126"/>
        <v/>
      </c>
      <c r="BK95" s="15">
        <f t="shared" si="127"/>
        <v>0</v>
      </c>
      <c r="BL95" s="3">
        <f t="shared" si="128"/>
        <v>0</v>
      </c>
      <c r="BM95" s="15" t="str">
        <f t="shared" si="129"/>
        <v/>
      </c>
      <c r="BN95" s="15" t="str">
        <f t="shared" si="130"/>
        <v>No es un Control</v>
      </c>
      <c r="BO95" s="149"/>
      <c r="BP95" s="152"/>
      <c r="BQ95" s="152"/>
      <c r="BR95" s="155"/>
      <c r="BS95" s="119"/>
      <c r="BT95" s="108"/>
      <c r="BU95" s="124"/>
      <c r="BV95" s="127"/>
      <c r="BW95" s="199"/>
      <c r="BX95" s="199"/>
      <c r="BY95" s="199"/>
      <c r="BZ95" s="199"/>
      <c r="CA95" s="199"/>
      <c r="CB95" s="199"/>
      <c r="CC95" s="199"/>
      <c r="CD95" s="199"/>
      <c r="CE95" s="199"/>
      <c r="CF95" s="199"/>
      <c r="CG95" s="199"/>
      <c r="CH95" s="199"/>
      <c r="CI95" s="199"/>
      <c r="CJ95" s="199"/>
    </row>
    <row r="96" spans="1:88" ht="16.5" thickBot="1" x14ac:dyDescent="0.3">
      <c r="A96" s="203"/>
      <c r="B96" s="198"/>
      <c r="C96" s="198"/>
      <c r="D96" s="198"/>
      <c r="E96" s="12"/>
      <c r="F96" s="12"/>
      <c r="G96" s="198"/>
      <c r="H96" s="198"/>
      <c r="I96" s="198"/>
      <c r="J96" s="198"/>
      <c r="K96" s="198"/>
      <c r="L96" s="198"/>
      <c r="M96" s="198"/>
      <c r="N96" s="198"/>
      <c r="O96" s="13" t="e">
        <f t="shared" si="114"/>
        <v>#DIV/0!</v>
      </c>
      <c r="P96" s="200" t="e">
        <f t="shared" si="159"/>
        <v>#DIV/0!</v>
      </c>
      <c r="Q96" s="198"/>
      <c r="R96" s="198"/>
      <c r="S96" s="198"/>
      <c r="T96" s="198"/>
      <c r="U96" s="198"/>
      <c r="V96" s="198"/>
      <c r="W96" s="198"/>
      <c r="X96" s="198"/>
      <c r="Y96" s="198"/>
      <c r="Z96" s="198"/>
      <c r="AA96" s="198"/>
      <c r="AB96" s="198"/>
      <c r="AC96" s="198"/>
      <c r="AD96" s="198"/>
      <c r="AE96" s="198"/>
      <c r="AF96" s="198"/>
      <c r="AG96" s="198"/>
      <c r="AH96" s="198"/>
      <c r="AI96" s="189"/>
      <c r="AJ96" s="192">
        <f t="shared" si="160"/>
        <v>0</v>
      </c>
      <c r="AK96" s="192">
        <f t="shared" si="161"/>
        <v>0</v>
      </c>
      <c r="AL96" s="178" t="str">
        <f t="shared" si="115"/>
        <v/>
      </c>
      <c r="AM96" s="195" t="e">
        <f t="shared" si="162"/>
        <v>#DIV/0!</v>
      </c>
      <c r="AN96" s="178" t="str">
        <f t="shared" si="116"/>
        <v/>
      </c>
      <c r="AO96" s="181" t="e">
        <f t="shared" si="117"/>
        <v>#DIV/0!</v>
      </c>
      <c r="AP96" s="184" t="e">
        <f t="shared" si="118"/>
        <v>#DIV/0!</v>
      </c>
      <c r="AQ96" s="186" t="e">
        <f t="shared" si="113"/>
        <v>#DIV/0!</v>
      </c>
      <c r="AR96" s="5"/>
      <c r="AS96" s="5"/>
      <c r="AT96" s="5"/>
      <c r="AU96" s="3">
        <f t="shared" si="119"/>
        <v>0</v>
      </c>
      <c r="AV96" s="5"/>
      <c r="AW96" s="3">
        <f t="shared" si="120"/>
        <v>0</v>
      </c>
      <c r="AX96" s="5"/>
      <c r="AY96" s="3">
        <f t="shared" si="121"/>
        <v>0</v>
      </c>
      <c r="AZ96" s="6"/>
      <c r="BA96" s="8">
        <f t="shared" si="163"/>
        <v>0</v>
      </c>
      <c r="BB96" s="9" t="str">
        <f t="shared" si="172"/>
        <v xml:space="preserve"> </v>
      </c>
      <c r="BC96" s="3">
        <f t="shared" si="122"/>
        <v>0</v>
      </c>
      <c r="BD96" s="6"/>
      <c r="BE96" s="3">
        <f t="shared" si="123"/>
        <v>0</v>
      </c>
      <c r="BF96" s="6"/>
      <c r="BG96" s="3">
        <f t="shared" si="124"/>
        <v>0</v>
      </c>
      <c r="BH96" s="3">
        <f t="shared" si="125"/>
        <v>0</v>
      </c>
      <c r="BI96" s="15" t="str">
        <f t="shared" si="126"/>
        <v/>
      </c>
      <c r="BK96" s="15">
        <f t="shared" si="127"/>
        <v>0</v>
      </c>
      <c r="BL96" s="3">
        <f t="shared" si="128"/>
        <v>0</v>
      </c>
      <c r="BM96" s="15" t="str">
        <f t="shared" si="129"/>
        <v/>
      </c>
      <c r="BN96" s="15" t="str">
        <f t="shared" si="130"/>
        <v>No es un Control</v>
      </c>
      <c r="BO96" s="148" t="e">
        <f t="shared" ref="BO96" si="173">AVERAGE(BM96:BM100)</f>
        <v>#DIV/0!</v>
      </c>
      <c r="BP96" s="150" t="e">
        <f t="shared" ref="BP96" si="174">IF(BO96=100,"FUERTE",IF(BO96&gt;49,"MODERADO",IF(BO96&lt;50,"DÉBIL","")))</f>
        <v>#DIV/0!</v>
      </c>
      <c r="BQ96" s="150" t="e">
        <f t="shared" ref="BQ96" si="175">IF(AND(BP96="FUERTE",OR(BN96="Probabilidad",BN97="Probabilidad",BN98="Probabilidad", BN99="Probabilidad",BN100="Probabilidad")),2,IF(AND(BP96="MODERADO",OR(BN96="Probabilidad",BN97="Probabilidad",BN98="Probabilidad", BN99="Probabilidad",BN100="Probabilidad")),1,0))</f>
        <v>#DIV/0!</v>
      </c>
      <c r="BR96" s="153">
        <v>0</v>
      </c>
      <c r="BS96" s="117" t="e">
        <f t="shared" ref="BS96" si="176">IF(AM96-BQ96&lt;=0,1,AM96-BQ96)</f>
        <v>#DIV/0!</v>
      </c>
      <c r="BT96" s="120" t="e">
        <f t="shared" ref="BT96" si="177">AN96-BR96</f>
        <v>#VALUE!</v>
      </c>
      <c r="BU96" s="122" t="e">
        <f t="shared" ref="BU96" si="178">BS96*BT96</f>
        <v>#DIV/0!</v>
      </c>
      <c r="BV96" s="125" t="e">
        <f t="shared" ref="BV96" si="179">IF(OR(BT96=5,BU96=20,BU96=15,BU96=16,AND(BU96=12,BT96=4)),"Extremo",IF(OR(BU96=8,BU96=9,AND(BU96=4,BT96=4),AND(BU96=12,BT96=3),AND(BU96=10,BT96=2),AND(BU96=5,BT96=1)),"Alto",IF(OR(BU96=6,AND(BU96=4,BT96=1),AND(BU96=3,BT96=3)),"Moderado",IF(OR(BU96=1,BU96=2,AND(BU96=3,BT96=3),AND(BU96=4,BT96=2)),"Bajo"," "))))</f>
        <v>#VALUE!</v>
      </c>
      <c r="BW96" s="198"/>
      <c r="BX96" s="198"/>
      <c r="BY96" s="198"/>
      <c r="BZ96" s="198"/>
      <c r="CA96" s="198"/>
      <c r="CB96" s="198"/>
      <c r="CC96" s="198"/>
      <c r="CD96" s="198"/>
      <c r="CE96" s="198"/>
      <c r="CF96" s="198"/>
      <c r="CG96" s="198"/>
      <c r="CH96" s="198"/>
      <c r="CI96" s="198"/>
      <c r="CJ96" s="198"/>
    </row>
    <row r="97" spans="1:88" ht="16.5" thickBot="1" x14ac:dyDescent="0.3">
      <c r="A97" s="118"/>
      <c r="B97" s="121"/>
      <c r="C97" s="121"/>
      <c r="D97" s="121"/>
      <c r="E97" s="6"/>
      <c r="F97" s="5"/>
      <c r="G97" s="121"/>
      <c r="H97" s="121"/>
      <c r="I97" s="121"/>
      <c r="J97" s="121"/>
      <c r="K97" s="121"/>
      <c r="L97" s="121"/>
      <c r="M97" s="121"/>
      <c r="N97" s="121"/>
      <c r="O97" s="11" t="e">
        <f t="shared" si="114"/>
        <v>#DIV/0!</v>
      </c>
      <c r="P97" s="201" t="e">
        <f t="shared" si="159"/>
        <v>#DIV/0!</v>
      </c>
      <c r="Q97" s="121"/>
      <c r="R97" s="121"/>
      <c r="S97" s="121"/>
      <c r="T97" s="121"/>
      <c r="U97" s="121"/>
      <c r="V97" s="121"/>
      <c r="W97" s="121"/>
      <c r="X97" s="121"/>
      <c r="Y97" s="121"/>
      <c r="Z97" s="121"/>
      <c r="AA97" s="121"/>
      <c r="AB97" s="121"/>
      <c r="AC97" s="121"/>
      <c r="AD97" s="121"/>
      <c r="AE97" s="121"/>
      <c r="AF97" s="121"/>
      <c r="AG97" s="121"/>
      <c r="AH97" s="121"/>
      <c r="AI97" s="190"/>
      <c r="AJ97" s="193">
        <f t="shared" si="160"/>
        <v>0</v>
      </c>
      <c r="AK97" s="193">
        <f t="shared" si="161"/>
        <v>0</v>
      </c>
      <c r="AL97" s="179" t="str">
        <f t="shared" si="115"/>
        <v/>
      </c>
      <c r="AM97" s="196" t="e">
        <f t="shared" si="162"/>
        <v>#DIV/0!</v>
      </c>
      <c r="AN97" s="179" t="str">
        <f t="shared" si="116"/>
        <v/>
      </c>
      <c r="AO97" s="182" t="e">
        <f t="shared" si="117"/>
        <v>#DIV/0!</v>
      </c>
      <c r="AP97" s="126" t="e">
        <f t="shared" si="118"/>
        <v>#DIV/0!</v>
      </c>
      <c r="AQ97" s="187" t="e">
        <f t="shared" si="113"/>
        <v>#DIV/0!</v>
      </c>
      <c r="AR97" s="5"/>
      <c r="AS97" s="5"/>
      <c r="AT97" s="5"/>
      <c r="AU97" s="3">
        <f t="shared" si="119"/>
        <v>0</v>
      </c>
      <c r="AV97" s="5"/>
      <c r="AW97" s="3">
        <f t="shared" si="120"/>
        <v>0</v>
      </c>
      <c r="AX97" s="5"/>
      <c r="AY97" s="3">
        <f t="shared" si="121"/>
        <v>0</v>
      </c>
      <c r="AZ97" s="6"/>
      <c r="BA97" s="8">
        <f t="shared" si="163"/>
        <v>0</v>
      </c>
      <c r="BB97" s="9" t="str">
        <f t="shared" si="172"/>
        <v xml:space="preserve"> </v>
      </c>
      <c r="BC97" s="3">
        <f t="shared" si="122"/>
        <v>0</v>
      </c>
      <c r="BD97" s="6"/>
      <c r="BE97" s="3">
        <f t="shared" si="123"/>
        <v>0</v>
      </c>
      <c r="BF97" s="6"/>
      <c r="BG97" s="3">
        <f t="shared" si="124"/>
        <v>0</v>
      </c>
      <c r="BH97" s="3">
        <f t="shared" si="125"/>
        <v>0</v>
      </c>
      <c r="BI97" s="15" t="str">
        <f t="shared" si="126"/>
        <v/>
      </c>
      <c r="BK97" s="15">
        <f t="shared" si="127"/>
        <v>0</v>
      </c>
      <c r="BL97" s="3">
        <f t="shared" si="128"/>
        <v>0</v>
      </c>
      <c r="BM97" s="15" t="str">
        <f t="shared" si="129"/>
        <v/>
      </c>
      <c r="BN97" s="15" t="str">
        <f t="shared" si="130"/>
        <v>No es un Control</v>
      </c>
      <c r="BO97" s="149"/>
      <c r="BP97" s="151"/>
      <c r="BQ97" s="151"/>
      <c r="BR97" s="154"/>
      <c r="BS97" s="118"/>
      <c r="BT97" s="121"/>
      <c r="BU97" s="123"/>
      <c r="BV97" s="126"/>
      <c r="BW97" s="121"/>
      <c r="BX97" s="121"/>
      <c r="BY97" s="121"/>
      <c r="BZ97" s="121"/>
      <c r="CA97" s="121"/>
      <c r="CB97" s="121"/>
      <c r="CC97" s="121"/>
      <c r="CD97" s="121"/>
      <c r="CE97" s="121"/>
      <c r="CF97" s="121"/>
      <c r="CG97" s="121"/>
      <c r="CH97" s="121"/>
      <c r="CI97" s="121"/>
      <c r="CJ97" s="121"/>
    </row>
    <row r="98" spans="1:88" ht="16.5" thickBot="1" x14ac:dyDescent="0.3">
      <c r="A98" s="118"/>
      <c r="B98" s="121"/>
      <c r="C98" s="121"/>
      <c r="D98" s="121"/>
      <c r="E98" s="6"/>
      <c r="F98" s="5"/>
      <c r="G98" s="121"/>
      <c r="H98" s="121"/>
      <c r="I98" s="121"/>
      <c r="J98" s="121"/>
      <c r="K98" s="121"/>
      <c r="L98" s="121"/>
      <c r="M98" s="121"/>
      <c r="N98" s="121"/>
      <c r="O98" s="11" t="e">
        <f t="shared" si="114"/>
        <v>#DIV/0!</v>
      </c>
      <c r="P98" s="201" t="e">
        <f t="shared" si="159"/>
        <v>#DIV/0!</v>
      </c>
      <c r="Q98" s="121"/>
      <c r="R98" s="121"/>
      <c r="S98" s="121"/>
      <c r="T98" s="121"/>
      <c r="U98" s="121"/>
      <c r="V98" s="121"/>
      <c r="W98" s="121"/>
      <c r="X98" s="121"/>
      <c r="Y98" s="121"/>
      <c r="Z98" s="121"/>
      <c r="AA98" s="121"/>
      <c r="AB98" s="121"/>
      <c r="AC98" s="121"/>
      <c r="AD98" s="121"/>
      <c r="AE98" s="121"/>
      <c r="AF98" s="121"/>
      <c r="AG98" s="121"/>
      <c r="AH98" s="121"/>
      <c r="AI98" s="190"/>
      <c r="AJ98" s="193">
        <f t="shared" si="160"/>
        <v>0</v>
      </c>
      <c r="AK98" s="193">
        <f t="shared" si="161"/>
        <v>0</v>
      </c>
      <c r="AL98" s="179" t="str">
        <f t="shared" si="115"/>
        <v/>
      </c>
      <c r="AM98" s="196" t="e">
        <f t="shared" si="162"/>
        <v>#DIV/0!</v>
      </c>
      <c r="AN98" s="179" t="str">
        <f t="shared" si="116"/>
        <v/>
      </c>
      <c r="AO98" s="182" t="e">
        <f t="shared" si="117"/>
        <v>#DIV/0!</v>
      </c>
      <c r="AP98" s="126" t="e">
        <f t="shared" si="118"/>
        <v>#DIV/0!</v>
      </c>
      <c r="AQ98" s="187" t="e">
        <f t="shared" si="113"/>
        <v>#DIV/0!</v>
      </c>
      <c r="AR98" s="5"/>
      <c r="AS98" s="5"/>
      <c r="AT98" s="5"/>
      <c r="AU98" s="3">
        <f t="shared" si="119"/>
        <v>0</v>
      </c>
      <c r="AV98" s="5"/>
      <c r="AW98" s="3">
        <f t="shared" si="120"/>
        <v>0</v>
      </c>
      <c r="AX98" s="5"/>
      <c r="AY98" s="3">
        <f t="shared" si="121"/>
        <v>0</v>
      </c>
      <c r="AZ98" s="6"/>
      <c r="BA98" s="8">
        <f t="shared" si="163"/>
        <v>0</v>
      </c>
      <c r="BB98" s="9" t="str">
        <f t="shared" si="172"/>
        <v xml:space="preserve"> </v>
      </c>
      <c r="BC98" s="3">
        <f t="shared" si="122"/>
        <v>0</v>
      </c>
      <c r="BD98" s="6"/>
      <c r="BE98" s="3">
        <f t="shared" si="123"/>
        <v>0</v>
      </c>
      <c r="BF98" s="6"/>
      <c r="BG98" s="3">
        <f t="shared" si="124"/>
        <v>0</v>
      </c>
      <c r="BH98" s="3">
        <f t="shared" si="125"/>
        <v>0</v>
      </c>
      <c r="BI98" s="15" t="str">
        <f t="shared" si="126"/>
        <v/>
      </c>
      <c r="BK98" s="15">
        <f t="shared" si="127"/>
        <v>0</v>
      </c>
      <c r="BL98" s="3">
        <f t="shared" si="128"/>
        <v>0</v>
      </c>
      <c r="BM98" s="15" t="str">
        <f t="shared" si="129"/>
        <v/>
      </c>
      <c r="BN98" s="15" t="str">
        <f t="shared" si="130"/>
        <v>No es un Control</v>
      </c>
      <c r="BO98" s="149"/>
      <c r="BP98" s="151"/>
      <c r="BQ98" s="151"/>
      <c r="BR98" s="154"/>
      <c r="BS98" s="118"/>
      <c r="BT98" s="121"/>
      <c r="BU98" s="123"/>
      <c r="BV98" s="126"/>
      <c r="BW98" s="121"/>
      <c r="BX98" s="121"/>
      <c r="BY98" s="121"/>
      <c r="BZ98" s="121"/>
      <c r="CA98" s="121"/>
      <c r="CB98" s="121"/>
      <c r="CC98" s="121"/>
      <c r="CD98" s="121"/>
      <c r="CE98" s="121"/>
      <c r="CF98" s="121"/>
      <c r="CG98" s="121"/>
      <c r="CH98" s="121"/>
      <c r="CI98" s="121"/>
      <c r="CJ98" s="121"/>
    </row>
    <row r="99" spans="1:88" ht="16.5" thickBot="1" x14ac:dyDescent="0.3">
      <c r="A99" s="118"/>
      <c r="B99" s="121"/>
      <c r="C99" s="121"/>
      <c r="D99" s="121"/>
      <c r="E99" s="6"/>
      <c r="F99" s="5"/>
      <c r="G99" s="121"/>
      <c r="H99" s="121"/>
      <c r="I99" s="121"/>
      <c r="J99" s="121"/>
      <c r="K99" s="121"/>
      <c r="L99" s="121"/>
      <c r="M99" s="121"/>
      <c r="N99" s="121"/>
      <c r="O99" s="11" t="e">
        <f t="shared" si="114"/>
        <v>#DIV/0!</v>
      </c>
      <c r="P99" s="201" t="e">
        <f t="shared" si="159"/>
        <v>#DIV/0!</v>
      </c>
      <c r="Q99" s="121"/>
      <c r="R99" s="121"/>
      <c r="S99" s="121"/>
      <c r="T99" s="121"/>
      <c r="U99" s="121"/>
      <c r="V99" s="121"/>
      <c r="W99" s="121"/>
      <c r="X99" s="121"/>
      <c r="Y99" s="121"/>
      <c r="Z99" s="121"/>
      <c r="AA99" s="121"/>
      <c r="AB99" s="121"/>
      <c r="AC99" s="121"/>
      <c r="AD99" s="121"/>
      <c r="AE99" s="121"/>
      <c r="AF99" s="121"/>
      <c r="AG99" s="121"/>
      <c r="AH99" s="121"/>
      <c r="AI99" s="190"/>
      <c r="AJ99" s="193">
        <f t="shared" si="160"/>
        <v>0</v>
      </c>
      <c r="AK99" s="193">
        <f t="shared" si="161"/>
        <v>0</v>
      </c>
      <c r="AL99" s="179" t="str">
        <f t="shared" si="115"/>
        <v/>
      </c>
      <c r="AM99" s="196" t="e">
        <f t="shared" si="162"/>
        <v>#DIV/0!</v>
      </c>
      <c r="AN99" s="179" t="str">
        <f t="shared" si="116"/>
        <v/>
      </c>
      <c r="AO99" s="182" t="e">
        <f t="shared" si="117"/>
        <v>#DIV/0!</v>
      </c>
      <c r="AP99" s="126" t="e">
        <f t="shared" si="118"/>
        <v>#DIV/0!</v>
      </c>
      <c r="AQ99" s="187" t="e">
        <f t="shared" si="113"/>
        <v>#DIV/0!</v>
      </c>
      <c r="AR99" s="5"/>
      <c r="AS99" s="5"/>
      <c r="AT99" s="5"/>
      <c r="AU99" s="3">
        <f t="shared" si="119"/>
        <v>0</v>
      </c>
      <c r="AV99" s="5"/>
      <c r="AW99" s="3">
        <f t="shared" si="120"/>
        <v>0</v>
      </c>
      <c r="AX99" s="5"/>
      <c r="AY99" s="3">
        <f t="shared" si="121"/>
        <v>0</v>
      </c>
      <c r="AZ99" s="6"/>
      <c r="BA99" s="8">
        <f t="shared" si="163"/>
        <v>0</v>
      </c>
      <c r="BB99" s="9" t="str">
        <f t="shared" si="172"/>
        <v xml:space="preserve"> </v>
      </c>
      <c r="BC99" s="3">
        <f t="shared" si="122"/>
        <v>0</v>
      </c>
      <c r="BD99" s="6"/>
      <c r="BE99" s="3">
        <f t="shared" si="123"/>
        <v>0</v>
      </c>
      <c r="BF99" s="6"/>
      <c r="BG99" s="3">
        <f t="shared" si="124"/>
        <v>0</v>
      </c>
      <c r="BH99" s="3">
        <f t="shared" si="125"/>
        <v>0</v>
      </c>
      <c r="BI99" s="15" t="str">
        <f t="shared" si="126"/>
        <v/>
      </c>
      <c r="BK99" s="15">
        <f t="shared" si="127"/>
        <v>0</v>
      </c>
      <c r="BL99" s="3">
        <f t="shared" si="128"/>
        <v>0</v>
      </c>
      <c r="BM99" s="15" t="str">
        <f t="shared" si="129"/>
        <v/>
      </c>
      <c r="BN99" s="15" t="str">
        <f t="shared" si="130"/>
        <v>No es un Control</v>
      </c>
      <c r="BO99" s="149"/>
      <c r="BP99" s="151"/>
      <c r="BQ99" s="151"/>
      <c r="BR99" s="154"/>
      <c r="BS99" s="118"/>
      <c r="BT99" s="121"/>
      <c r="BU99" s="123"/>
      <c r="BV99" s="126"/>
      <c r="BW99" s="121"/>
      <c r="BX99" s="121"/>
      <c r="BY99" s="121"/>
      <c r="BZ99" s="121"/>
      <c r="CA99" s="121"/>
      <c r="CB99" s="121"/>
      <c r="CC99" s="121"/>
      <c r="CD99" s="121"/>
      <c r="CE99" s="121"/>
      <c r="CF99" s="121"/>
      <c r="CG99" s="121"/>
      <c r="CH99" s="121"/>
      <c r="CI99" s="121"/>
      <c r="CJ99" s="121"/>
    </row>
    <row r="100" spans="1:88" ht="16.5" thickBot="1" x14ac:dyDescent="0.3">
      <c r="A100" s="204"/>
      <c r="B100" s="199"/>
      <c r="C100" s="199"/>
      <c r="D100" s="199"/>
      <c r="E100" s="16"/>
      <c r="F100" s="17"/>
      <c r="G100" s="199"/>
      <c r="H100" s="199"/>
      <c r="I100" s="199"/>
      <c r="J100" s="199"/>
      <c r="K100" s="199"/>
      <c r="L100" s="199"/>
      <c r="M100" s="199"/>
      <c r="N100" s="199"/>
      <c r="O100" s="18" t="e">
        <f t="shared" si="114"/>
        <v>#DIV/0!</v>
      </c>
      <c r="P100" s="202" t="e">
        <f t="shared" si="159"/>
        <v>#DIV/0!</v>
      </c>
      <c r="Q100" s="199"/>
      <c r="R100" s="199"/>
      <c r="S100" s="199"/>
      <c r="T100" s="199"/>
      <c r="U100" s="199"/>
      <c r="V100" s="199"/>
      <c r="W100" s="199"/>
      <c r="X100" s="199"/>
      <c r="Y100" s="199"/>
      <c r="Z100" s="199"/>
      <c r="AA100" s="199"/>
      <c r="AB100" s="199"/>
      <c r="AC100" s="199"/>
      <c r="AD100" s="199"/>
      <c r="AE100" s="199"/>
      <c r="AF100" s="199"/>
      <c r="AG100" s="199"/>
      <c r="AH100" s="199"/>
      <c r="AI100" s="191"/>
      <c r="AJ100" s="194">
        <f t="shared" si="160"/>
        <v>0</v>
      </c>
      <c r="AK100" s="194">
        <f t="shared" si="161"/>
        <v>0</v>
      </c>
      <c r="AL100" s="180" t="str">
        <f t="shared" si="115"/>
        <v/>
      </c>
      <c r="AM100" s="197" t="e">
        <f t="shared" si="162"/>
        <v>#DIV/0!</v>
      </c>
      <c r="AN100" s="180" t="str">
        <f t="shared" si="116"/>
        <v/>
      </c>
      <c r="AO100" s="183" t="e">
        <f t="shared" si="117"/>
        <v>#DIV/0!</v>
      </c>
      <c r="AP100" s="185" t="e">
        <f t="shared" si="118"/>
        <v>#DIV/0!</v>
      </c>
      <c r="AQ100" s="188" t="e">
        <f t="shared" si="113"/>
        <v>#DIV/0!</v>
      </c>
      <c r="AR100" s="5"/>
      <c r="AS100" s="5"/>
      <c r="AT100" s="5"/>
      <c r="AU100" s="3">
        <f t="shared" si="119"/>
        <v>0</v>
      </c>
      <c r="AV100" s="5"/>
      <c r="AW100" s="3">
        <f t="shared" si="120"/>
        <v>0</v>
      </c>
      <c r="AX100" s="5"/>
      <c r="AY100" s="3">
        <f t="shared" si="121"/>
        <v>0</v>
      </c>
      <c r="AZ100" s="6"/>
      <c r="BA100" s="8">
        <f t="shared" si="163"/>
        <v>0</v>
      </c>
      <c r="BB100" s="9" t="str">
        <f t="shared" si="172"/>
        <v xml:space="preserve"> </v>
      </c>
      <c r="BC100" s="3">
        <f t="shared" si="122"/>
        <v>0</v>
      </c>
      <c r="BD100" s="6"/>
      <c r="BE100" s="3">
        <f t="shared" si="123"/>
        <v>0</v>
      </c>
      <c r="BF100" s="6"/>
      <c r="BG100" s="3">
        <f t="shared" si="124"/>
        <v>0</v>
      </c>
      <c r="BH100" s="3">
        <f t="shared" si="125"/>
        <v>0</v>
      </c>
      <c r="BI100" s="15" t="str">
        <f t="shared" si="126"/>
        <v/>
      </c>
      <c r="BK100" s="15">
        <f t="shared" si="127"/>
        <v>0</v>
      </c>
      <c r="BL100" s="3">
        <f t="shared" si="128"/>
        <v>0</v>
      </c>
      <c r="BM100" s="15" t="str">
        <f t="shared" si="129"/>
        <v/>
      </c>
      <c r="BN100" s="15" t="str">
        <f t="shared" si="130"/>
        <v>No es un Control</v>
      </c>
      <c r="BO100" s="149"/>
      <c r="BP100" s="152"/>
      <c r="BQ100" s="152"/>
      <c r="BR100" s="155"/>
      <c r="BS100" s="119"/>
      <c r="BT100" s="108"/>
      <c r="BU100" s="124"/>
      <c r="BV100" s="127"/>
      <c r="BW100" s="199"/>
      <c r="BX100" s="199"/>
      <c r="BY100" s="199"/>
      <c r="BZ100" s="199"/>
      <c r="CA100" s="199"/>
      <c r="CB100" s="199"/>
      <c r="CC100" s="199"/>
      <c r="CD100" s="199"/>
      <c r="CE100" s="199"/>
      <c r="CF100" s="199"/>
      <c r="CG100" s="199"/>
      <c r="CH100" s="199"/>
      <c r="CI100" s="199"/>
      <c r="CJ100" s="199"/>
    </row>
    <row r="101" spans="1:88" ht="16.5" thickBot="1" x14ac:dyDescent="0.3">
      <c r="A101" s="203"/>
      <c r="B101" s="198"/>
      <c r="C101" s="198"/>
      <c r="D101" s="198"/>
      <c r="E101" s="12"/>
      <c r="F101" s="12"/>
      <c r="G101" s="198"/>
      <c r="H101" s="198"/>
      <c r="I101" s="198"/>
      <c r="J101" s="198"/>
      <c r="K101" s="198"/>
      <c r="L101" s="198"/>
      <c r="M101" s="198"/>
      <c r="N101" s="198"/>
      <c r="O101" s="13" t="e">
        <f t="shared" si="114"/>
        <v>#DIV/0!</v>
      </c>
      <c r="P101" s="200" t="e">
        <f t="shared" si="159"/>
        <v>#DIV/0!</v>
      </c>
      <c r="Q101" s="198"/>
      <c r="R101" s="198"/>
      <c r="S101" s="198"/>
      <c r="T101" s="198"/>
      <c r="U101" s="198"/>
      <c r="V101" s="198"/>
      <c r="W101" s="198"/>
      <c r="X101" s="198"/>
      <c r="Y101" s="198"/>
      <c r="Z101" s="198"/>
      <c r="AA101" s="198"/>
      <c r="AB101" s="198"/>
      <c r="AC101" s="198"/>
      <c r="AD101" s="198"/>
      <c r="AE101" s="198"/>
      <c r="AF101" s="198"/>
      <c r="AG101" s="198"/>
      <c r="AH101" s="198"/>
      <c r="AI101" s="189"/>
      <c r="AJ101" s="192">
        <f t="shared" si="160"/>
        <v>0</v>
      </c>
      <c r="AK101" s="192">
        <f t="shared" si="161"/>
        <v>0</v>
      </c>
      <c r="AL101" s="178" t="str">
        <f t="shared" si="115"/>
        <v/>
      </c>
      <c r="AM101" s="195" t="e">
        <f t="shared" si="162"/>
        <v>#DIV/0!</v>
      </c>
      <c r="AN101" s="178" t="str">
        <f t="shared" si="116"/>
        <v/>
      </c>
      <c r="AO101" s="181" t="e">
        <f t="shared" si="117"/>
        <v>#DIV/0!</v>
      </c>
      <c r="AP101" s="184" t="e">
        <f t="shared" si="118"/>
        <v>#DIV/0!</v>
      </c>
      <c r="AQ101" s="186" t="e">
        <f t="shared" si="113"/>
        <v>#DIV/0!</v>
      </c>
      <c r="AR101" s="5"/>
      <c r="AS101" s="5"/>
      <c r="AT101" s="5"/>
      <c r="AU101" s="3">
        <f t="shared" si="119"/>
        <v>0</v>
      </c>
      <c r="AV101" s="5"/>
      <c r="AW101" s="3">
        <f t="shared" si="120"/>
        <v>0</v>
      </c>
      <c r="AX101" s="5"/>
      <c r="AY101" s="3">
        <f t="shared" si="121"/>
        <v>0</v>
      </c>
      <c r="AZ101" s="6"/>
      <c r="BA101" s="8">
        <f t="shared" si="163"/>
        <v>0</v>
      </c>
      <c r="BB101" s="9" t="str">
        <f t="shared" si="172"/>
        <v xml:space="preserve"> </v>
      </c>
      <c r="BC101" s="3">
        <f t="shared" si="122"/>
        <v>0</v>
      </c>
      <c r="BD101" s="6"/>
      <c r="BE101" s="3">
        <f t="shared" si="123"/>
        <v>0</v>
      </c>
      <c r="BF101" s="6"/>
      <c r="BG101" s="3">
        <f t="shared" si="124"/>
        <v>0</v>
      </c>
      <c r="BH101" s="3">
        <f t="shared" si="125"/>
        <v>0</v>
      </c>
      <c r="BI101" s="15" t="str">
        <f t="shared" si="126"/>
        <v/>
      </c>
      <c r="BK101" s="15">
        <f t="shared" si="127"/>
        <v>0</v>
      </c>
      <c r="BL101" s="3">
        <f t="shared" si="128"/>
        <v>0</v>
      </c>
      <c r="BM101" s="15" t="str">
        <f t="shared" si="129"/>
        <v/>
      </c>
      <c r="BN101" s="15" t="str">
        <f t="shared" si="130"/>
        <v>No es un Control</v>
      </c>
      <c r="BO101" s="148" t="e">
        <f t="shared" ref="BO101" si="180">AVERAGE(BM101:BM105)</f>
        <v>#DIV/0!</v>
      </c>
      <c r="BP101" s="150" t="e">
        <f t="shared" ref="BP101" si="181">IF(BO101=100,"FUERTE",IF(BO101&gt;49,"MODERADO",IF(BO101&lt;50,"DÉBIL","")))</f>
        <v>#DIV/0!</v>
      </c>
      <c r="BQ101" s="150" t="e">
        <f t="shared" ref="BQ101" si="182">IF(AND(BP101="FUERTE",OR(BN101="Probabilidad",BN102="Probabilidad",BN103="Probabilidad", BN104="Probabilidad",BN105="Probabilidad")),2,IF(AND(BP101="MODERADO",OR(BN101="Probabilidad",BN102="Probabilidad",BN103="Probabilidad", BN104="Probabilidad",BN105="Probabilidad")),1,0))</f>
        <v>#DIV/0!</v>
      </c>
      <c r="BR101" s="153">
        <v>0</v>
      </c>
      <c r="BS101" s="117" t="e">
        <f t="shared" ref="BS101" si="183">IF(AM101-BQ101&lt;=0,1,AM101-BQ101)</f>
        <v>#DIV/0!</v>
      </c>
      <c r="BT101" s="120" t="e">
        <f t="shared" ref="BT101" si="184">AN101-BR101</f>
        <v>#VALUE!</v>
      </c>
      <c r="BU101" s="122" t="e">
        <f t="shared" ref="BU101" si="185">BS101*BT101</f>
        <v>#DIV/0!</v>
      </c>
      <c r="BV101" s="125" t="e">
        <f t="shared" ref="BV101" si="186">IF(OR(BT101=5,BU101=20,BU101=15,BU101=16,AND(BU101=12,BT101=4)),"Extremo",IF(OR(BU101=8,BU101=9,AND(BU101=4,BT101=4),AND(BU101=12,BT101=3),AND(BU101=10,BT101=2),AND(BU101=5,BT101=1)),"Alto",IF(OR(BU101=6,AND(BU101=4,BT101=1),AND(BU101=3,BT101=3)),"Moderado",IF(OR(BU101=1,BU101=2,AND(BU101=3,BT101=3),AND(BU101=4,BT101=2)),"Bajo"," "))))</f>
        <v>#VALUE!</v>
      </c>
      <c r="BW101" s="198"/>
      <c r="BX101" s="198"/>
      <c r="BY101" s="198"/>
      <c r="BZ101" s="198"/>
      <c r="CA101" s="198"/>
      <c r="CB101" s="198"/>
      <c r="CC101" s="198"/>
      <c r="CD101" s="198"/>
      <c r="CE101" s="198"/>
      <c r="CF101" s="198"/>
      <c r="CG101" s="198"/>
      <c r="CH101" s="198"/>
      <c r="CI101" s="198"/>
      <c r="CJ101" s="198"/>
    </row>
    <row r="102" spans="1:88" ht="16.5" thickBot="1" x14ac:dyDescent="0.3">
      <c r="A102" s="118"/>
      <c r="B102" s="121"/>
      <c r="C102" s="121"/>
      <c r="D102" s="121"/>
      <c r="E102" s="6"/>
      <c r="F102" s="5"/>
      <c r="G102" s="121"/>
      <c r="H102" s="121"/>
      <c r="I102" s="121"/>
      <c r="J102" s="121"/>
      <c r="K102" s="121"/>
      <c r="L102" s="121"/>
      <c r="M102" s="121"/>
      <c r="N102" s="121"/>
      <c r="O102" s="11" t="e">
        <f t="shared" si="114"/>
        <v>#DIV/0!</v>
      </c>
      <c r="P102" s="201" t="e">
        <f t="shared" si="159"/>
        <v>#DIV/0!</v>
      </c>
      <c r="Q102" s="121"/>
      <c r="R102" s="121"/>
      <c r="S102" s="121"/>
      <c r="T102" s="121"/>
      <c r="U102" s="121"/>
      <c r="V102" s="121"/>
      <c r="W102" s="121"/>
      <c r="X102" s="121"/>
      <c r="Y102" s="121"/>
      <c r="Z102" s="121"/>
      <c r="AA102" s="121"/>
      <c r="AB102" s="121"/>
      <c r="AC102" s="121"/>
      <c r="AD102" s="121"/>
      <c r="AE102" s="121"/>
      <c r="AF102" s="121"/>
      <c r="AG102" s="121"/>
      <c r="AH102" s="121"/>
      <c r="AI102" s="190"/>
      <c r="AJ102" s="193">
        <f t="shared" si="160"/>
        <v>0</v>
      </c>
      <c r="AK102" s="193">
        <f t="shared" si="161"/>
        <v>0</v>
      </c>
      <c r="AL102" s="179" t="str">
        <f t="shared" si="115"/>
        <v/>
      </c>
      <c r="AM102" s="196" t="e">
        <f t="shared" si="162"/>
        <v>#DIV/0!</v>
      </c>
      <c r="AN102" s="179" t="str">
        <f t="shared" si="116"/>
        <v/>
      </c>
      <c r="AO102" s="182" t="e">
        <f t="shared" si="117"/>
        <v>#DIV/0!</v>
      </c>
      <c r="AP102" s="126" t="e">
        <f t="shared" si="118"/>
        <v>#DIV/0!</v>
      </c>
      <c r="AQ102" s="187" t="e">
        <f t="shared" si="113"/>
        <v>#DIV/0!</v>
      </c>
      <c r="AR102" s="5"/>
      <c r="AS102" s="5"/>
      <c r="AT102" s="5"/>
      <c r="AU102" s="3">
        <f t="shared" si="119"/>
        <v>0</v>
      </c>
      <c r="AV102" s="5"/>
      <c r="AW102" s="3">
        <f t="shared" si="120"/>
        <v>0</v>
      </c>
      <c r="AX102" s="5"/>
      <c r="AY102" s="3">
        <f t="shared" si="121"/>
        <v>0</v>
      </c>
      <c r="AZ102" s="6"/>
      <c r="BA102" s="6"/>
      <c r="BB102" s="6"/>
      <c r="BC102" s="3">
        <f t="shared" si="122"/>
        <v>0</v>
      </c>
      <c r="BD102" s="6"/>
      <c r="BE102" s="3">
        <f t="shared" si="123"/>
        <v>0</v>
      </c>
      <c r="BF102" s="6"/>
      <c r="BG102" s="3">
        <f t="shared" si="124"/>
        <v>0</v>
      </c>
      <c r="BH102" s="3">
        <f t="shared" si="125"/>
        <v>0</v>
      </c>
      <c r="BI102" s="15" t="str">
        <f t="shared" si="126"/>
        <v/>
      </c>
      <c r="BK102" s="15">
        <f t="shared" si="127"/>
        <v>0</v>
      </c>
      <c r="BL102" s="3">
        <f t="shared" si="128"/>
        <v>0</v>
      </c>
      <c r="BM102" s="15" t="str">
        <f t="shared" si="129"/>
        <v/>
      </c>
      <c r="BN102" s="15" t="str">
        <f t="shared" si="130"/>
        <v>No es un Control</v>
      </c>
      <c r="BO102" s="149"/>
      <c r="BP102" s="151"/>
      <c r="BQ102" s="151"/>
      <c r="BR102" s="154"/>
      <c r="BS102" s="118"/>
      <c r="BT102" s="121"/>
      <c r="BU102" s="123"/>
      <c r="BV102" s="126"/>
      <c r="BW102" s="121"/>
      <c r="BX102" s="121"/>
      <c r="BY102" s="121"/>
      <c r="BZ102" s="121"/>
      <c r="CA102" s="121"/>
      <c r="CB102" s="121"/>
      <c r="CC102" s="121"/>
      <c r="CD102" s="121"/>
      <c r="CE102" s="121"/>
      <c r="CF102" s="121"/>
      <c r="CG102" s="121"/>
      <c r="CH102" s="121"/>
      <c r="CI102" s="121"/>
      <c r="CJ102" s="121"/>
    </row>
    <row r="103" spans="1:88" ht="16.5" thickBot="1" x14ac:dyDescent="0.3">
      <c r="A103" s="118"/>
      <c r="B103" s="121"/>
      <c r="C103" s="121"/>
      <c r="D103" s="121"/>
      <c r="E103" s="6"/>
      <c r="F103" s="5"/>
      <c r="G103" s="121"/>
      <c r="H103" s="121"/>
      <c r="I103" s="121"/>
      <c r="J103" s="121"/>
      <c r="K103" s="121"/>
      <c r="L103" s="121"/>
      <c r="M103" s="121"/>
      <c r="N103" s="121"/>
      <c r="O103" s="11" t="e">
        <f t="shared" si="114"/>
        <v>#DIV/0!</v>
      </c>
      <c r="P103" s="201" t="e">
        <f t="shared" si="159"/>
        <v>#DIV/0!</v>
      </c>
      <c r="Q103" s="121"/>
      <c r="R103" s="121"/>
      <c r="S103" s="121"/>
      <c r="T103" s="121"/>
      <c r="U103" s="121"/>
      <c r="V103" s="121"/>
      <c r="W103" s="121"/>
      <c r="X103" s="121"/>
      <c r="Y103" s="121"/>
      <c r="Z103" s="121"/>
      <c r="AA103" s="121"/>
      <c r="AB103" s="121"/>
      <c r="AC103" s="121"/>
      <c r="AD103" s="121"/>
      <c r="AE103" s="121"/>
      <c r="AF103" s="121"/>
      <c r="AG103" s="121"/>
      <c r="AH103" s="121"/>
      <c r="AI103" s="190"/>
      <c r="AJ103" s="193">
        <f t="shared" si="160"/>
        <v>0</v>
      </c>
      <c r="AK103" s="193">
        <f t="shared" si="161"/>
        <v>0</v>
      </c>
      <c r="AL103" s="179" t="str">
        <f t="shared" si="115"/>
        <v/>
      </c>
      <c r="AM103" s="196" t="e">
        <f t="shared" si="162"/>
        <v>#DIV/0!</v>
      </c>
      <c r="AN103" s="179" t="str">
        <f t="shared" si="116"/>
        <v/>
      </c>
      <c r="AO103" s="182" t="e">
        <f t="shared" si="117"/>
        <v>#DIV/0!</v>
      </c>
      <c r="AP103" s="126" t="e">
        <f t="shared" si="118"/>
        <v>#DIV/0!</v>
      </c>
      <c r="AQ103" s="187" t="e">
        <f t="shared" si="113"/>
        <v>#DIV/0!</v>
      </c>
      <c r="AR103" s="5"/>
      <c r="AS103" s="5"/>
      <c r="AT103" s="5"/>
      <c r="AU103" s="3">
        <f t="shared" si="119"/>
        <v>0</v>
      </c>
      <c r="AV103" s="5"/>
      <c r="AW103" s="3">
        <f t="shared" si="120"/>
        <v>0</v>
      </c>
      <c r="AX103" s="5"/>
      <c r="AY103" s="3">
        <f t="shared" si="121"/>
        <v>0</v>
      </c>
      <c r="AZ103" s="6"/>
      <c r="BA103" s="6"/>
      <c r="BB103" s="6"/>
      <c r="BC103" s="3">
        <f t="shared" si="122"/>
        <v>0</v>
      </c>
      <c r="BD103" s="6"/>
      <c r="BE103" s="3">
        <f t="shared" si="123"/>
        <v>0</v>
      </c>
      <c r="BF103" s="6"/>
      <c r="BG103" s="3">
        <f t="shared" si="124"/>
        <v>0</v>
      </c>
      <c r="BH103" s="3">
        <f t="shared" si="125"/>
        <v>0</v>
      </c>
      <c r="BI103" s="15" t="str">
        <f t="shared" si="126"/>
        <v/>
      </c>
      <c r="BK103" s="15">
        <f t="shared" si="127"/>
        <v>0</v>
      </c>
      <c r="BL103" s="3">
        <f t="shared" si="128"/>
        <v>0</v>
      </c>
      <c r="BM103" s="15" t="str">
        <f t="shared" si="129"/>
        <v/>
      </c>
      <c r="BN103" s="15" t="str">
        <f t="shared" si="130"/>
        <v>No es un Control</v>
      </c>
      <c r="BO103" s="149"/>
      <c r="BP103" s="151"/>
      <c r="BQ103" s="151"/>
      <c r="BR103" s="154"/>
      <c r="BS103" s="118"/>
      <c r="BT103" s="121"/>
      <c r="BU103" s="123"/>
      <c r="BV103" s="126"/>
      <c r="BW103" s="121"/>
      <c r="BX103" s="121"/>
      <c r="BY103" s="121"/>
      <c r="BZ103" s="121"/>
      <c r="CA103" s="121"/>
      <c r="CB103" s="121"/>
      <c r="CC103" s="121"/>
      <c r="CD103" s="121"/>
      <c r="CE103" s="121"/>
      <c r="CF103" s="121"/>
      <c r="CG103" s="121"/>
      <c r="CH103" s="121"/>
      <c r="CI103" s="121"/>
      <c r="CJ103" s="121"/>
    </row>
    <row r="104" spans="1:88" ht="16.5" thickBot="1" x14ac:dyDescent="0.3">
      <c r="A104" s="118"/>
      <c r="B104" s="121"/>
      <c r="C104" s="121"/>
      <c r="D104" s="121"/>
      <c r="E104" s="6"/>
      <c r="F104" s="5"/>
      <c r="G104" s="121"/>
      <c r="H104" s="121"/>
      <c r="I104" s="121"/>
      <c r="J104" s="121"/>
      <c r="K104" s="121"/>
      <c r="L104" s="121"/>
      <c r="M104" s="121"/>
      <c r="N104" s="121"/>
      <c r="O104" s="11" t="e">
        <f t="shared" si="114"/>
        <v>#DIV/0!</v>
      </c>
      <c r="P104" s="201" t="e">
        <f t="shared" si="159"/>
        <v>#DIV/0!</v>
      </c>
      <c r="Q104" s="121"/>
      <c r="R104" s="121"/>
      <c r="S104" s="121"/>
      <c r="T104" s="121"/>
      <c r="U104" s="121"/>
      <c r="V104" s="121"/>
      <c r="W104" s="121"/>
      <c r="X104" s="121"/>
      <c r="Y104" s="121"/>
      <c r="Z104" s="121"/>
      <c r="AA104" s="121"/>
      <c r="AB104" s="121"/>
      <c r="AC104" s="121"/>
      <c r="AD104" s="121"/>
      <c r="AE104" s="121"/>
      <c r="AF104" s="121"/>
      <c r="AG104" s="121"/>
      <c r="AH104" s="121"/>
      <c r="AI104" s="190"/>
      <c r="AJ104" s="193">
        <f t="shared" si="160"/>
        <v>0</v>
      </c>
      <c r="AK104" s="193">
        <f t="shared" si="161"/>
        <v>0</v>
      </c>
      <c r="AL104" s="179" t="str">
        <f t="shared" si="115"/>
        <v/>
      </c>
      <c r="AM104" s="196" t="e">
        <f t="shared" si="162"/>
        <v>#DIV/0!</v>
      </c>
      <c r="AN104" s="179" t="str">
        <f t="shared" si="116"/>
        <v/>
      </c>
      <c r="AO104" s="182" t="e">
        <f t="shared" si="117"/>
        <v>#DIV/0!</v>
      </c>
      <c r="AP104" s="126" t="e">
        <f t="shared" si="118"/>
        <v>#DIV/0!</v>
      </c>
      <c r="AQ104" s="187" t="e">
        <f t="shared" si="113"/>
        <v>#DIV/0!</v>
      </c>
      <c r="AR104" s="5"/>
      <c r="AS104" s="5"/>
      <c r="AT104" s="5"/>
      <c r="AU104" s="3">
        <f t="shared" si="119"/>
        <v>0</v>
      </c>
      <c r="AV104" s="5"/>
      <c r="AW104" s="3">
        <f t="shared" si="120"/>
        <v>0</v>
      </c>
      <c r="AX104" s="5"/>
      <c r="AY104" s="3">
        <f t="shared" si="121"/>
        <v>0</v>
      </c>
      <c r="AZ104" s="6"/>
      <c r="BA104" s="6"/>
      <c r="BB104" s="6"/>
      <c r="BC104" s="3">
        <f t="shared" si="122"/>
        <v>0</v>
      </c>
      <c r="BD104" s="6"/>
      <c r="BE104" s="3">
        <f t="shared" si="123"/>
        <v>0</v>
      </c>
      <c r="BF104" s="6"/>
      <c r="BG104" s="3">
        <f t="shared" si="124"/>
        <v>0</v>
      </c>
      <c r="BH104" s="3">
        <f t="shared" si="125"/>
        <v>0</v>
      </c>
      <c r="BI104" s="15" t="str">
        <f t="shared" si="126"/>
        <v/>
      </c>
      <c r="BK104" s="15">
        <f t="shared" si="127"/>
        <v>0</v>
      </c>
      <c r="BL104" s="3">
        <f t="shared" si="128"/>
        <v>0</v>
      </c>
      <c r="BM104" s="15" t="str">
        <f t="shared" si="129"/>
        <v/>
      </c>
      <c r="BN104" s="15" t="str">
        <f t="shared" si="130"/>
        <v>No es un Control</v>
      </c>
      <c r="BO104" s="149"/>
      <c r="BP104" s="151"/>
      <c r="BQ104" s="151"/>
      <c r="BR104" s="154"/>
      <c r="BS104" s="118"/>
      <c r="BT104" s="121"/>
      <c r="BU104" s="123"/>
      <c r="BV104" s="126"/>
      <c r="BW104" s="121"/>
      <c r="BX104" s="121"/>
      <c r="BY104" s="121"/>
      <c r="BZ104" s="121"/>
      <c r="CA104" s="121"/>
      <c r="CB104" s="121"/>
      <c r="CC104" s="121"/>
      <c r="CD104" s="121"/>
      <c r="CE104" s="121"/>
      <c r="CF104" s="121"/>
      <c r="CG104" s="121"/>
      <c r="CH104" s="121"/>
      <c r="CI104" s="121"/>
      <c r="CJ104" s="121"/>
    </row>
    <row r="105" spans="1:88" ht="16.5" thickBot="1" x14ac:dyDescent="0.3">
      <c r="A105" s="204"/>
      <c r="B105" s="199"/>
      <c r="C105" s="199"/>
      <c r="D105" s="199"/>
      <c r="E105" s="16"/>
      <c r="F105" s="17"/>
      <c r="G105" s="199"/>
      <c r="H105" s="199"/>
      <c r="I105" s="199"/>
      <c r="J105" s="199"/>
      <c r="K105" s="199"/>
      <c r="L105" s="199"/>
      <c r="M105" s="199"/>
      <c r="N105" s="199"/>
      <c r="O105" s="18" t="e">
        <f t="shared" si="114"/>
        <v>#DIV/0!</v>
      </c>
      <c r="P105" s="202" t="e">
        <f t="shared" si="159"/>
        <v>#DIV/0!</v>
      </c>
      <c r="Q105" s="199"/>
      <c r="R105" s="199"/>
      <c r="S105" s="199"/>
      <c r="T105" s="199"/>
      <c r="U105" s="199"/>
      <c r="V105" s="199"/>
      <c r="W105" s="199"/>
      <c r="X105" s="199"/>
      <c r="Y105" s="199"/>
      <c r="Z105" s="199"/>
      <c r="AA105" s="199"/>
      <c r="AB105" s="199"/>
      <c r="AC105" s="199"/>
      <c r="AD105" s="199"/>
      <c r="AE105" s="199"/>
      <c r="AF105" s="199"/>
      <c r="AG105" s="199"/>
      <c r="AH105" s="199"/>
      <c r="AI105" s="191"/>
      <c r="AJ105" s="194">
        <f t="shared" si="160"/>
        <v>0</v>
      </c>
      <c r="AK105" s="194">
        <f t="shared" si="161"/>
        <v>0</v>
      </c>
      <c r="AL105" s="180" t="str">
        <f t="shared" si="115"/>
        <v/>
      </c>
      <c r="AM105" s="197" t="e">
        <f t="shared" si="162"/>
        <v>#DIV/0!</v>
      </c>
      <c r="AN105" s="180" t="str">
        <f t="shared" si="116"/>
        <v/>
      </c>
      <c r="AO105" s="183" t="e">
        <f t="shared" si="117"/>
        <v>#DIV/0!</v>
      </c>
      <c r="AP105" s="185" t="e">
        <f t="shared" si="118"/>
        <v>#DIV/0!</v>
      </c>
      <c r="AQ105" s="188" t="e">
        <f t="shared" si="113"/>
        <v>#DIV/0!</v>
      </c>
      <c r="AR105" s="5"/>
      <c r="AS105" s="5"/>
      <c r="AT105" s="5"/>
      <c r="AU105" s="3">
        <f t="shared" si="119"/>
        <v>0</v>
      </c>
      <c r="AV105" s="5"/>
      <c r="AW105" s="3">
        <f t="shared" si="120"/>
        <v>0</v>
      </c>
      <c r="AX105" s="5"/>
      <c r="AY105" s="3">
        <f t="shared" si="121"/>
        <v>0</v>
      </c>
      <c r="AZ105" s="6"/>
      <c r="BA105" s="6"/>
      <c r="BB105" s="6"/>
      <c r="BC105" s="3">
        <f t="shared" si="122"/>
        <v>0</v>
      </c>
      <c r="BD105" s="6"/>
      <c r="BE105" s="3">
        <f t="shared" si="123"/>
        <v>0</v>
      </c>
      <c r="BF105" s="6"/>
      <c r="BG105" s="3">
        <f t="shared" si="124"/>
        <v>0</v>
      </c>
      <c r="BH105" s="3">
        <f t="shared" si="125"/>
        <v>0</v>
      </c>
      <c r="BI105" s="15" t="str">
        <f t="shared" si="126"/>
        <v/>
      </c>
      <c r="BK105" s="15">
        <f t="shared" si="127"/>
        <v>0</v>
      </c>
      <c r="BL105" s="3">
        <f t="shared" si="128"/>
        <v>0</v>
      </c>
      <c r="BM105" s="15" t="str">
        <f t="shared" si="129"/>
        <v/>
      </c>
      <c r="BN105" s="15" t="str">
        <f t="shared" si="130"/>
        <v>No es un Control</v>
      </c>
      <c r="BO105" s="149"/>
      <c r="BP105" s="152"/>
      <c r="BQ105" s="152"/>
      <c r="BR105" s="155"/>
      <c r="BS105" s="119"/>
      <c r="BT105" s="108"/>
      <c r="BU105" s="124"/>
      <c r="BV105" s="127"/>
      <c r="BW105" s="199"/>
      <c r="BX105" s="199"/>
      <c r="BY105" s="199"/>
      <c r="BZ105" s="199"/>
      <c r="CA105" s="199"/>
      <c r="CB105" s="199"/>
      <c r="CC105" s="199"/>
      <c r="CD105" s="199"/>
      <c r="CE105" s="199"/>
      <c r="CF105" s="199"/>
      <c r="CG105" s="199"/>
      <c r="CH105" s="199"/>
      <c r="CI105" s="199"/>
      <c r="CJ105" s="199"/>
    </row>
    <row r="106" spans="1:88" ht="16.5" thickBot="1" x14ac:dyDescent="0.3">
      <c r="A106" s="203"/>
      <c r="B106" s="198"/>
      <c r="C106" s="198"/>
      <c r="D106" s="198"/>
      <c r="E106" s="12"/>
      <c r="F106" s="12"/>
      <c r="G106" s="198"/>
      <c r="H106" s="198"/>
      <c r="I106" s="198"/>
      <c r="J106" s="198"/>
      <c r="K106" s="198"/>
      <c r="L106" s="198"/>
      <c r="M106" s="198"/>
      <c r="N106" s="198"/>
      <c r="O106" s="13" t="e">
        <f t="shared" si="114"/>
        <v>#DIV/0!</v>
      </c>
      <c r="P106" s="200" t="e">
        <f t="shared" si="159"/>
        <v>#DIV/0!</v>
      </c>
      <c r="Q106" s="198"/>
      <c r="R106" s="198"/>
      <c r="S106" s="198"/>
      <c r="T106" s="198"/>
      <c r="U106" s="198"/>
      <c r="V106" s="198"/>
      <c r="W106" s="198"/>
      <c r="X106" s="198"/>
      <c r="Y106" s="198"/>
      <c r="Z106" s="198"/>
      <c r="AA106" s="198"/>
      <c r="AB106" s="198"/>
      <c r="AC106" s="198"/>
      <c r="AD106" s="198"/>
      <c r="AE106" s="198"/>
      <c r="AF106" s="198"/>
      <c r="AG106" s="198"/>
      <c r="AH106" s="198"/>
      <c r="AI106" s="189"/>
      <c r="AJ106" s="192">
        <f t="shared" si="160"/>
        <v>0</v>
      </c>
      <c r="AK106" s="192">
        <f t="shared" si="161"/>
        <v>0</v>
      </c>
      <c r="AL106" s="178" t="str">
        <f t="shared" si="115"/>
        <v/>
      </c>
      <c r="AM106" s="195" t="e">
        <f t="shared" si="162"/>
        <v>#DIV/0!</v>
      </c>
      <c r="AN106" s="178" t="str">
        <f t="shared" si="116"/>
        <v/>
      </c>
      <c r="AO106" s="181" t="e">
        <f t="shared" si="117"/>
        <v>#DIV/0!</v>
      </c>
      <c r="AP106" s="184" t="e">
        <f t="shared" si="118"/>
        <v>#DIV/0!</v>
      </c>
      <c r="AQ106" s="186" t="e">
        <f t="shared" si="113"/>
        <v>#DIV/0!</v>
      </c>
      <c r="AR106" s="5"/>
      <c r="AS106" s="5"/>
      <c r="AT106" s="5"/>
      <c r="AU106" s="3">
        <f t="shared" si="119"/>
        <v>0</v>
      </c>
      <c r="AV106" s="5"/>
      <c r="AW106" s="3">
        <f t="shared" si="120"/>
        <v>0</v>
      </c>
      <c r="AX106" s="5"/>
      <c r="AY106" s="3">
        <f t="shared" si="121"/>
        <v>0</v>
      </c>
      <c r="AZ106" s="6"/>
      <c r="BA106" s="6"/>
      <c r="BB106" s="6"/>
      <c r="BC106" s="3">
        <f t="shared" si="122"/>
        <v>0</v>
      </c>
      <c r="BD106" s="6"/>
      <c r="BE106" s="3">
        <f t="shared" si="123"/>
        <v>0</v>
      </c>
      <c r="BF106" s="6"/>
      <c r="BG106" s="3">
        <f t="shared" si="124"/>
        <v>0</v>
      </c>
      <c r="BH106" s="3">
        <f t="shared" si="125"/>
        <v>0</v>
      </c>
      <c r="BI106" s="15" t="str">
        <f t="shared" si="126"/>
        <v/>
      </c>
      <c r="BK106" s="15">
        <f t="shared" si="127"/>
        <v>0</v>
      </c>
      <c r="BL106" s="3">
        <f t="shared" si="128"/>
        <v>0</v>
      </c>
      <c r="BM106" s="15" t="str">
        <f t="shared" si="129"/>
        <v/>
      </c>
      <c r="BN106" s="15" t="str">
        <f t="shared" si="130"/>
        <v>No es un Control</v>
      </c>
      <c r="BO106" s="148" t="e">
        <f t="shared" ref="BO106" si="187">AVERAGE(BM106:BM110)</f>
        <v>#DIV/0!</v>
      </c>
      <c r="BP106" s="150" t="e">
        <f t="shared" ref="BP106" si="188">IF(BO106=100,"FUERTE",IF(BO106&gt;49,"MODERADO",IF(BO106&lt;50,"DÉBIL","")))</f>
        <v>#DIV/0!</v>
      </c>
      <c r="BQ106" s="150" t="e">
        <f t="shared" ref="BQ106" si="189">IF(AND(BP106="FUERTE",OR(BN106="Probabilidad",BN107="Probabilidad",BN108="Probabilidad", BN109="Probabilidad",BN110="Probabilidad")),2,IF(AND(BP106="MODERADO",OR(BN106="Probabilidad",BN107="Probabilidad",BN108="Probabilidad", BN109="Probabilidad",BN110="Probabilidad")),1,0))</f>
        <v>#DIV/0!</v>
      </c>
      <c r="BR106" s="153">
        <v>0</v>
      </c>
      <c r="BS106" s="117" t="e">
        <f t="shared" ref="BS106" si="190">IF(AM106-BQ106&lt;=0,1,AM106-BQ106)</f>
        <v>#DIV/0!</v>
      </c>
      <c r="BT106" s="120" t="e">
        <f t="shared" ref="BT106" si="191">AN106-BR106</f>
        <v>#VALUE!</v>
      </c>
      <c r="BU106" s="122" t="e">
        <f t="shared" ref="BU106" si="192">BS106*BT106</f>
        <v>#DIV/0!</v>
      </c>
      <c r="BV106" s="125" t="e">
        <f t="shared" ref="BV106" si="193">IF(OR(BT106=5,BU106=20,BU106=15,BU106=16,AND(BU106=12,BT106=4)),"Extremo",IF(OR(BU106=8,BU106=9,AND(BU106=4,BT106=4),AND(BU106=12,BT106=3),AND(BU106=10,BT106=2),AND(BU106=5,BT106=1)),"Alto",IF(OR(BU106=6,AND(BU106=4,BT106=1),AND(BU106=3,BT106=3)),"Moderado",IF(OR(BU106=1,BU106=2,AND(BU106=3,BT106=3),AND(BU106=4,BT106=2)),"Bajo"," "))))</f>
        <v>#VALUE!</v>
      </c>
      <c r="BW106" s="198"/>
      <c r="BX106" s="198"/>
      <c r="BY106" s="198"/>
      <c r="BZ106" s="198"/>
      <c r="CA106" s="198"/>
      <c r="CB106" s="198"/>
      <c r="CC106" s="198"/>
      <c r="CD106" s="198"/>
      <c r="CE106" s="198"/>
      <c r="CF106" s="198"/>
      <c r="CG106" s="198"/>
      <c r="CH106" s="198"/>
      <c r="CI106" s="198"/>
      <c r="CJ106" s="198"/>
    </row>
    <row r="107" spans="1:88" ht="16.5" thickBot="1" x14ac:dyDescent="0.3">
      <c r="A107" s="118"/>
      <c r="B107" s="121"/>
      <c r="C107" s="121"/>
      <c r="D107" s="121"/>
      <c r="E107" s="6"/>
      <c r="F107" s="5"/>
      <c r="G107" s="121"/>
      <c r="H107" s="121"/>
      <c r="I107" s="121"/>
      <c r="J107" s="121"/>
      <c r="K107" s="121"/>
      <c r="L107" s="121"/>
      <c r="M107" s="121"/>
      <c r="N107" s="121"/>
      <c r="O107" s="11" t="e">
        <f t="shared" si="114"/>
        <v>#DIV/0!</v>
      </c>
      <c r="P107" s="201" t="e">
        <f t="shared" si="159"/>
        <v>#DIV/0!</v>
      </c>
      <c r="Q107" s="121"/>
      <c r="R107" s="121"/>
      <c r="S107" s="121"/>
      <c r="T107" s="121"/>
      <c r="U107" s="121"/>
      <c r="V107" s="121"/>
      <c r="W107" s="121"/>
      <c r="X107" s="121"/>
      <c r="Y107" s="121"/>
      <c r="Z107" s="121"/>
      <c r="AA107" s="121"/>
      <c r="AB107" s="121"/>
      <c r="AC107" s="121"/>
      <c r="AD107" s="121"/>
      <c r="AE107" s="121"/>
      <c r="AF107" s="121"/>
      <c r="AG107" s="121"/>
      <c r="AH107" s="121"/>
      <c r="AI107" s="190"/>
      <c r="AJ107" s="193">
        <f t="shared" si="160"/>
        <v>0</v>
      </c>
      <c r="AK107" s="193">
        <f t="shared" si="161"/>
        <v>0</v>
      </c>
      <c r="AL107" s="179" t="str">
        <f t="shared" si="115"/>
        <v/>
      </c>
      <c r="AM107" s="196" t="e">
        <f t="shared" si="162"/>
        <v>#DIV/0!</v>
      </c>
      <c r="AN107" s="179" t="str">
        <f t="shared" si="116"/>
        <v/>
      </c>
      <c r="AO107" s="182" t="e">
        <f t="shared" si="117"/>
        <v>#DIV/0!</v>
      </c>
      <c r="AP107" s="126" t="e">
        <f t="shared" si="118"/>
        <v>#DIV/0!</v>
      </c>
      <c r="AQ107" s="187" t="e">
        <f t="shared" si="113"/>
        <v>#DIV/0!</v>
      </c>
      <c r="AR107" s="5"/>
      <c r="AS107" s="5"/>
      <c r="AT107" s="5"/>
      <c r="AU107" s="3">
        <f t="shared" si="119"/>
        <v>0</v>
      </c>
      <c r="AV107" s="5"/>
      <c r="AW107" s="3">
        <f t="shared" si="120"/>
        <v>0</v>
      </c>
      <c r="AX107" s="5"/>
      <c r="AY107" s="3">
        <f t="shared" si="121"/>
        <v>0</v>
      </c>
      <c r="AZ107" s="6"/>
      <c r="BA107" s="6"/>
      <c r="BB107" s="6"/>
      <c r="BC107" s="3">
        <f t="shared" si="122"/>
        <v>0</v>
      </c>
      <c r="BD107" s="6"/>
      <c r="BE107" s="3">
        <f t="shared" si="123"/>
        <v>0</v>
      </c>
      <c r="BF107" s="6"/>
      <c r="BG107" s="3">
        <f t="shared" si="124"/>
        <v>0</v>
      </c>
      <c r="BH107" s="3">
        <f t="shared" si="125"/>
        <v>0</v>
      </c>
      <c r="BI107" s="15" t="str">
        <f t="shared" si="126"/>
        <v/>
      </c>
      <c r="BK107" s="15">
        <f t="shared" si="127"/>
        <v>0</v>
      </c>
      <c r="BL107" s="3">
        <f t="shared" si="128"/>
        <v>0</v>
      </c>
      <c r="BM107" s="15" t="str">
        <f t="shared" si="129"/>
        <v/>
      </c>
      <c r="BN107" s="15" t="str">
        <f t="shared" si="130"/>
        <v>No es un Control</v>
      </c>
      <c r="BO107" s="149"/>
      <c r="BP107" s="151"/>
      <c r="BQ107" s="151"/>
      <c r="BR107" s="154"/>
      <c r="BS107" s="118"/>
      <c r="BT107" s="121"/>
      <c r="BU107" s="123"/>
      <c r="BV107" s="126"/>
      <c r="BW107" s="121"/>
      <c r="BX107" s="121"/>
      <c r="BY107" s="121"/>
      <c r="BZ107" s="121"/>
      <c r="CA107" s="121"/>
      <c r="CB107" s="121"/>
      <c r="CC107" s="121"/>
      <c r="CD107" s="121"/>
      <c r="CE107" s="121"/>
      <c r="CF107" s="121"/>
      <c r="CG107" s="121"/>
      <c r="CH107" s="121"/>
      <c r="CI107" s="121"/>
      <c r="CJ107" s="121"/>
    </row>
    <row r="108" spans="1:88" ht="16.5" thickBot="1" x14ac:dyDescent="0.3">
      <c r="A108" s="118"/>
      <c r="B108" s="121"/>
      <c r="C108" s="121"/>
      <c r="D108" s="121"/>
      <c r="E108" s="6"/>
      <c r="F108" s="5"/>
      <c r="G108" s="121"/>
      <c r="H108" s="121"/>
      <c r="I108" s="121"/>
      <c r="J108" s="121"/>
      <c r="K108" s="121"/>
      <c r="L108" s="121"/>
      <c r="M108" s="121"/>
      <c r="N108" s="121"/>
      <c r="O108" s="11" t="e">
        <f t="shared" si="114"/>
        <v>#DIV/0!</v>
      </c>
      <c r="P108" s="201" t="e">
        <f t="shared" si="159"/>
        <v>#DIV/0!</v>
      </c>
      <c r="Q108" s="121"/>
      <c r="R108" s="121"/>
      <c r="S108" s="121"/>
      <c r="T108" s="121"/>
      <c r="U108" s="121"/>
      <c r="V108" s="121"/>
      <c r="W108" s="121"/>
      <c r="X108" s="121"/>
      <c r="Y108" s="121"/>
      <c r="Z108" s="121"/>
      <c r="AA108" s="121"/>
      <c r="AB108" s="121"/>
      <c r="AC108" s="121"/>
      <c r="AD108" s="121"/>
      <c r="AE108" s="121"/>
      <c r="AF108" s="121"/>
      <c r="AG108" s="121"/>
      <c r="AH108" s="121"/>
      <c r="AI108" s="190"/>
      <c r="AJ108" s="193">
        <f t="shared" si="160"/>
        <v>0</v>
      </c>
      <c r="AK108" s="193">
        <f t="shared" si="161"/>
        <v>0</v>
      </c>
      <c r="AL108" s="179" t="str">
        <f t="shared" si="115"/>
        <v/>
      </c>
      <c r="AM108" s="196" t="e">
        <f t="shared" si="162"/>
        <v>#DIV/0!</v>
      </c>
      <c r="AN108" s="179" t="str">
        <f t="shared" si="116"/>
        <v/>
      </c>
      <c r="AO108" s="182" t="e">
        <f t="shared" si="117"/>
        <v>#DIV/0!</v>
      </c>
      <c r="AP108" s="126" t="e">
        <f t="shared" si="118"/>
        <v>#DIV/0!</v>
      </c>
      <c r="AQ108" s="187" t="e">
        <f t="shared" si="113"/>
        <v>#DIV/0!</v>
      </c>
      <c r="AR108" s="5"/>
      <c r="AS108" s="5"/>
      <c r="AT108" s="5"/>
      <c r="AU108" s="3">
        <f t="shared" si="119"/>
        <v>0</v>
      </c>
      <c r="AV108" s="5"/>
      <c r="AW108" s="3">
        <f t="shared" si="120"/>
        <v>0</v>
      </c>
      <c r="AX108" s="5"/>
      <c r="AY108" s="3">
        <f t="shared" si="121"/>
        <v>0</v>
      </c>
      <c r="AZ108" s="6"/>
      <c r="BA108" s="6"/>
      <c r="BB108" s="6"/>
      <c r="BC108" s="3">
        <f t="shared" si="122"/>
        <v>0</v>
      </c>
      <c r="BD108" s="6"/>
      <c r="BE108" s="3">
        <f t="shared" si="123"/>
        <v>0</v>
      </c>
      <c r="BF108" s="6"/>
      <c r="BG108" s="3">
        <f t="shared" si="124"/>
        <v>0</v>
      </c>
      <c r="BH108" s="3">
        <f t="shared" si="125"/>
        <v>0</v>
      </c>
      <c r="BI108" s="15" t="str">
        <f t="shared" si="126"/>
        <v/>
      </c>
      <c r="BK108" s="15">
        <f t="shared" si="127"/>
        <v>0</v>
      </c>
      <c r="BL108" s="3">
        <f t="shared" si="128"/>
        <v>0</v>
      </c>
      <c r="BM108" s="15" t="str">
        <f t="shared" si="129"/>
        <v/>
      </c>
      <c r="BN108" s="15" t="str">
        <f t="shared" si="130"/>
        <v>No es un Control</v>
      </c>
      <c r="BO108" s="149"/>
      <c r="BP108" s="151"/>
      <c r="BQ108" s="151"/>
      <c r="BR108" s="154"/>
      <c r="BS108" s="118"/>
      <c r="BT108" s="121"/>
      <c r="BU108" s="123"/>
      <c r="BV108" s="126"/>
      <c r="BW108" s="121"/>
      <c r="BX108" s="121"/>
      <c r="BY108" s="121"/>
      <c r="BZ108" s="121"/>
      <c r="CA108" s="121"/>
      <c r="CB108" s="121"/>
      <c r="CC108" s="121"/>
      <c r="CD108" s="121"/>
      <c r="CE108" s="121"/>
      <c r="CF108" s="121"/>
      <c r="CG108" s="121"/>
      <c r="CH108" s="121"/>
      <c r="CI108" s="121"/>
      <c r="CJ108" s="121"/>
    </row>
    <row r="109" spans="1:88" ht="16.5" thickBot="1" x14ac:dyDescent="0.3">
      <c r="A109" s="118"/>
      <c r="B109" s="121"/>
      <c r="C109" s="121"/>
      <c r="D109" s="121"/>
      <c r="E109" s="6"/>
      <c r="F109" s="5"/>
      <c r="G109" s="121"/>
      <c r="H109" s="121"/>
      <c r="I109" s="121"/>
      <c r="J109" s="121"/>
      <c r="K109" s="121"/>
      <c r="L109" s="121"/>
      <c r="M109" s="121"/>
      <c r="N109" s="121"/>
      <c r="O109" s="11" t="e">
        <f t="shared" si="114"/>
        <v>#DIV/0!</v>
      </c>
      <c r="P109" s="201" t="e">
        <f t="shared" si="159"/>
        <v>#DIV/0!</v>
      </c>
      <c r="Q109" s="121"/>
      <c r="R109" s="121"/>
      <c r="S109" s="121"/>
      <c r="T109" s="121"/>
      <c r="U109" s="121"/>
      <c r="V109" s="121"/>
      <c r="W109" s="121"/>
      <c r="X109" s="121"/>
      <c r="Y109" s="121"/>
      <c r="Z109" s="121"/>
      <c r="AA109" s="121"/>
      <c r="AB109" s="121"/>
      <c r="AC109" s="121"/>
      <c r="AD109" s="121"/>
      <c r="AE109" s="121"/>
      <c r="AF109" s="121"/>
      <c r="AG109" s="121"/>
      <c r="AH109" s="121"/>
      <c r="AI109" s="190"/>
      <c r="AJ109" s="193">
        <f t="shared" si="160"/>
        <v>0</v>
      </c>
      <c r="AK109" s="193">
        <f t="shared" si="161"/>
        <v>0</v>
      </c>
      <c r="AL109" s="179" t="str">
        <f t="shared" si="115"/>
        <v/>
      </c>
      <c r="AM109" s="196" t="e">
        <f t="shared" si="162"/>
        <v>#DIV/0!</v>
      </c>
      <c r="AN109" s="179" t="str">
        <f t="shared" si="116"/>
        <v/>
      </c>
      <c r="AO109" s="182" t="e">
        <f t="shared" si="117"/>
        <v>#DIV/0!</v>
      </c>
      <c r="AP109" s="126" t="e">
        <f t="shared" si="118"/>
        <v>#DIV/0!</v>
      </c>
      <c r="AQ109" s="187" t="e">
        <f t="shared" si="113"/>
        <v>#DIV/0!</v>
      </c>
      <c r="AR109" s="5"/>
      <c r="AS109" s="5"/>
      <c r="AT109" s="5"/>
      <c r="AU109" s="3">
        <f t="shared" si="119"/>
        <v>0</v>
      </c>
      <c r="AV109" s="5"/>
      <c r="AW109" s="3">
        <f t="shared" si="120"/>
        <v>0</v>
      </c>
      <c r="AX109" s="5"/>
      <c r="AY109" s="3">
        <f t="shared" si="121"/>
        <v>0</v>
      </c>
      <c r="AZ109" s="6"/>
      <c r="BA109" s="6"/>
      <c r="BB109" s="6"/>
      <c r="BC109" s="3">
        <f t="shared" si="122"/>
        <v>0</v>
      </c>
      <c r="BD109" s="6"/>
      <c r="BE109" s="3">
        <f t="shared" si="123"/>
        <v>0</v>
      </c>
      <c r="BF109" s="6"/>
      <c r="BG109" s="3">
        <f t="shared" si="124"/>
        <v>0</v>
      </c>
      <c r="BH109" s="3">
        <f t="shared" si="125"/>
        <v>0</v>
      </c>
      <c r="BI109" s="15" t="str">
        <f t="shared" si="126"/>
        <v/>
      </c>
      <c r="BK109" s="15">
        <f t="shared" si="127"/>
        <v>0</v>
      </c>
      <c r="BL109" s="3">
        <f t="shared" si="128"/>
        <v>0</v>
      </c>
      <c r="BM109" s="15" t="str">
        <f t="shared" si="129"/>
        <v/>
      </c>
      <c r="BN109" s="15" t="str">
        <f t="shared" si="130"/>
        <v>No es un Control</v>
      </c>
      <c r="BO109" s="149"/>
      <c r="BP109" s="151"/>
      <c r="BQ109" s="151"/>
      <c r="BR109" s="154"/>
      <c r="BS109" s="118"/>
      <c r="BT109" s="121"/>
      <c r="BU109" s="123"/>
      <c r="BV109" s="126"/>
      <c r="BW109" s="121"/>
      <c r="BX109" s="121"/>
      <c r="BY109" s="121"/>
      <c r="BZ109" s="121"/>
      <c r="CA109" s="121"/>
      <c r="CB109" s="121"/>
      <c r="CC109" s="121"/>
      <c r="CD109" s="121"/>
      <c r="CE109" s="121"/>
      <c r="CF109" s="121"/>
      <c r="CG109" s="121"/>
      <c r="CH109" s="121"/>
      <c r="CI109" s="121"/>
      <c r="CJ109" s="121"/>
    </row>
    <row r="110" spans="1:88" ht="16.5" thickBot="1" x14ac:dyDescent="0.3">
      <c r="A110" s="204"/>
      <c r="B110" s="199"/>
      <c r="C110" s="199"/>
      <c r="D110" s="199"/>
      <c r="E110" s="16"/>
      <c r="F110" s="17"/>
      <c r="G110" s="199"/>
      <c r="H110" s="199"/>
      <c r="I110" s="199"/>
      <c r="J110" s="199"/>
      <c r="K110" s="199"/>
      <c r="L110" s="199"/>
      <c r="M110" s="199"/>
      <c r="N110" s="199"/>
      <c r="O110" s="18" t="e">
        <f t="shared" si="114"/>
        <v>#DIV/0!</v>
      </c>
      <c r="P110" s="202" t="e">
        <f t="shared" si="159"/>
        <v>#DIV/0!</v>
      </c>
      <c r="Q110" s="199"/>
      <c r="R110" s="199"/>
      <c r="S110" s="199"/>
      <c r="T110" s="199"/>
      <c r="U110" s="199"/>
      <c r="V110" s="199"/>
      <c r="W110" s="199"/>
      <c r="X110" s="199"/>
      <c r="Y110" s="199"/>
      <c r="Z110" s="199"/>
      <c r="AA110" s="199"/>
      <c r="AB110" s="199"/>
      <c r="AC110" s="199"/>
      <c r="AD110" s="199"/>
      <c r="AE110" s="199"/>
      <c r="AF110" s="199"/>
      <c r="AG110" s="199"/>
      <c r="AH110" s="199"/>
      <c r="AI110" s="191"/>
      <c r="AJ110" s="194">
        <f t="shared" si="160"/>
        <v>0</v>
      </c>
      <c r="AK110" s="194">
        <f t="shared" si="161"/>
        <v>0</v>
      </c>
      <c r="AL110" s="180" t="str">
        <f t="shared" si="115"/>
        <v/>
      </c>
      <c r="AM110" s="197" t="e">
        <f t="shared" si="162"/>
        <v>#DIV/0!</v>
      </c>
      <c r="AN110" s="180" t="str">
        <f t="shared" si="116"/>
        <v/>
      </c>
      <c r="AO110" s="183" t="e">
        <f t="shared" si="117"/>
        <v>#DIV/0!</v>
      </c>
      <c r="AP110" s="185" t="e">
        <f t="shared" si="118"/>
        <v>#DIV/0!</v>
      </c>
      <c r="AQ110" s="188" t="e">
        <f t="shared" si="113"/>
        <v>#DIV/0!</v>
      </c>
      <c r="AR110" s="5"/>
      <c r="AS110" s="5"/>
      <c r="AT110" s="5"/>
      <c r="AU110" s="3">
        <f t="shared" si="119"/>
        <v>0</v>
      </c>
      <c r="AV110" s="5"/>
      <c r="AW110" s="3">
        <f t="shared" si="120"/>
        <v>0</v>
      </c>
      <c r="AX110" s="5"/>
      <c r="AY110" s="3">
        <f t="shared" si="121"/>
        <v>0</v>
      </c>
      <c r="AZ110" s="6"/>
      <c r="BA110" s="6"/>
      <c r="BB110" s="6"/>
      <c r="BC110" s="3">
        <f t="shared" si="122"/>
        <v>0</v>
      </c>
      <c r="BD110" s="6"/>
      <c r="BE110" s="3">
        <f t="shared" si="123"/>
        <v>0</v>
      </c>
      <c r="BF110" s="6"/>
      <c r="BG110" s="3">
        <f t="shared" si="124"/>
        <v>0</v>
      </c>
      <c r="BH110" s="3">
        <f t="shared" si="125"/>
        <v>0</v>
      </c>
      <c r="BI110" s="15" t="str">
        <f t="shared" si="126"/>
        <v/>
      </c>
      <c r="BK110" s="15">
        <f t="shared" si="127"/>
        <v>0</v>
      </c>
      <c r="BL110" s="3">
        <f t="shared" si="128"/>
        <v>0</v>
      </c>
      <c r="BM110" s="15" t="str">
        <f t="shared" si="129"/>
        <v/>
      </c>
      <c r="BN110" s="15" t="str">
        <f t="shared" si="130"/>
        <v>No es un Control</v>
      </c>
      <c r="BO110" s="149"/>
      <c r="BP110" s="152"/>
      <c r="BQ110" s="152"/>
      <c r="BR110" s="155"/>
      <c r="BS110" s="119"/>
      <c r="BT110" s="108"/>
      <c r="BU110" s="124"/>
      <c r="BV110" s="127"/>
      <c r="BW110" s="199"/>
      <c r="BX110" s="199"/>
      <c r="BY110" s="199"/>
      <c r="BZ110" s="199"/>
      <c r="CA110" s="199"/>
      <c r="CB110" s="199"/>
      <c r="CC110" s="199"/>
      <c r="CD110" s="199"/>
      <c r="CE110" s="199"/>
      <c r="CF110" s="199"/>
      <c r="CG110" s="199"/>
      <c r="CH110" s="199"/>
      <c r="CI110" s="199"/>
      <c r="CJ110" s="199"/>
    </row>
    <row r="111" spans="1:88" ht="16.5" thickBot="1" x14ac:dyDescent="0.3">
      <c r="A111" s="203"/>
      <c r="B111" s="198"/>
      <c r="C111" s="198"/>
      <c r="D111" s="198"/>
      <c r="E111" s="12"/>
      <c r="F111" s="12"/>
      <c r="G111" s="198"/>
      <c r="H111" s="198"/>
      <c r="I111" s="198"/>
      <c r="J111" s="198"/>
      <c r="K111" s="198"/>
      <c r="L111" s="198"/>
      <c r="M111" s="198"/>
      <c r="N111" s="198"/>
      <c r="O111" s="13" t="e">
        <f t="shared" si="114"/>
        <v>#DIV/0!</v>
      </c>
      <c r="P111" s="200" t="e">
        <f t="shared" si="159"/>
        <v>#DIV/0!</v>
      </c>
      <c r="Q111" s="198"/>
      <c r="R111" s="198"/>
      <c r="S111" s="198"/>
      <c r="T111" s="198"/>
      <c r="U111" s="198"/>
      <c r="V111" s="198"/>
      <c r="W111" s="198"/>
      <c r="X111" s="198"/>
      <c r="Y111" s="198"/>
      <c r="Z111" s="198"/>
      <c r="AA111" s="198"/>
      <c r="AB111" s="198"/>
      <c r="AC111" s="198"/>
      <c r="AD111" s="198"/>
      <c r="AE111" s="198"/>
      <c r="AF111" s="198"/>
      <c r="AG111" s="198"/>
      <c r="AH111" s="198"/>
      <c r="AI111" s="189"/>
      <c r="AJ111" s="192">
        <f t="shared" si="160"/>
        <v>0</v>
      </c>
      <c r="AK111" s="192">
        <f t="shared" si="161"/>
        <v>0</v>
      </c>
      <c r="AL111" s="178" t="str">
        <f t="shared" si="115"/>
        <v/>
      </c>
      <c r="AM111" s="195" t="e">
        <f t="shared" si="162"/>
        <v>#DIV/0!</v>
      </c>
      <c r="AN111" s="178" t="str">
        <f t="shared" si="116"/>
        <v/>
      </c>
      <c r="AO111" s="181" t="e">
        <f t="shared" si="117"/>
        <v>#DIV/0!</v>
      </c>
      <c r="AP111" s="184" t="e">
        <f t="shared" si="118"/>
        <v>#DIV/0!</v>
      </c>
      <c r="AQ111" s="186" t="e">
        <f t="shared" si="113"/>
        <v>#DIV/0!</v>
      </c>
      <c r="AR111" s="5"/>
      <c r="AS111" s="5"/>
      <c r="AT111" s="5"/>
      <c r="AU111" s="3">
        <f t="shared" si="119"/>
        <v>0</v>
      </c>
      <c r="AV111" s="5"/>
      <c r="AW111" s="3">
        <f t="shared" si="120"/>
        <v>0</v>
      </c>
      <c r="AX111" s="5"/>
      <c r="AY111" s="3">
        <f t="shared" si="121"/>
        <v>0</v>
      </c>
      <c r="AZ111" s="6"/>
      <c r="BA111" s="6"/>
      <c r="BB111" s="6"/>
      <c r="BC111" s="3">
        <f t="shared" si="122"/>
        <v>0</v>
      </c>
      <c r="BD111" s="6"/>
      <c r="BE111" s="3">
        <f t="shared" si="123"/>
        <v>0</v>
      </c>
      <c r="BF111" s="6"/>
      <c r="BG111" s="3">
        <f t="shared" si="124"/>
        <v>0</v>
      </c>
      <c r="BH111" s="3">
        <f t="shared" si="125"/>
        <v>0</v>
      </c>
      <c r="BI111" s="15" t="str">
        <f t="shared" si="126"/>
        <v/>
      </c>
      <c r="BK111" s="15">
        <f t="shared" si="127"/>
        <v>0</v>
      </c>
      <c r="BL111" s="3">
        <f t="shared" si="128"/>
        <v>0</v>
      </c>
      <c r="BM111" s="15" t="str">
        <f t="shared" si="129"/>
        <v/>
      </c>
      <c r="BN111" s="15" t="str">
        <f t="shared" si="130"/>
        <v>No es un Control</v>
      </c>
      <c r="BO111" s="148" t="e">
        <f t="shared" ref="BO111" si="194">AVERAGE(BM111:BM115)</f>
        <v>#DIV/0!</v>
      </c>
      <c r="BP111" s="150" t="e">
        <f t="shared" ref="BP111" si="195">IF(BO111=100,"FUERTE",IF(BO111&gt;49,"MODERADO",IF(BO111&lt;50,"DÉBIL","")))</f>
        <v>#DIV/0!</v>
      </c>
      <c r="BQ111" s="150" t="e">
        <f t="shared" ref="BQ111" si="196">IF(AND(BP111="FUERTE",OR(BN111="Probabilidad",BN112="Probabilidad",BN113="Probabilidad", BN114="Probabilidad",BN115="Probabilidad")),2,IF(AND(BP111="MODERADO",OR(BN111="Probabilidad",BN112="Probabilidad",BN113="Probabilidad", BN114="Probabilidad",BN115="Probabilidad")),1,0))</f>
        <v>#DIV/0!</v>
      </c>
      <c r="BR111" s="153">
        <v>0</v>
      </c>
      <c r="BS111" s="117" t="e">
        <f t="shared" ref="BS111" si="197">IF(AM111-BQ111&lt;=0,1,AM111-BQ111)</f>
        <v>#DIV/0!</v>
      </c>
      <c r="BT111" s="120" t="e">
        <f t="shared" ref="BT111" si="198">AN111-BR111</f>
        <v>#VALUE!</v>
      </c>
      <c r="BU111" s="122" t="e">
        <f t="shared" ref="BU111" si="199">BS111*BT111</f>
        <v>#DIV/0!</v>
      </c>
      <c r="BV111" s="125" t="e">
        <f t="shared" ref="BV111" si="200">IF(OR(BT111=5,BU111=20,BU111=15,BU111=16,AND(BU111=12,BT111=4)),"Extremo",IF(OR(BU111=8,BU111=9,AND(BU111=4,BT111=4),AND(BU111=12,BT111=3),AND(BU111=10,BT111=2),AND(BU111=5,BT111=1)),"Alto",IF(OR(BU111=6,AND(BU111=4,BT111=1),AND(BU111=3,BT111=3)),"Moderado",IF(OR(BU111=1,BU111=2,AND(BU111=3,BT111=3),AND(BU111=4,BT111=2)),"Bajo"," "))))</f>
        <v>#VALUE!</v>
      </c>
      <c r="BW111" s="198"/>
      <c r="BX111" s="198"/>
      <c r="BY111" s="198"/>
      <c r="BZ111" s="198"/>
      <c r="CA111" s="198"/>
      <c r="CB111" s="198"/>
      <c r="CC111" s="198"/>
      <c r="CD111" s="198"/>
      <c r="CE111" s="198"/>
      <c r="CF111" s="198"/>
      <c r="CG111" s="198"/>
      <c r="CH111" s="198"/>
      <c r="CI111" s="198"/>
      <c r="CJ111" s="198"/>
    </row>
    <row r="112" spans="1:88" ht="16.5" thickBot="1" x14ac:dyDescent="0.3">
      <c r="A112" s="118"/>
      <c r="B112" s="121"/>
      <c r="C112" s="121"/>
      <c r="D112" s="121"/>
      <c r="E112" s="6"/>
      <c r="F112" s="5"/>
      <c r="G112" s="121"/>
      <c r="H112" s="121"/>
      <c r="I112" s="121"/>
      <c r="J112" s="121"/>
      <c r="K112" s="121"/>
      <c r="L112" s="121"/>
      <c r="M112" s="121"/>
      <c r="N112" s="121"/>
      <c r="O112" s="11" t="e">
        <f t="shared" si="114"/>
        <v>#DIV/0!</v>
      </c>
      <c r="P112" s="201" t="e">
        <f t="shared" si="159"/>
        <v>#DIV/0!</v>
      </c>
      <c r="Q112" s="121"/>
      <c r="R112" s="121"/>
      <c r="S112" s="121"/>
      <c r="T112" s="121"/>
      <c r="U112" s="121"/>
      <c r="V112" s="121"/>
      <c r="W112" s="121"/>
      <c r="X112" s="121"/>
      <c r="Y112" s="121"/>
      <c r="Z112" s="121"/>
      <c r="AA112" s="121"/>
      <c r="AB112" s="121"/>
      <c r="AC112" s="121"/>
      <c r="AD112" s="121"/>
      <c r="AE112" s="121"/>
      <c r="AF112" s="121"/>
      <c r="AG112" s="121"/>
      <c r="AH112" s="121"/>
      <c r="AI112" s="190"/>
      <c r="AJ112" s="193">
        <f t="shared" si="160"/>
        <v>0</v>
      </c>
      <c r="AK112" s="193">
        <f t="shared" si="161"/>
        <v>0</v>
      </c>
      <c r="AL112" s="179" t="str">
        <f t="shared" si="115"/>
        <v/>
      </c>
      <c r="AM112" s="196" t="e">
        <f t="shared" si="162"/>
        <v>#DIV/0!</v>
      </c>
      <c r="AN112" s="179" t="str">
        <f t="shared" si="116"/>
        <v/>
      </c>
      <c r="AO112" s="182" t="e">
        <f t="shared" si="117"/>
        <v>#DIV/0!</v>
      </c>
      <c r="AP112" s="126" t="e">
        <f t="shared" si="118"/>
        <v>#DIV/0!</v>
      </c>
      <c r="AQ112" s="187" t="e">
        <f t="shared" si="113"/>
        <v>#DIV/0!</v>
      </c>
      <c r="AR112" s="5"/>
      <c r="AS112" s="5"/>
      <c r="AT112" s="5"/>
      <c r="AU112" s="3">
        <f t="shared" si="119"/>
        <v>0</v>
      </c>
      <c r="AV112" s="5"/>
      <c r="AW112" s="3">
        <f t="shared" si="120"/>
        <v>0</v>
      </c>
      <c r="AX112" s="5"/>
      <c r="AY112" s="3">
        <f t="shared" si="121"/>
        <v>0</v>
      </c>
      <c r="AZ112" s="6"/>
      <c r="BA112" s="6"/>
      <c r="BB112" s="6"/>
      <c r="BC112" s="3">
        <f t="shared" si="122"/>
        <v>0</v>
      </c>
      <c r="BD112" s="6"/>
      <c r="BE112" s="3">
        <f t="shared" si="123"/>
        <v>0</v>
      </c>
      <c r="BF112" s="6"/>
      <c r="BG112" s="3">
        <f t="shared" si="124"/>
        <v>0</v>
      </c>
      <c r="BH112" s="3">
        <f t="shared" si="125"/>
        <v>0</v>
      </c>
      <c r="BI112" s="15" t="str">
        <f t="shared" si="126"/>
        <v/>
      </c>
      <c r="BK112" s="15">
        <f t="shared" si="127"/>
        <v>0</v>
      </c>
      <c r="BL112" s="3">
        <f t="shared" si="128"/>
        <v>0</v>
      </c>
      <c r="BM112" s="15" t="str">
        <f t="shared" si="129"/>
        <v/>
      </c>
      <c r="BN112" s="15" t="str">
        <f t="shared" si="130"/>
        <v>No es un Control</v>
      </c>
      <c r="BO112" s="149"/>
      <c r="BP112" s="151"/>
      <c r="BQ112" s="151"/>
      <c r="BR112" s="154"/>
      <c r="BS112" s="118"/>
      <c r="BT112" s="121"/>
      <c r="BU112" s="123"/>
      <c r="BV112" s="126"/>
      <c r="BW112" s="121"/>
      <c r="BX112" s="121"/>
      <c r="BY112" s="121"/>
      <c r="BZ112" s="121"/>
      <c r="CA112" s="121"/>
      <c r="CB112" s="121"/>
      <c r="CC112" s="121"/>
      <c r="CD112" s="121"/>
      <c r="CE112" s="121"/>
      <c r="CF112" s="121"/>
      <c r="CG112" s="121"/>
      <c r="CH112" s="121"/>
      <c r="CI112" s="121"/>
      <c r="CJ112" s="121"/>
    </row>
    <row r="113" spans="1:88" ht="16.5" thickBot="1" x14ac:dyDescent="0.3">
      <c r="A113" s="118"/>
      <c r="B113" s="121"/>
      <c r="C113" s="121"/>
      <c r="D113" s="121"/>
      <c r="E113" s="6"/>
      <c r="F113" s="5"/>
      <c r="G113" s="121"/>
      <c r="H113" s="121"/>
      <c r="I113" s="121"/>
      <c r="J113" s="121"/>
      <c r="K113" s="121"/>
      <c r="L113" s="121"/>
      <c r="M113" s="121"/>
      <c r="N113" s="121"/>
      <c r="O113" s="11" t="e">
        <f t="shared" si="114"/>
        <v>#DIV/0!</v>
      </c>
      <c r="P113" s="201" t="e">
        <f t="shared" si="159"/>
        <v>#DIV/0!</v>
      </c>
      <c r="Q113" s="121"/>
      <c r="R113" s="121"/>
      <c r="S113" s="121"/>
      <c r="T113" s="121"/>
      <c r="U113" s="121"/>
      <c r="V113" s="121"/>
      <c r="W113" s="121"/>
      <c r="X113" s="121"/>
      <c r="Y113" s="121"/>
      <c r="Z113" s="121"/>
      <c r="AA113" s="121"/>
      <c r="AB113" s="121"/>
      <c r="AC113" s="121"/>
      <c r="AD113" s="121"/>
      <c r="AE113" s="121"/>
      <c r="AF113" s="121"/>
      <c r="AG113" s="121"/>
      <c r="AH113" s="121"/>
      <c r="AI113" s="190"/>
      <c r="AJ113" s="193">
        <f t="shared" si="160"/>
        <v>0</v>
      </c>
      <c r="AK113" s="193">
        <f t="shared" si="161"/>
        <v>0</v>
      </c>
      <c r="AL113" s="179" t="str">
        <f t="shared" si="115"/>
        <v/>
      </c>
      <c r="AM113" s="196" t="e">
        <f t="shared" si="162"/>
        <v>#DIV/0!</v>
      </c>
      <c r="AN113" s="179" t="str">
        <f t="shared" si="116"/>
        <v/>
      </c>
      <c r="AO113" s="182" t="e">
        <f t="shared" si="117"/>
        <v>#DIV/0!</v>
      </c>
      <c r="AP113" s="126" t="e">
        <f t="shared" si="118"/>
        <v>#DIV/0!</v>
      </c>
      <c r="AQ113" s="187" t="e">
        <f t="shared" si="113"/>
        <v>#DIV/0!</v>
      </c>
      <c r="AR113" s="5"/>
      <c r="AS113" s="5"/>
      <c r="AT113" s="5"/>
      <c r="AU113" s="3">
        <f t="shared" si="119"/>
        <v>0</v>
      </c>
      <c r="AV113" s="5"/>
      <c r="AW113" s="3">
        <f t="shared" si="120"/>
        <v>0</v>
      </c>
      <c r="AX113" s="5"/>
      <c r="AY113" s="3">
        <f t="shared" si="121"/>
        <v>0</v>
      </c>
      <c r="AZ113" s="6"/>
      <c r="BA113" s="6"/>
      <c r="BB113" s="6"/>
      <c r="BC113" s="3">
        <f t="shared" si="122"/>
        <v>0</v>
      </c>
      <c r="BD113" s="6"/>
      <c r="BE113" s="3">
        <f t="shared" si="123"/>
        <v>0</v>
      </c>
      <c r="BF113" s="6"/>
      <c r="BG113" s="3">
        <f t="shared" si="124"/>
        <v>0</v>
      </c>
      <c r="BH113" s="3">
        <f t="shared" si="125"/>
        <v>0</v>
      </c>
      <c r="BI113" s="15" t="str">
        <f t="shared" si="126"/>
        <v/>
      </c>
      <c r="BK113" s="15">
        <f t="shared" si="127"/>
        <v>0</v>
      </c>
      <c r="BL113" s="3">
        <f t="shared" si="128"/>
        <v>0</v>
      </c>
      <c r="BM113" s="15" t="str">
        <f t="shared" si="129"/>
        <v/>
      </c>
      <c r="BN113" s="15" t="str">
        <f t="shared" si="130"/>
        <v>No es un Control</v>
      </c>
      <c r="BO113" s="149"/>
      <c r="BP113" s="151"/>
      <c r="BQ113" s="151"/>
      <c r="BR113" s="154"/>
      <c r="BS113" s="118"/>
      <c r="BT113" s="121"/>
      <c r="BU113" s="123"/>
      <c r="BV113" s="126"/>
      <c r="BW113" s="121"/>
      <c r="BX113" s="121"/>
      <c r="BY113" s="121"/>
      <c r="BZ113" s="121"/>
      <c r="CA113" s="121"/>
      <c r="CB113" s="121"/>
      <c r="CC113" s="121"/>
      <c r="CD113" s="121"/>
      <c r="CE113" s="121"/>
      <c r="CF113" s="121"/>
      <c r="CG113" s="121"/>
      <c r="CH113" s="121"/>
      <c r="CI113" s="121"/>
      <c r="CJ113" s="121"/>
    </row>
    <row r="114" spans="1:88" ht="16.5" thickBot="1" x14ac:dyDescent="0.3">
      <c r="A114" s="118"/>
      <c r="B114" s="121"/>
      <c r="C114" s="121"/>
      <c r="D114" s="121"/>
      <c r="E114" s="6"/>
      <c r="F114" s="5"/>
      <c r="G114" s="121"/>
      <c r="H114" s="121"/>
      <c r="I114" s="121"/>
      <c r="J114" s="121"/>
      <c r="K114" s="121"/>
      <c r="L114" s="121"/>
      <c r="M114" s="121"/>
      <c r="N114" s="121"/>
      <c r="O114" s="11" t="e">
        <f t="shared" si="114"/>
        <v>#DIV/0!</v>
      </c>
      <c r="P114" s="201" t="e">
        <f t="shared" si="159"/>
        <v>#DIV/0!</v>
      </c>
      <c r="Q114" s="121"/>
      <c r="R114" s="121"/>
      <c r="S114" s="121"/>
      <c r="T114" s="121"/>
      <c r="U114" s="121"/>
      <c r="V114" s="121"/>
      <c r="W114" s="121"/>
      <c r="X114" s="121"/>
      <c r="Y114" s="121"/>
      <c r="Z114" s="121"/>
      <c r="AA114" s="121"/>
      <c r="AB114" s="121"/>
      <c r="AC114" s="121"/>
      <c r="AD114" s="121"/>
      <c r="AE114" s="121"/>
      <c r="AF114" s="121"/>
      <c r="AG114" s="121"/>
      <c r="AH114" s="121"/>
      <c r="AI114" s="190"/>
      <c r="AJ114" s="193">
        <f t="shared" si="160"/>
        <v>0</v>
      </c>
      <c r="AK114" s="193">
        <f t="shared" si="161"/>
        <v>0</v>
      </c>
      <c r="AL114" s="179" t="str">
        <f t="shared" si="115"/>
        <v/>
      </c>
      <c r="AM114" s="196" t="e">
        <f t="shared" si="162"/>
        <v>#DIV/0!</v>
      </c>
      <c r="AN114" s="179" t="str">
        <f t="shared" si="116"/>
        <v/>
      </c>
      <c r="AO114" s="182" t="e">
        <f t="shared" si="117"/>
        <v>#DIV/0!</v>
      </c>
      <c r="AP114" s="126" t="e">
        <f t="shared" si="118"/>
        <v>#DIV/0!</v>
      </c>
      <c r="AQ114" s="187" t="e">
        <f t="shared" si="113"/>
        <v>#DIV/0!</v>
      </c>
      <c r="AR114" s="5"/>
      <c r="AS114" s="5"/>
      <c r="AT114" s="5"/>
      <c r="AU114" s="3">
        <f t="shared" si="119"/>
        <v>0</v>
      </c>
      <c r="AV114" s="5"/>
      <c r="AW114" s="3">
        <f t="shared" si="120"/>
        <v>0</v>
      </c>
      <c r="AX114" s="5"/>
      <c r="AY114" s="3">
        <f t="shared" si="121"/>
        <v>0</v>
      </c>
      <c r="AZ114" s="6"/>
      <c r="BA114" s="6"/>
      <c r="BB114" s="6"/>
      <c r="BC114" s="3">
        <f t="shared" si="122"/>
        <v>0</v>
      </c>
      <c r="BD114" s="6"/>
      <c r="BE114" s="3">
        <f t="shared" si="123"/>
        <v>0</v>
      </c>
      <c r="BF114" s="6"/>
      <c r="BG114" s="3">
        <f t="shared" si="124"/>
        <v>0</v>
      </c>
      <c r="BH114" s="3">
        <f t="shared" si="125"/>
        <v>0</v>
      </c>
      <c r="BI114" s="15" t="str">
        <f t="shared" si="126"/>
        <v/>
      </c>
      <c r="BK114" s="15">
        <f t="shared" si="127"/>
        <v>0</v>
      </c>
      <c r="BL114" s="3">
        <f t="shared" si="128"/>
        <v>0</v>
      </c>
      <c r="BM114" s="15" t="str">
        <f t="shared" si="129"/>
        <v/>
      </c>
      <c r="BN114" s="15" t="str">
        <f t="shared" si="130"/>
        <v>No es un Control</v>
      </c>
      <c r="BO114" s="149"/>
      <c r="BP114" s="151"/>
      <c r="BQ114" s="151"/>
      <c r="BR114" s="154"/>
      <c r="BS114" s="118"/>
      <c r="BT114" s="121"/>
      <c r="BU114" s="123"/>
      <c r="BV114" s="126"/>
      <c r="BW114" s="121"/>
      <c r="BX114" s="121"/>
      <c r="BY114" s="121"/>
      <c r="BZ114" s="121"/>
      <c r="CA114" s="121"/>
      <c r="CB114" s="121"/>
      <c r="CC114" s="121"/>
      <c r="CD114" s="121"/>
      <c r="CE114" s="121"/>
      <c r="CF114" s="121"/>
      <c r="CG114" s="121"/>
      <c r="CH114" s="121"/>
      <c r="CI114" s="121"/>
      <c r="CJ114" s="121"/>
    </row>
    <row r="115" spans="1:88" ht="16.5" thickBot="1" x14ac:dyDescent="0.3">
      <c r="A115" s="204"/>
      <c r="B115" s="199"/>
      <c r="C115" s="199"/>
      <c r="D115" s="199"/>
      <c r="E115" s="16"/>
      <c r="F115" s="17"/>
      <c r="G115" s="199"/>
      <c r="H115" s="199"/>
      <c r="I115" s="199"/>
      <c r="J115" s="199"/>
      <c r="K115" s="199"/>
      <c r="L115" s="199"/>
      <c r="M115" s="199"/>
      <c r="N115" s="199"/>
      <c r="O115" s="18" t="e">
        <f t="shared" si="114"/>
        <v>#DIV/0!</v>
      </c>
      <c r="P115" s="202" t="e">
        <f t="shared" si="159"/>
        <v>#DIV/0!</v>
      </c>
      <c r="Q115" s="199"/>
      <c r="R115" s="199"/>
      <c r="S115" s="199"/>
      <c r="T115" s="199"/>
      <c r="U115" s="199"/>
      <c r="V115" s="199"/>
      <c r="W115" s="199"/>
      <c r="X115" s="199"/>
      <c r="Y115" s="199"/>
      <c r="Z115" s="199"/>
      <c r="AA115" s="199"/>
      <c r="AB115" s="199"/>
      <c r="AC115" s="199"/>
      <c r="AD115" s="199"/>
      <c r="AE115" s="199"/>
      <c r="AF115" s="199"/>
      <c r="AG115" s="199"/>
      <c r="AH115" s="199"/>
      <c r="AI115" s="191"/>
      <c r="AJ115" s="194">
        <f t="shared" si="160"/>
        <v>0</v>
      </c>
      <c r="AK115" s="194">
        <f t="shared" si="161"/>
        <v>0</v>
      </c>
      <c r="AL115" s="180" t="str">
        <f t="shared" si="115"/>
        <v/>
      </c>
      <c r="AM115" s="197" t="e">
        <f t="shared" si="162"/>
        <v>#DIV/0!</v>
      </c>
      <c r="AN115" s="180" t="str">
        <f t="shared" si="116"/>
        <v/>
      </c>
      <c r="AO115" s="183" t="e">
        <f t="shared" si="117"/>
        <v>#DIV/0!</v>
      </c>
      <c r="AP115" s="185" t="e">
        <f t="shared" si="118"/>
        <v>#DIV/0!</v>
      </c>
      <c r="AQ115" s="188" t="e">
        <f t="shared" si="113"/>
        <v>#DIV/0!</v>
      </c>
      <c r="AR115" s="5"/>
      <c r="AS115" s="5"/>
      <c r="AT115" s="5"/>
      <c r="AU115" s="3">
        <f t="shared" si="119"/>
        <v>0</v>
      </c>
      <c r="AV115" s="5"/>
      <c r="AW115" s="3">
        <f t="shared" si="120"/>
        <v>0</v>
      </c>
      <c r="AX115" s="5"/>
      <c r="AY115" s="3">
        <f t="shared" si="121"/>
        <v>0</v>
      </c>
      <c r="AZ115" s="6"/>
      <c r="BA115" s="6"/>
      <c r="BB115" s="6"/>
      <c r="BC115" s="3">
        <f t="shared" si="122"/>
        <v>0</v>
      </c>
      <c r="BD115" s="6"/>
      <c r="BE115" s="3">
        <f t="shared" si="123"/>
        <v>0</v>
      </c>
      <c r="BF115" s="6"/>
      <c r="BG115" s="3">
        <f t="shared" si="124"/>
        <v>0</v>
      </c>
      <c r="BH115" s="3">
        <f t="shared" si="125"/>
        <v>0</v>
      </c>
      <c r="BI115" s="15" t="str">
        <f t="shared" si="126"/>
        <v/>
      </c>
      <c r="BK115" s="15">
        <f t="shared" si="127"/>
        <v>0</v>
      </c>
      <c r="BL115" s="3">
        <f t="shared" si="128"/>
        <v>0</v>
      </c>
      <c r="BM115" s="15" t="str">
        <f t="shared" si="129"/>
        <v/>
      </c>
      <c r="BN115" s="15" t="str">
        <f t="shared" si="130"/>
        <v>No es un Control</v>
      </c>
      <c r="BO115" s="149"/>
      <c r="BP115" s="152"/>
      <c r="BQ115" s="152"/>
      <c r="BR115" s="155"/>
      <c r="BS115" s="119"/>
      <c r="BT115" s="108"/>
      <c r="BU115" s="124"/>
      <c r="BV115" s="127"/>
      <c r="BW115" s="199"/>
      <c r="BX115" s="199"/>
      <c r="BY115" s="199"/>
      <c r="BZ115" s="199"/>
      <c r="CA115" s="199"/>
      <c r="CB115" s="199"/>
      <c r="CC115" s="199"/>
      <c r="CD115" s="199"/>
      <c r="CE115" s="199"/>
      <c r="CF115" s="199"/>
      <c r="CG115" s="199"/>
      <c r="CH115" s="199"/>
      <c r="CI115" s="199"/>
      <c r="CJ115" s="199"/>
    </row>
    <row r="116" spans="1:88" ht="16.5" thickBot="1" x14ac:dyDescent="0.3">
      <c r="A116" s="203"/>
      <c r="B116" s="198"/>
      <c r="C116" s="198"/>
      <c r="D116" s="198"/>
      <c r="E116" s="12"/>
      <c r="F116" s="12"/>
      <c r="G116" s="198"/>
      <c r="H116" s="198"/>
      <c r="I116" s="198"/>
      <c r="J116" s="198"/>
      <c r="K116" s="198"/>
      <c r="L116" s="198"/>
      <c r="M116" s="198"/>
      <c r="N116" s="198"/>
      <c r="O116" s="13" t="e">
        <f t="shared" si="114"/>
        <v>#DIV/0!</v>
      </c>
      <c r="P116" s="200" t="e">
        <f t="shared" si="159"/>
        <v>#DIV/0!</v>
      </c>
      <c r="Q116" s="198"/>
      <c r="R116" s="198"/>
      <c r="S116" s="198"/>
      <c r="T116" s="198"/>
      <c r="U116" s="198"/>
      <c r="V116" s="198"/>
      <c r="W116" s="198"/>
      <c r="X116" s="198"/>
      <c r="Y116" s="198"/>
      <c r="Z116" s="198"/>
      <c r="AA116" s="198"/>
      <c r="AB116" s="198"/>
      <c r="AC116" s="198"/>
      <c r="AD116" s="198"/>
      <c r="AE116" s="198"/>
      <c r="AF116" s="198"/>
      <c r="AG116" s="198"/>
      <c r="AH116" s="198"/>
      <c r="AI116" s="189"/>
      <c r="AJ116" s="192">
        <f t="shared" si="160"/>
        <v>0</v>
      </c>
      <c r="AK116" s="192">
        <f t="shared" si="161"/>
        <v>0</v>
      </c>
      <c r="AL116" s="178" t="str">
        <f t="shared" si="115"/>
        <v/>
      </c>
      <c r="AM116" s="195" t="e">
        <f t="shared" si="162"/>
        <v>#DIV/0!</v>
      </c>
      <c r="AN116" s="178" t="str">
        <f t="shared" si="116"/>
        <v/>
      </c>
      <c r="AO116" s="181" t="e">
        <f t="shared" si="117"/>
        <v>#DIV/0!</v>
      </c>
      <c r="AP116" s="184" t="e">
        <f t="shared" si="118"/>
        <v>#DIV/0!</v>
      </c>
      <c r="AQ116" s="186" t="e">
        <f t="shared" si="113"/>
        <v>#DIV/0!</v>
      </c>
      <c r="AR116" s="5"/>
      <c r="AS116" s="5"/>
      <c r="AT116" s="5"/>
      <c r="AU116" s="3">
        <f t="shared" si="119"/>
        <v>0</v>
      </c>
      <c r="AV116" s="5"/>
      <c r="AW116" s="3">
        <f t="shared" si="120"/>
        <v>0</v>
      </c>
      <c r="AX116" s="5"/>
      <c r="AY116" s="3">
        <f t="shared" si="121"/>
        <v>0</v>
      </c>
      <c r="AZ116" s="6"/>
      <c r="BA116" s="6"/>
      <c r="BB116" s="6"/>
      <c r="BC116" s="3">
        <f t="shared" si="122"/>
        <v>0</v>
      </c>
      <c r="BD116" s="6"/>
      <c r="BE116" s="3">
        <f t="shared" si="123"/>
        <v>0</v>
      </c>
      <c r="BF116" s="6"/>
      <c r="BG116" s="3">
        <f t="shared" si="124"/>
        <v>0</v>
      </c>
      <c r="BH116" s="3">
        <f t="shared" si="125"/>
        <v>0</v>
      </c>
      <c r="BI116" s="15" t="str">
        <f t="shared" si="126"/>
        <v/>
      </c>
      <c r="BK116" s="15">
        <f t="shared" si="127"/>
        <v>0</v>
      </c>
      <c r="BL116" s="3">
        <f t="shared" si="128"/>
        <v>0</v>
      </c>
      <c r="BM116" s="15" t="str">
        <f t="shared" si="129"/>
        <v/>
      </c>
      <c r="BN116" s="15" t="str">
        <f t="shared" si="130"/>
        <v>No es un Control</v>
      </c>
      <c r="BO116" s="148" t="e">
        <f t="shared" ref="BO116" si="201">AVERAGE(BM116:BM120)</f>
        <v>#DIV/0!</v>
      </c>
      <c r="BP116" s="150" t="e">
        <f t="shared" ref="BP116" si="202">IF(BO116=100,"FUERTE",IF(BO116&gt;49,"MODERADO",IF(BO116&lt;50,"DÉBIL","")))</f>
        <v>#DIV/0!</v>
      </c>
      <c r="BQ116" s="150" t="e">
        <f t="shared" ref="BQ116" si="203">IF(AND(BP116="FUERTE",OR(BN116="Probabilidad",BN117="Probabilidad",BN118="Probabilidad", BN119="Probabilidad",BN120="Probabilidad")),2,IF(AND(BP116="MODERADO",OR(BN116="Probabilidad",BN117="Probabilidad",BN118="Probabilidad", BN119="Probabilidad",BN120="Probabilidad")),1,0))</f>
        <v>#DIV/0!</v>
      </c>
      <c r="BR116" s="153">
        <v>0</v>
      </c>
      <c r="BS116" s="117" t="e">
        <f t="shared" ref="BS116" si="204">IF(AM116-BQ116&lt;=0,1,AM116-BQ116)</f>
        <v>#DIV/0!</v>
      </c>
      <c r="BT116" s="120" t="e">
        <f t="shared" ref="BT116" si="205">AN116-BR116</f>
        <v>#VALUE!</v>
      </c>
      <c r="BU116" s="122" t="e">
        <f t="shared" ref="BU116" si="206">BS116*BT116</f>
        <v>#DIV/0!</v>
      </c>
      <c r="BV116" s="125" t="e">
        <f t="shared" ref="BV116" si="207">IF(OR(BT116=5,BU116=20,BU116=15,BU116=16,AND(BU116=12,BT116=4)),"Extremo",IF(OR(BU116=8,BU116=9,AND(BU116=4,BT116=4),AND(BU116=12,BT116=3),AND(BU116=10,BT116=2),AND(BU116=5,BT116=1)),"Alto",IF(OR(BU116=6,AND(BU116=4,BT116=1),AND(BU116=3,BT116=3)),"Moderado",IF(OR(BU116=1,BU116=2,AND(BU116=3,BT116=3),AND(BU116=4,BT116=2)),"Bajo"," "))))</f>
        <v>#VALUE!</v>
      </c>
      <c r="BW116" s="198"/>
      <c r="BX116" s="198"/>
      <c r="BY116" s="198"/>
      <c r="BZ116" s="198"/>
      <c r="CA116" s="198"/>
      <c r="CB116" s="198"/>
      <c r="CC116" s="198"/>
      <c r="CD116" s="198"/>
      <c r="CE116" s="198"/>
      <c r="CF116" s="198"/>
      <c r="CG116" s="198"/>
      <c r="CH116" s="198"/>
      <c r="CI116" s="198"/>
      <c r="CJ116" s="198"/>
    </row>
    <row r="117" spans="1:88" ht="16.5" thickBot="1" x14ac:dyDescent="0.3">
      <c r="A117" s="118"/>
      <c r="B117" s="121"/>
      <c r="C117" s="121"/>
      <c r="D117" s="121"/>
      <c r="E117" s="6"/>
      <c r="F117" s="5"/>
      <c r="G117" s="121"/>
      <c r="H117" s="121"/>
      <c r="I117" s="121"/>
      <c r="J117" s="121"/>
      <c r="K117" s="121"/>
      <c r="L117" s="121"/>
      <c r="M117" s="121"/>
      <c r="N117" s="121"/>
      <c r="O117" s="11" t="e">
        <f t="shared" si="114"/>
        <v>#DIV/0!</v>
      </c>
      <c r="P117" s="201" t="e">
        <f t="shared" si="159"/>
        <v>#DIV/0!</v>
      </c>
      <c r="Q117" s="121"/>
      <c r="R117" s="121"/>
      <c r="S117" s="121"/>
      <c r="T117" s="121"/>
      <c r="U117" s="121"/>
      <c r="V117" s="121"/>
      <c r="W117" s="121"/>
      <c r="X117" s="121"/>
      <c r="Y117" s="121"/>
      <c r="Z117" s="121"/>
      <c r="AA117" s="121"/>
      <c r="AB117" s="121"/>
      <c r="AC117" s="121"/>
      <c r="AD117" s="121"/>
      <c r="AE117" s="121"/>
      <c r="AF117" s="121"/>
      <c r="AG117" s="121"/>
      <c r="AH117" s="121"/>
      <c r="AI117" s="190"/>
      <c r="AJ117" s="193">
        <f t="shared" si="160"/>
        <v>0</v>
      </c>
      <c r="AK117" s="193">
        <f t="shared" si="161"/>
        <v>0</v>
      </c>
      <c r="AL117" s="179" t="str">
        <f t="shared" si="115"/>
        <v/>
      </c>
      <c r="AM117" s="196" t="e">
        <f t="shared" si="162"/>
        <v>#DIV/0!</v>
      </c>
      <c r="AN117" s="179" t="str">
        <f t="shared" si="116"/>
        <v/>
      </c>
      <c r="AO117" s="182" t="e">
        <f t="shared" si="117"/>
        <v>#DIV/0!</v>
      </c>
      <c r="AP117" s="126" t="e">
        <f t="shared" si="118"/>
        <v>#DIV/0!</v>
      </c>
      <c r="AQ117" s="187" t="e">
        <f t="shared" si="113"/>
        <v>#DIV/0!</v>
      </c>
      <c r="AR117" s="5"/>
      <c r="AS117" s="5"/>
      <c r="AT117" s="5"/>
      <c r="AU117" s="3">
        <f t="shared" si="119"/>
        <v>0</v>
      </c>
      <c r="AV117" s="5"/>
      <c r="AW117" s="3">
        <f t="shared" si="120"/>
        <v>0</v>
      </c>
      <c r="AX117" s="5"/>
      <c r="AY117" s="3">
        <f t="shared" si="121"/>
        <v>0</v>
      </c>
      <c r="AZ117" s="6"/>
      <c r="BA117" s="6"/>
      <c r="BB117" s="6"/>
      <c r="BC117" s="3">
        <f t="shared" si="122"/>
        <v>0</v>
      </c>
      <c r="BD117" s="6"/>
      <c r="BE117" s="3">
        <f t="shared" si="123"/>
        <v>0</v>
      </c>
      <c r="BF117" s="6"/>
      <c r="BG117" s="3">
        <f t="shared" si="124"/>
        <v>0</v>
      </c>
      <c r="BH117" s="3">
        <f t="shared" si="125"/>
        <v>0</v>
      </c>
      <c r="BI117" s="15" t="str">
        <f t="shared" si="126"/>
        <v/>
      </c>
      <c r="BK117" s="15">
        <f t="shared" si="127"/>
        <v>0</v>
      </c>
      <c r="BL117" s="3">
        <f t="shared" si="128"/>
        <v>0</v>
      </c>
      <c r="BM117" s="15" t="str">
        <f t="shared" si="129"/>
        <v/>
      </c>
      <c r="BN117" s="15" t="str">
        <f t="shared" si="130"/>
        <v>No es un Control</v>
      </c>
      <c r="BO117" s="149"/>
      <c r="BP117" s="151"/>
      <c r="BQ117" s="151"/>
      <c r="BR117" s="154"/>
      <c r="BS117" s="118"/>
      <c r="BT117" s="121"/>
      <c r="BU117" s="123"/>
      <c r="BV117" s="126"/>
      <c r="BW117" s="121"/>
      <c r="BX117" s="121"/>
      <c r="BY117" s="121"/>
      <c r="BZ117" s="121"/>
      <c r="CA117" s="121"/>
      <c r="CB117" s="121"/>
      <c r="CC117" s="121"/>
      <c r="CD117" s="121"/>
      <c r="CE117" s="121"/>
      <c r="CF117" s="121"/>
      <c r="CG117" s="121"/>
      <c r="CH117" s="121"/>
      <c r="CI117" s="121"/>
      <c r="CJ117" s="121"/>
    </row>
    <row r="118" spans="1:88" ht="16.5" thickBot="1" x14ac:dyDescent="0.3">
      <c r="A118" s="118"/>
      <c r="B118" s="121"/>
      <c r="C118" s="121"/>
      <c r="D118" s="121"/>
      <c r="E118" s="6"/>
      <c r="F118" s="5"/>
      <c r="G118" s="121"/>
      <c r="H118" s="121"/>
      <c r="I118" s="121"/>
      <c r="J118" s="121"/>
      <c r="K118" s="121"/>
      <c r="L118" s="121"/>
      <c r="M118" s="121"/>
      <c r="N118" s="121"/>
      <c r="O118" s="11" t="e">
        <f t="shared" si="114"/>
        <v>#DIV/0!</v>
      </c>
      <c r="P118" s="201" t="e">
        <f t="shared" si="159"/>
        <v>#DIV/0!</v>
      </c>
      <c r="Q118" s="121"/>
      <c r="R118" s="121"/>
      <c r="S118" s="121"/>
      <c r="T118" s="121"/>
      <c r="U118" s="121"/>
      <c r="V118" s="121"/>
      <c r="W118" s="121"/>
      <c r="X118" s="121"/>
      <c r="Y118" s="121"/>
      <c r="Z118" s="121"/>
      <c r="AA118" s="121"/>
      <c r="AB118" s="121"/>
      <c r="AC118" s="121"/>
      <c r="AD118" s="121"/>
      <c r="AE118" s="121"/>
      <c r="AF118" s="121"/>
      <c r="AG118" s="121"/>
      <c r="AH118" s="121"/>
      <c r="AI118" s="190"/>
      <c r="AJ118" s="193">
        <f t="shared" si="160"/>
        <v>0</v>
      </c>
      <c r="AK118" s="193">
        <f t="shared" si="161"/>
        <v>0</v>
      </c>
      <c r="AL118" s="179" t="str">
        <f t="shared" si="115"/>
        <v/>
      </c>
      <c r="AM118" s="196" t="e">
        <f t="shared" si="162"/>
        <v>#DIV/0!</v>
      </c>
      <c r="AN118" s="179" t="str">
        <f t="shared" si="116"/>
        <v/>
      </c>
      <c r="AO118" s="182" t="e">
        <f t="shared" si="117"/>
        <v>#DIV/0!</v>
      </c>
      <c r="AP118" s="126" t="e">
        <f t="shared" si="118"/>
        <v>#DIV/0!</v>
      </c>
      <c r="AQ118" s="187" t="e">
        <f t="shared" si="113"/>
        <v>#DIV/0!</v>
      </c>
      <c r="AR118" s="5"/>
      <c r="AS118" s="5"/>
      <c r="AT118" s="5"/>
      <c r="AU118" s="3">
        <f t="shared" si="119"/>
        <v>0</v>
      </c>
      <c r="AV118" s="5"/>
      <c r="AW118" s="3">
        <f t="shared" si="120"/>
        <v>0</v>
      </c>
      <c r="AX118" s="5"/>
      <c r="AY118" s="3">
        <f t="shared" si="121"/>
        <v>0</v>
      </c>
      <c r="AZ118" s="6"/>
      <c r="BA118" s="6"/>
      <c r="BB118" s="6"/>
      <c r="BC118" s="3">
        <f t="shared" si="122"/>
        <v>0</v>
      </c>
      <c r="BD118" s="6"/>
      <c r="BE118" s="3">
        <f t="shared" si="123"/>
        <v>0</v>
      </c>
      <c r="BF118" s="6"/>
      <c r="BG118" s="3">
        <f t="shared" si="124"/>
        <v>0</v>
      </c>
      <c r="BH118" s="3">
        <f t="shared" si="125"/>
        <v>0</v>
      </c>
      <c r="BI118" s="15" t="str">
        <f t="shared" si="126"/>
        <v/>
      </c>
      <c r="BK118" s="15">
        <f t="shared" si="127"/>
        <v>0</v>
      </c>
      <c r="BL118" s="3">
        <f t="shared" si="128"/>
        <v>0</v>
      </c>
      <c r="BM118" s="15" t="str">
        <f t="shared" si="129"/>
        <v/>
      </c>
      <c r="BN118" s="15" t="str">
        <f t="shared" si="130"/>
        <v>No es un Control</v>
      </c>
      <c r="BO118" s="149"/>
      <c r="BP118" s="151"/>
      <c r="BQ118" s="151"/>
      <c r="BR118" s="154"/>
      <c r="BS118" s="118"/>
      <c r="BT118" s="121"/>
      <c r="BU118" s="123"/>
      <c r="BV118" s="126"/>
      <c r="BW118" s="121"/>
      <c r="BX118" s="121"/>
      <c r="BY118" s="121"/>
      <c r="BZ118" s="121"/>
      <c r="CA118" s="121"/>
      <c r="CB118" s="121"/>
      <c r="CC118" s="121"/>
      <c r="CD118" s="121"/>
      <c r="CE118" s="121"/>
      <c r="CF118" s="121"/>
      <c r="CG118" s="121"/>
      <c r="CH118" s="121"/>
      <c r="CI118" s="121"/>
      <c r="CJ118" s="121"/>
    </row>
    <row r="119" spans="1:88" ht="16.5" thickBot="1" x14ac:dyDescent="0.3">
      <c r="A119" s="118"/>
      <c r="B119" s="121"/>
      <c r="C119" s="121"/>
      <c r="D119" s="121"/>
      <c r="E119" s="6"/>
      <c r="F119" s="5"/>
      <c r="G119" s="121"/>
      <c r="H119" s="121"/>
      <c r="I119" s="121"/>
      <c r="J119" s="121"/>
      <c r="K119" s="121"/>
      <c r="L119" s="121"/>
      <c r="M119" s="121"/>
      <c r="N119" s="121"/>
      <c r="O119" s="11" t="e">
        <f t="shared" si="114"/>
        <v>#DIV/0!</v>
      </c>
      <c r="P119" s="201" t="e">
        <f t="shared" si="159"/>
        <v>#DIV/0!</v>
      </c>
      <c r="Q119" s="121"/>
      <c r="R119" s="121"/>
      <c r="S119" s="121"/>
      <c r="T119" s="121"/>
      <c r="U119" s="121"/>
      <c r="V119" s="121"/>
      <c r="W119" s="121"/>
      <c r="X119" s="121"/>
      <c r="Y119" s="121"/>
      <c r="Z119" s="121"/>
      <c r="AA119" s="121"/>
      <c r="AB119" s="121"/>
      <c r="AC119" s="121"/>
      <c r="AD119" s="121"/>
      <c r="AE119" s="121"/>
      <c r="AF119" s="121"/>
      <c r="AG119" s="121"/>
      <c r="AH119" s="121"/>
      <c r="AI119" s="190"/>
      <c r="AJ119" s="193">
        <f t="shared" si="160"/>
        <v>0</v>
      </c>
      <c r="AK119" s="193">
        <f t="shared" si="161"/>
        <v>0</v>
      </c>
      <c r="AL119" s="179" t="str">
        <f t="shared" si="115"/>
        <v/>
      </c>
      <c r="AM119" s="196" t="e">
        <f t="shared" si="162"/>
        <v>#DIV/0!</v>
      </c>
      <c r="AN119" s="179" t="str">
        <f t="shared" si="116"/>
        <v/>
      </c>
      <c r="AO119" s="182" t="e">
        <f t="shared" si="117"/>
        <v>#DIV/0!</v>
      </c>
      <c r="AP119" s="126" t="e">
        <f t="shared" si="118"/>
        <v>#DIV/0!</v>
      </c>
      <c r="AQ119" s="187" t="e">
        <f t="shared" si="113"/>
        <v>#DIV/0!</v>
      </c>
      <c r="AR119" s="5"/>
      <c r="AS119" s="5"/>
      <c r="AT119" s="5"/>
      <c r="AU119" s="3">
        <f t="shared" si="119"/>
        <v>0</v>
      </c>
      <c r="AV119" s="5"/>
      <c r="AW119" s="3">
        <f t="shared" si="120"/>
        <v>0</v>
      </c>
      <c r="AX119" s="5"/>
      <c r="AY119" s="3">
        <f t="shared" si="121"/>
        <v>0</v>
      </c>
      <c r="AZ119" s="6"/>
      <c r="BA119" s="6"/>
      <c r="BB119" s="6"/>
      <c r="BC119" s="3">
        <f t="shared" si="122"/>
        <v>0</v>
      </c>
      <c r="BD119" s="6"/>
      <c r="BE119" s="3">
        <f t="shared" si="123"/>
        <v>0</v>
      </c>
      <c r="BF119" s="6"/>
      <c r="BG119" s="3">
        <f t="shared" si="124"/>
        <v>0</v>
      </c>
      <c r="BH119" s="3">
        <f t="shared" si="125"/>
        <v>0</v>
      </c>
      <c r="BI119" s="15" t="str">
        <f t="shared" si="126"/>
        <v/>
      </c>
      <c r="BK119" s="15">
        <f t="shared" si="127"/>
        <v>0</v>
      </c>
      <c r="BL119" s="3">
        <f t="shared" si="128"/>
        <v>0</v>
      </c>
      <c r="BM119" s="15" t="str">
        <f t="shared" si="129"/>
        <v/>
      </c>
      <c r="BN119" s="15" t="str">
        <f t="shared" si="130"/>
        <v>No es un Control</v>
      </c>
      <c r="BO119" s="149"/>
      <c r="BP119" s="151"/>
      <c r="BQ119" s="151"/>
      <c r="BR119" s="154"/>
      <c r="BS119" s="118"/>
      <c r="BT119" s="121"/>
      <c r="BU119" s="123"/>
      <c r="BV119" s="126"/>
      <c r="BW119" s="121"/>
      <c r="BX119" s="121"/>
      <c r="BY119" s="121"/>
      <c r="BZ119" s="121"/>
      <c r="CA119" s="121"/>
      <c r="CB119" s="121"/>
      <c r="CC119" s="121"/>
      <c r="CD119" s="121"/>
      <c r="CE119" s="121"/>
      <c r="CF119" s="121"/>
      <c r="CG119" s="121"/>
      <c r="CH119" s="121"/>
      <c r="CI119" s="121"/>
      <c r="CJ119" s="121"/>
    </row>
    <row r="120" spans="1:88" ht="16.5" thickBot="1" x14ac:dyDescent="0.3">
      <c r="A120" s="204"/>
      <c r="B120" s="199"/>
      <c r="C120" s="199"/>
      <c r="D120" s="199"/>
      <c r="E120" s="16"/>
      <c r="F120" s="17"/>
      <c r="G120" s="199"/>
      <c r="H120" s="199"/>
      <c r="I120" s="199"/>
      <c r="J120" s="199"/>
      <c r="K120" s="199"/>
      <c r="L120" s="199"/>
      <c r="M120" s="199"/>
      <c r="N120" s="199"/>
      <c r="O120" s="18" t="e">
        <f t="shared" si="114"/>
        <v>#DIV/0!</v>
      </c>
      <c r="P120" s="202" t="e">
        <f t="shared" si="159"/>
        <v>#DIV/0!</v>
      </c>
      <c r="Q120" s="199"/>
      <c r="R120" s="199"/>
      <c r="S120" s="199"/>
      <c r="T120" s="199"/>
      <c r="U120" s="199"/>
      <c r="V120" s="199"/>
      <c r="W120" s="199"/>
      <c r="X120" s="199"/>
      <c r="Y120" s="199"/>
      <c r="Z120" s="199"/>
      <c r="AA120" s="199"/>
      <c r="AB120" s="199"/>
      <c r="AC120" s="199"/>
      <c r="AD120" s="199"/>
      <c r="AE120" s="199"/>
      <c r="AF120" s="199"/>
      <c r="AG120" s="199"/>
      <c r="AH120" s="199"/>
      <c r="AI120" s="191"/>
      <c r="AJ120" s="194">
        <f t="shared" si="160"/>
        <v>0</v>
      </c>
      <c r="AK120" s="194">
        <f t="shared" si="161"/>
        <v>0</v>
      </c>
      <c r="AL120" s="180" t="str">
        <f t="shared" si="115"/>
        <v/>
      </c>
      <c r="AM120" s="197" t="e">
        <f t="shared" si="162"/>
        <v>#DIV/0!</v>
      </c>
      <c r="AN120" s="180" t="str">
        <f t="shared" si="116"/>
        <v/>
      </c>
      <c r="AO120" s="183" t="e">
        <f t="shared" si="117"/>
        <v>#DIV/0!</v>
      </c>
      <c r="AP120" s="185" t="e">
        <f t="shared" si="118"/>
        <v>#DIV/0!</v>
      </c>
      <c r="AQ120" s="188" t="e">
        <f t="shared" si="113"/>
        <v>#DIV/0!</v>
      </c>
      <c r="AR120" s="5"/>
      <c r="AS120" s="5"/>
      <c r="AT120" s="5"/>
      <c r="AU120" s="3">
        <f t="shared" si="119"/>
        <v>0</v>
      </c>
      <c r="AV120" s="5"/>
      <c r="AW120" s="3">
        <f t="shared" si="120"/>
        <v>0</v>
      </c>
      <c r="AX120" s="5"/>
      <c r="AY120" s="3">
        <f t="shared" si="121"/>
        <v>0</v>
      </c>
      <c r="AZ120" s="6"/>
      <c r="BA120" s="6"/>
      <c r="BB120" s="6"/>
      <c r="BC120" s="3">
        <f t="shared" si="122"/>
        <v>0</v>
      </c>
      <c r="BD120" s="6"/>
      <c r="BE120" s="3">
        <f t="shared" si="123"/>
        <v>0</v>
      </c>
      <c r="BF120" s="6"/>
      <c r="BG120" s="3">
        <f t="shared" si="124"/>
        <v>0</v>
      </c>
      <c r="BH120" s="3">
        <f t="shared" si="125"/>
        <v>0</v>
      </c>
      <c r="BI120" s="15" t="str">
        <f t="shared" si="126"/>
        <v/>
      </c>
      <c r="BK120" s="15">
        <f t="shared" si="127"/>
        <v>0</v>
      </c>
      <c r="BL120" s="3">
        <f t="shared" si="128"/>
        <v>0</v>
      </c>
      <c r="BM120" s="15" t="str">
        <f t="shared" si="129"/>
        <v/>
      </c>
      <c r="BN120" s="15" t="str">
        <f t="shared" si="130"/>
        <v>No es un Control</v>
      </c>
      <c r="BO120" s="149"/>
      <c r="BP120" s="152"/>
      <c r="BQ120" s="152"/>
      <c r="BR120" s="155"/>
      <c r="BS120" s="119"/>
      <c r="BT120" s="108"/>
      <c r="BU120" s="124"/>
      <c r="BV120" s="127"/>
      <c r="BW120" s="199"/>
      <c r="BX120" s="199"/>
      <c r="BY120" s="199"/>
      <c r="BZ120" s="199"/>
      <c r="CA120" s="199"/>
      <c r="CB120" s="199"/>
      <c r="CC120" s="199"/>
      <c r="CD120" s="199"/>
      <c r="CE120" s="199"/>
      <c r="CF120" s="199"/>
      <c r="CG120" s="199"/>
      <c r="CH120" s="199"/>
      <c r="CI120" s="199"/>
      <c r="CJ120" s="199"/>
    </row>
    <row r="121" spans="1:88" ht="16.5" thickBot="1" x14ac:dyDescent="0.3">
      <c r="A121" s="203"/>
      <c r="B121" s="198"/>
      <c r="C121" s="198"/>
      <c r="D121" s="198"/>
      <c r="E121" s="12"/>
      <c r="F121" s="12"/>
      <c r="G121" s="198"/>
      <c r="H121" s="198"/>
      <c r="I121" s="198"/>
      <c r="J121" s="198"/>
      <c r="K121" s="198"/>
      <c r="L121" s="198"/>
      <c r="M121" s="198"/>
      <c r="N121" s="198"/>
      <c r="O121" s="13" t="e">
        <f t="shared" si="114"/>
        <v>#DIV/0!</v>
      </c>
      <c r="P121" s="200" t="e">
        <f t="shared" si="159"/>
        <v>#DIV/0!</v>
      </c>
      <c r="Q121" s="198"/>
      <c r="R121" s="198"/>
      <c r="S121" s="198"/>
      <c r="T121" s="198"/>
      <c r="U121" s="198"/>
      <c r="V121" s="198"/>
      <c r="W121" s="198"/>
      <c r="X121" s="198"/>
      <c r="Y121" s="198"/>
      <c r="Z121" s="198"/>
      <c r="AA121" s="198"/>
      <c r="AB121" s="198"/>
      <c r="AC121" s="198"/>
      <c r="AD121" s="198"/>
      <c r="AE121" s="198"/>
      <c r="AF121" s="198"/>
      <c r="AG121" s="198"/>
      <c r="AH121" s="198"/>
      <c r="AI121" s="189"/>
      <c r="AJ121" s="192">
        <f t="shared" si="160"/>
        <v>0</v>
      </c>
      <c r="AK121" s="192">
        <f t="shared" si="161"/>
        <v>0</v>
      </c>
      <c r="AL121" s="178" t="str">
        <f t="shared" si="115"/>
        <v/>
      </c>
      <c r="AM121" s="195" t="e">
        <f t="shared" si="162"/>
        <v>#DIV/0!</v>
      </c>
      <c r="AN121" s="178" t="str">
        <f t="shared" si="116"/>
        <v/>
      </c>
      <c r="AO121" s="181" t="e">
        <f t="shared" si="117"/>
        <v>#DIV/0!</v>
      </c>
      <c r="AP121" s="184" t="e">
        <f t="shared" si="118"/>
        <v>#DIV/0!</v>
      </c>
      <c r="AQ121" s="186" t="e">
        <f t="shared" si="113"/>
        <v>#DIV/0!</v>
      </c>
      <c r="AR121" s="5"/>
      <c r="AS121" s="5"/>
      <c r="AT121" s="5"/>
      <c r="AU121" s="3">
        <f t="shared" si="119"/>
        <v>0</v>
      </c>
      <c r="AV121" s="5"/>
      <c r="AW121" s="3">
        <f t="shared" si="120"/>
        <v>0</v>
      </c>
      <c r="AX121" s="5"/>
      <c r="AY121" s="3">
        <f t="shared" si="121"/>
        <v>0</v>
      </c>
      <c r="AZ121" s="6"/>
      <c r="BA121" s="6"/>
      <c r="BB121" s="6"/>
      <c r="BC121" s="3">
        <f t="shared" si="122"/>
        <v>0</v>
      </c>
      <c r="BD121" s="6"/>
      <c r="BE121" s="3">
        <f t="shared" si="123"/>
        <v>0</v>
      </c>
      <c r="BF121" s="6"/>
      <c r="BG121" s="3">
        <f t="shared" si="124"/>
        <v>0</v>
      </c>
      <c r="BH121" s="3">
        <f t="shared" si="125"/>
        <v>0</v>
      </c>
      <c r="BI121" s="15" t="str">
        <f t="shared" si="126"/>
        <v/>
      </c>
      <c r="BK121" s="15">
        <f t="shared" si="127"/>
        <v>0</v>
      </c>
      <c r="BL121" s="3">
        <f t="shared" si="128"/>
        <v>0</v>
      </c>
      <c r="BM121" s="15" t="str">
        <f t="shared" si="129"/>
        <v/>
      </c>
      <c r="BN121" s="15" t="str">
        <f t="shared" si="130"/>
        <v>No es un Control</v>
      </c>
      <c r="BO121" s="148" t="e">
        <f t="shared" ref="BO121" si="208">AVERAGE(BM121:BM125)</f>
        <v>#DIV/0!</v>
      </c>
      <c r="BP121" s="150" t="e">
        <f t="shared" ref="BP121" si="209">IF(BO121=100,"FUERTE",IF(BO121&gt;49,"MODERADO",IF(BO121&lt;50,"DÉBIL","")))</f>
        <v>#DIV/0!</v>
      </c>
      <c r="BQ121" s="150" t="e">
        <f t="shared" ref="BQ121" si="210">IF(AND(BP121="FUERTE",OR(BN121="Probabilidad",BN122="Probabilidad",BN123="Probabilidad", BN124="Probabilidad",BN125="Probabilidad")),2,IF(AND(BP121="MODERADO",OR(BN121="Probabilidad",BN122="Probabilidad",BN123="Probabilidad", BN124="Probabilidad",BN125="Probabilidad")),1,0))</f>
        <v>#DIV/0!</v>
      </c>
      <c r="BR121" s="153">
        <v>0</v>
      </c>
      <c r="BS121" s="117" t="e">
        <f t="shared" ref="BS121" si="211">IF(AM121-BQ121&lt;=0,1,AM121-BQ121)</f>
        <v>#DIV/0!</v>
      </c>
      <c r="BT121" s="120" t="e">
        <f t="shared" ref="BT121" si="212">AN121-BR121</f>
        <v>#VALUE!</v>
      </c>
      <c r="BU121" s="122" t="e">
        <f t="shared" ref="BU121" si="213">BS121*BT121</f>
        <v>#DIV/0!</v>
      </c>
      <c r="BV121" s="125" t="e">
        <f t="shared" ref="BV121" si="214">IF(OR(BT121=5,BU121=20,BU121=15,BU121=16,AND(BU121=12,BT121=4)),"Extremo",IF(OR(BU121=8,BU121=9,AND(BU121=4,BT121=4),AND(BU121=12,BT121=3),AND(BU121=10,BT121=2),AND(BU121=5,BT121=1)),"Alto",IF(OR(BU121=6,AND(BU121=4,BT121=1),AND(BU121=3,BT121=3)),"Moderado",IF(OR(BU121=1,BU121=2,AND(BU121=3,BT121=3),AND(BU121=4,BT121=2)),"Bajo"," "))))</f>
        <v>#VALUE!</v>
      </c>
      <c r="BW121" s="198"/>
      <c r="BX121" s="198"/>
      <c r="BY121" s="198"/>
      <c r="BZ121" s="198"/>
      <c r="CA121" s="198"/>
      <c r="CB121" s="198"/>
      <c r="CC121" s="198"/>
      <c r="CD121" s="198"/>
      <c r="CE121" s="198"/>
      <c r="CF121" s="198"/>
      <c r="CG121" s="198"/>
      <c r="CH121" s="198"/>
      <c r="CI121" s="198"/>
      <c r="CJ121" s="198"/>
    </row>
    <row r="122" spans="1:88" ht="16.5" thickBot="1" x14ac:dyDescent="0.3">
      <c r="A122" s="118"/>
      <c r="B122" s="121"/>
      <c r="C122" s="121"/>
      <c r="D122" s="121"/>
      <c r="E122" s="6"/>
      <c r="F122" s="5"/>
      <c r="G122" s="121"/>
      <c r="H122" s="121"/>
      <c r="I122" s="121"/>
      <c r="J122" s="121"/>
      <c r="K122" s="121"/>
      <c r="L122" s="121"/>
      <c r="M122" s="121"/>
      <c r="N122" s="121"/>
      <c r="O122" s="11" t="e">
        <f t="shared" si="114"/>
        <v>#DIV/0!</v>
      </c>
      <c r="P122" s="201" t="e">
        <f t="shared" si="159"/>
        <v>#DIV/0!</v>
      </c>
      <c r="Q122" s="121"/>
      <c r="R122" s="121"/>
      <c r="S122" s="121"/>
      <c r="T122" s="121"/>
      <c r="U122" s="121"/>
      <c r="V122" s="121"/>
      <c r="W122" s="121"/>
      <c r="X122" s="121"/>
      <c r="Y122" s="121"/>
      <c r="Z122" s="121"/>
      <c r="AA122" s="121"/>
      <c r="AB122" s="121"/>
      <c r="AC122" s="121"/>
      <c r="AD122" s="121"/>
      <c r="AE122" s="121"/>
      <c r="AF122" s="121"/>
      <c r="AG122" s="121"/>
      <c r="AH122" s="121"/>
      <c r="AI122" s="190"/>
      <c r="AJ122" s="193">
        <f t="shared" si="160"/>
        <v>0</v>
      </c>
      <c r="AK122" s="193">
        <f t="shared" si="161"/>
        <v>0</v>
      </c>
      <c r="AL122" s="179" t="str">
        <f t="shared" si="115"/>
        <v/>
      </c>
      <c r="AM122" s="196" t="e">
        <f t="shared" si="162"/>
        <v>#DIV/0!</v>
      </c>
      <c r="AN122" s="179" t="str">
        <f t="shared" si="116"/>
        <v/>
      </c>
      <c r="AO122" s="182" t="e">
        <f t="shared" si="117"/>
        <v>#DIV/0!</v>
      </c>
      <c r="AP122" s="126" t="e">
        <f t="shared" si="118"/>
        <v>#DIV/0!</v>
      </c>
      <c r="AQ122" s="187" t="e">
        <f t="shared" si="113"/>
        <v>#DIV/0!</v>
      </c>
      <c r="AR122" s="5"/>
      <c r="AS122" s="5"/>
      <c r="AT122" s="5"/>
      <c r="AU122" s="3">
        <f t="shared" si="119"/>
        <v>0</v>
      </c>
      <c r="AV122" s="5"/>
      <c r="AW122" s="3">
        <f t="shared" si="120"/>
        <v>0</v>
      </c>
      <c r="AX122" s="5"/>
      <c r="AY122" s="3">
        <f t="shared" si="121"/>
        <v>0</v>
      </c>
      <c r="AZ122" s="6"/>
      <c r="BA122" s="6"/>
      <c r="BB122" s="6"/>
      <c r="BC122" s="3">
        <f t="shared" si="122"/>
        <v>0</v>
      </c>
      <c r="BD122" s="6"/>
      <c r="BE122" s="3">
        <f t="shared" si="123"/>
        <v>0</v>
      </c>
      <c r="BF122" s="6"/>
      <c r="BG122" s="3">
        <f t="shared" si="124"/>
        <v>0</v>
      </c>
      <c r="BH122" s="3">
        <f t="shared" si="125"/>
        <v>0</v>
      </c>
      <c r="BI122" s="15" t="str">
        <f t="shared" si="126"/>
        <v/>
      </c>
      <c r="BK122" s="15">
        <f t="shared" si="127"/>
        <v>0</v>
      </c>
      <c r="BL122" s="3">
        <f t="shared" si="128"/>
        <v>0</v>
      </c>
      <c r="BM122" s="15" t="str">
        <f t="shared" si="129"/>
        <v/>
      </c>
      <c r="BN122" s="15" t="str">
        <f t="shared" si="130"/>
        <v>No es un Control</v>
      </c>
      <c r="BO122" s="149"/>
      <c r="BP122" s="151"/>
      <c r="BQ122" s="151"/>
      <c r="BR122" s="154"/>
      <c r="BS122" s="118"/>
      <c r="BT122" s="121"/>
      <c r="BU122" s="123"/>
      <c r="BV122" s="126"/>
      <c r="BW122" s="121"/>
      <c r="BX122" s="121"/>
      <c r="BY122" s="121"/>
      <c r="BZ122" s="121"/>
      <c r="CA122" s="121"/>
      <c r="CB122" s="121"/>
      <c r="CC122" s="121"/>
      <c r="CD122" s="121"/>
      <c r="CE122" s="121"/>
      <c r="CF122" s="121"/>
      <c r="CG122" s="121"/>
      <c r="CH122" s="121"/>
      <c r="CI122" s="121"/>
      <c r="CJ122" s="121"/>
    </row>
    <row r="123" spans="1:88" ht="16.5" thickBot="1" x14ac:dyDescent="0.3">
      <c r="A123" s="118"/>
      <c r="B123" s="121"/>
      <c r="C123" s="121"/>
      <c r="D123" s="121"/>
      <c r="E123" s="6"/>
      <c r="F123" s="5"/>
      <c r="G123" s="121"/>
      <c r="H123" s="121"/>
      <c r="I123" s="121"/>
      <c r="J123" s="121"/>
      <c r="K123" s="121"/>
      <c r="L123" s="121"/>
      <c r="M123" s="121"/>
      <c r="N123" s="121"/>
      <c r="O123" s="11" t="e">
        <f t="shared" si="114"/>
        <v>#DIV/0!</v>
      </c>
      <c r="P123" s="201" t="e">
        <f t="shared" si="159"/>
        <v>#DIV/0!</v>
      </c>
      <c r="Q123" s="121"/>
      <c r="R123" s="121"/>
      <c r="S123" s="121"/>
      <c r="T123" s="121"/>
      <c r="U123" s="121"/>
      <c r="V123" s="121"/>
      <c r="W123" s="121"/>
      <c r="X123" s="121"/>
      <c r="Y123" s="121"/>
      <c r="Z123" s="121"/>
      <c r="AA123" s="121"/>
      <c r="AB123" s="121"/>
      <c r="AC123" s="121"/>
      <c r="AD123" s="121"/>
      <c r="AE123" s="121"/>
      <c r="AF123" s="121"/>
      <c r="AG123" s="121"/>
      <c r="AH123" s="121"/>
      <c r="AI123" s="190"/>
      <c r="AJ123" s="193">
        <f t="shared" si="160"/>
        <v>0</v>
      </c>
      <c r="AK123" s="193">
        <f t="shared" si="161"/>
        <v>0</v>
      </c>
      <c r="AL123" s="179" t="str">
        <f t="shared" si="115"/>
        <v/>
      </c>
      <c r="AM123" s="196" t="e">
        <f t="shared" si="162"/>
        <v>#DIV/0!</v>
      </c>
      <c r="AN123" s="179" t="str">
        <f t="shared" si="116"/>
        <v/>
      </c>
      <c r="AO123" s="182" t="e">
        <f t="shared" si="117"/>
        <v>#DIV/0!</v>
      </c>
      <c r="AP123" s="126" t="e">
        <f t="shared" si="118"/>
        <v>#DIV/0!</v>
      </c>
      <c r="AQ123" s="187" t="e">
        <f t="shared" si="113"/>
        <v>#DIV/0!</v>
      </c>
      <c r="AR123" s="5"/>
      <c r="AS123" s="5"/>
      <c r="AT123" s="5"/>
      <c r="AU123" s="3">
        <f t="shared" si="119"/>
        <v>0</v>
      </c>
      <c r="AV123" s="5"/>
      <c r="AW123" s="3">
        <f t="shared" si="120"/>
        <v>0</v>
      </c>
      <c r="AX123" s="5"/>
      <c r="AY123" s="3">
        <f t="shared" si="121"/>
        <v>0</v>
      </c>
      <c r="AZ123" s="6"/>
      <c r="BA123" s="6"/>
      <c r="BB123" s="6"/>
      <c r="BC123" s="3">
        <f t="shared" si="122"/>
        <v>0</v>
      </c>
      <c r="BD123" s="6"/>
      <c r="BE123" s="3">
        <f t="shared" si="123"/>
        <v>0</v>
      </c>
      <c r="BF123" s="6"/>
      <c r="BG123" s="3">
        <f t="shared" si="124"/>
        <v>0</v>
      </c>
      <c r="BH123" s="3">
        <f t="shared" si="125"/>
        <v>0</v>
      </c>
      <c r="BI123" s="15" t="str">
        <f t="shared" si="126"/>
        <v/>
      </c>
      <c r="BK123" s="15">
        <f t="shared" si="127"/>
        <v>0</v>
      </c>
      <c r="BL123" s="3">
        <f t="shared" si="128"/>
        <v>0</v>
      </c>
      <c r="BM123" s="15" t="str">
        <f t="shared" si="129"/>
        <v/>
      </c>
      <c r="BN123" s="15" t="str">
        <f t="shared" si="130"/>
        <v>No es un Control</v>
      </c>
      <c r="BO123" s="149"/>
      <c r="BP123" s="151"/>
      <c r="BQ123" s="151"/>
      <c r="BR123" s="154"/>
      <c r="BS123" s="118"/>
      <c r="BT123" s="121"/>
      <c r="BU123" s="123"/>
      <c r="BV123" s="126"/>
      <c r="BW123" s="121"/>
      <c r="BX123" s="121"/>
      <c r="BY123" s="121"/>
      <c r="BZ123" s="121"/>
      <c r="CA123" s="121"/>
      <c r="CB123" s="121"/>
      <c r="CC123" s="121"/>
      <c r="CD123" s="121"/>
      <c r="CE123" s="121"/>
      <c r="CF123" s="121"/>
      <c r="CG123" s="121"/>
      <c r="CH123" s="121"/>
      <c r="CI123" s="121"/>
      <c r="CJ123" s="121"/>
    </row>
    <row r="124" spans="1:88" ht="16.5" thickBot="1" x14ac:dyDescent="0.3">
      <c r="A124" s="118"/>
      <c r="B124" s="121"/>
      <c r="C124" s="121"/>
      <c r="D124" s="121"/>
      <c r="E124" s="6"/>
      <c r="F124" s="5"/>
      <c r="G124" s="121"/>
      <c r="H124" s="121"/>
      <c r="I124" s="121"/>
      <c r="J124" s="121"/>
      <c r="K124" s="121"/>
      <c r="L124" s="121"/>
      <c r="M124" s="121"/>
      <c r="N124" s="121"/>
      <c r="O124" s="11" t="e">
        <f t="shared" si="114"/>
        <v>#DIV/0!</v>
      </c>
      <c r="P124" s="201" t="e">
        <f t="shared" si="159"/>
        <v>#DIV/0!</v>
      </c>
      <c r="Q124" s="121"/>
      <c r="R124" s="121"/>
      <c r="S124" s="121"/>
      <c r="T124" s="121"/>
      <c r="U124" s="121"/>
      <c r="V124" s="121"/>
      <c r="W124" s="121"/>
      <c r="X124" s="121"/>
      <c r="Y124" s="121"/>
      <c r="Z124" s="121"/>
      <c r="AA124" s="121"/>
      <c r="AB124" s="121"/>
      <c r="AC124" s="121"/>
      <c r="AD124" s="121"/>
      <c r="AE124" s="121"/>
      <c r="AF124" s="121"/>
      <c r="AG124" s="121"/>
      <c r="AH124" s="121"/>
      <c r="AI124" s="190"/>
      <c r="AJ124" s="193">
        <f t="shared" si="160"/>
        <v>0</v>
      </c>
      <c r="AK124" s="193">
        <f t="shared" si="161"/>
        <v>0</v>
      </c>
      <c r="AL124" s="179" t="str">
        <f t="shared" si="115"/>
        <v/>
      </c>
      <c r="AM124" s="196" t="e">
        <f t="shared" si="162"/>
        <v>#DIV/0!</v>
      </c>
      <c r="AN124" s="179" t="str">
        <f t="shared" si="116"/>
        <v/>
      </c>
      <c r="AO124" s="182" t="e">
        <f t="shared" si="117"/>
        <v>#DIV/0!</v>
      </c>
      <c r="AP124" s="126" t="e">
        <f t="shared" si="118"/>
        <v>#DIV/0!</v>
      </c>
      <c r="AQ124" s="187" t="e">
        <f t="shared" si="113"/>
        <v>#DIV/0!</v>
      </c>
      <c r="AR124" s="5"/>
      <c r="AS124" s="5"/>
      <c r="AT124" s="5"/>
      <c r="AU124" s="3">
        <f t="shared" si="119"/>
        <v>0</v>
      </c>
      <c r="AV124" s="5"/>
      <c r="AW124" s="3">
        <f t="shared" si="120"/>
        <v>0</v>
      </c>
      <c r="AX124" s="5"/>
      <c r="AY124" s="3">
        <f t="shared" si="121"/>
        <v>0</v>
      </c>
      <c r="AZ124" s="6"/>
      <c r="BA124" s="6"/>
      <c r="BB124" s="6"/>
      <c r="BC124" s="3">
        <f t="shared" si="122"/>
        <v>0</v>
      </c>
      <c r="BD124" s="6"/>
      <c r="BE124" s="3">
        <f t="shared" si="123"/>
        <v>0</v>
      </c>
      <c r="BF124" s="6"/>
      <c r="BG124" s="3">
        <f t="shared" si="124"/>
        <v>0</v>
      </c>
      <c r="BH124" s="3">
        <f t="shared" si="125"/>
        <v>0</v>
      </c>
      <c r="BI124" s="15" t="str">
        <f t="shared" si="126"/>
        <v/>
      </c>
      <c r="BK124" s="15">
        <f t="shared" si="127"/>
        <v>0</v>
      </c>
      <c r="BL124" s="3">
        <f t="shared" si="128"/>
        <v>0</v>
      </c>
      <c r="BM124" s="15" t="str">
        <f t="shared" si="129"/>
        <v/>
      </c>
      <c r="BN124" s="15" t="str">
        <f t="shared" si="130"/>
        <v>No es un Control</v>
      </c>
      <c r="BO124" s="149"/>
      <c r="BP124" s="151"/>
      <c r="BQ124" s="151"/>
      <c r="BR124" s="154"/>
      <c r="BS124" s="118"/>
      <c r="BT124" s="121"/>
      <c r="BU124" s="123"/>
      <c r="BV124" s="126"/>
      <c r="BW124" s="121"/>
      <c r="BX124" s="121"/>
      <c r="BY124" s="121"/>
      <c r="BZ124" s="121"/>
      <c r="CA124" s="121"/>
      <c r="CB124" s="121"/>
      <c r="CC124" s="121"/>
      <c r="CD124" s="121"/>
      <c r="CE124" s="121"/>
      <c r="CF124" s="121"/>
      <c r="CG124" s="121"/>
      <c r="CH124" s="121"/>
      <c r="CI124" s="121"/>
      <c r="CJ124" s="121"/>
    </row>
    <row r="125" spans="1:88" ht="16.5" thickBot="1" x14ac:dyDescent="0.3">
      <c r="A125" s="204"/>
      <c r="B125" s="199"/>
      <c r="C125" s="199"/>
      <c r="D125" s="199"/>
      <c r="E125" s="16"/>
      <c r="F125" s="17"/>
      <c r="G125" s="199"/>
      <c r="H125" s="199"/>
      <c r="I125" s="199"/>
      <c r="J125" s="199"/>
      <c r="K125" s="199"/>
      <c r="L125" s="199"/>
      <c r="M125" s="199"/>
      <c r="N125" s="199"/>
      <c r="O125" s="18" t="e">
        <f t="shared" si="114"/>
        <v>#DIV/0!</v>
      </c>
      <c r="P125" s="202" t="e">
        <f t="shared" si="159"/>
        <v>#DIV/0!</v>
      </c>
      <c r="Q125" s="199"/>
      <c r="R125" s="199"/>
      <c r="S125" s="199"/>
      <c r="T125" s="199"/>
      <c r="U125" s="199"/>
      <c r="V125" s="199"/>
      <c r="W125" s="199"/>
      <c r="X125" s="199"/>
      <c r="Y125" s="199"/>
      <c r="Z125" s="199"/>
      <c r="AA125" s="199"/>
      <c r="AB125" s="199"/>
      <c r="AC125" s="199"/>
      <c r="AD125" s="199"/>
      <c r="AE125" s="199"/>
      <c r="AF125" s="199"/>
      <c r="AG125" s="199"/>
      <c r="AH125" s="199"/>
      <c r="AI125" s="191"/>
      <c r="AJ125" s="194">
        <f t="shared" si="160"/>
        <v>0</v>
      </c>
      <c r="AK125" s="194">
        <f t="shared" si="161"/>
        <v>0</v>
      </c>
      <c r="AL125" s="180" t="str">
        <f t="shared" si="115"/>
        <v/>
      </c>
      <c r="AM125" s="197" t="e">
        <f t="shared" si="162"/>
        <v>#DIV/0!</v>
      </c>
      <c r="AN125" s="180" t="str">
        <f t="shared" si="116"/>
        <v/>
      </c>
      <c r="AO125" s="183" t="e">
        <f t="shared" si="117"/>
        <v>#DIV/0!</v>
      </c>
      <c r="AP125" s="185" t="e">
        <f t="shared" si="118"/>
        <v>#DIV/0!</v>
      </c>
      <c r="AQ125" s="188" t="e">
        <f t="shared" si="113"/>
        <v>#DIV/0!</v>
      </c>
      <c r="AR125" s="5"/>
      <c r="AS125" s="5"/>
      <c r="AT125" s="5"/>
      <c r="AU125" s="3">
        <f t="shared" si="119"/>
        <v>0</v>
      </c>
      <c r="AV125" s="5"/>
      <c r="AW125" s="3">
        <f t="shared" si="120"/>
        <v>0</v>
      </c>
      <c r="AX125" s="5"/>
      <c r="AY125" s="3">
        <f t="shared" si="121"/>
        <v>0</v>
      </c>
      <c r="AZ125" s="6"/>
      <c r="BA125" s="6"/>
      <c r="BB125" s="6"/>
      <c r="BC125" s="3">
        <f t="shared" si="122"/>
        <v>0</v>
      </c>
      <c r="BD125" s="6"/>
      <c r="BE125" s="3">
        <f t="shared" si="123"/>
        <v>0</v>
      </c>
      <c r="BF125" s="6"/>
      <c r="BG125" s="3">
        <f t="shared" si="124"/>
        <v>0</v>
      </c>
      <c r="BH125" s="3">
        <f t="shared" si="125"/>
        <v>0</v>
      </c>
      <c r="BI125" s="15" t="str">
        <f t="shared" si="126"/>
        <v/>
      </c>
      <c r="BK125" s="15">
        <f t="shared" si="127"/>
        <v>0</v>
      </c>
      <c r="BL125" s="3">
        <f t="shared" si="128"/>
        <v>0</v>
      </c>
      <c r="BM125" s="15" t="str">
        <f t="shared" si="129"/>
        <v/>
      </c>
      <c r="BN125" s="15" t="str">
        <f t="shared" si="130"/>
        <v>No es un Control</v>
      </c>
      <c r="BO125" s="149"/>
      <c r="BP125" s="152"/>
      <c r="BQ125" s="152"/>
      <c r="BR125" s="155"/>
      <c r="BS125" s="119"/>
      <c r="BT125" s="108"/>
      <c r="BU125" s="124"/>
      <c r="BV125" s="127"/>
      <c r="BW125" s="199"/>
      <c r="BX125" s="199"/>
      <c r="BY125" s="199"/>
      <c r="BZ125" s="199"/>
      <c r="CA125" s="199"/>
      <c r="CB125" s="199"/>
      <c r="CC125" s="199"/>
      <c r="CD125" s="199"/>
      <c r="CE125" s="199"/>
      <c r="CF125" s="199"/>
      <c r="CG125" s="199"/>
      <c r="CH125" s="199"/>
      <c r="CI125" s="199"/>
      <c r="CJ125" s="199"/>
    </row>
    <row r="126" spans="1:88" ht="16.5" thickBot="1" x14ac:dyDescent="0.3">
      <c r="A126" s="203"/>
      <c r="B126" s="198"/>
      <c r="C126" s="198"/>
      <c r="D126" s="198"/>
      <c r="E126" s="12"/>
      <c r="F126" s="12"/>
      <c r="G126" s="198"/>
      <c r="H126" s="198"/>
      <c r="I126" s="198"/>
      <c r="J126" s="198"/>
      <c r="K126" s="198"/>
      <c r="L126" s="198"/>
      <c r="M126" s="198"/>
      <c r="N126" s="198"/>
      <c r="O126" s="13" t="e">
        <f t="shared" si="114"/>
        <v>#DIV/0!</v>
      </c>
      <c r="P126" s="200" t="e">
        <f t="shared" si="159"/>
        <v>#DIV/0!</v>
      </c>
      <c r="Q126" s="198"/>
      <c r="R126" s="198"/>
      <c r="S126" s="198"/>
      <c r="T126" s="198"/>
      <c r="U126" s="198"/>
      <c r="V126" s="198"/>
      <c r="W126" s="198"/>
      <c r="X126" s="198"/>
      <c r="Y126" s="198"/>
      <c r="Z126" s="198"/>
      <c r="AA126" s="198"/>
      <c r="AB126" s="198"/>
      <c r="AC126" s="198"/>
      <c r="AD126" s="198"/>
      <c r="AE126" s="198"/>
      <c r="AF126" s="198"/>
      <c r="AG126" s="198"/>
      <c r="AH126" s="198"/>
      <c r="AI126" s="189"/>
      <c r="AJ126" s="192">
        <f t="shared" si="160"/>
        <v>0</v>
      </c>
      <c r="AK126" s="192">
        <f t="shared" si="161"/>
        <v>0</v>
      </c>
      <c r="AL126" s="178" t="str">
        <f t="shared" si="115"/>
        <v/>
      </c>
      <c r="AM126" s="195" t="e">
        <f t="shared" si="162"/>
        <v>#DIV/0!</v>
      </c>
      <c r="AN126" s="178" t="str">
        <f t="shared" si="116"/>
        <v/>
      </c>
      <c r="AO126" s="181" t="e">
        <f t="shared" si="117"/>
        <v>#DIV/0!</v>
      </c>
      <c r="AP126" s="184" t="e">
        <f t="shared" si="118"/>
        <v>#DIV/0!</v>
      </c>
      <c r="AQ126" s="186" t="e">
        <f t="shared" si="113"/>
        <v>#DIV/0!</v>
      </c>
      <c r="AR126" s="5"/>
      <c r="AS126" s="5"/>
      <c r="AT126" s="5"/>
      <c r="AU126" s="3">
        <f t="shared" si="119"/>
        <v>0</v>
      </c>
      <c r="AV126" s="5"/>
      <c r="AW126" s="3">
        <f t="shared" si="120"/>
        <v>0</v>
      </c>
      <c r="AX126" s="5"/>
      <c r="AY126" s="3">
        <f t="shared" si="121"/>
        <v>0</v>
      </c>
      <c r="AZ126" s="6"/>
      <c r="BA126" s="6"/>
      <c r="BB126" s="6"/>
      <c r="BC126" s="3">
        <f t="shared" si="122"/>
        <v>0</v>
      </c>
      <c r="BD126" s="6"/>
      <c r="BE126" s="3">
        <f t="shared" si="123"/>
        <v>0</v>
      </c>
      <c r="BF126" s="6"/>
      <c r="BG126" s="3">
        <f t="shared" si="124"/>
        <v>0</v>
      </c>
      <c r="BH126" s="3">
        <f t="shared" si="125"/>
        <v>0</v>
      </c>
      <c r="BI126" s="15" t="str">
        <f t="shared" si="126"/>
        <v/>
      </c>
      <c r="BK126" s="15">
        <f t="shared" si="127"/>
        <v>0</v>
      </c>
      <c r="BL126" s="3">
        <f t="shared" si="128"/>
        <v>0</v>
      </c>
      <c r="BM126" s="15" t="str">
        <f t="shared" si="129"/>
        <v/>
      </c>
      <c r="BN126" s="15" t="str">
        <f t="shared" si="130"/>
        <v>No es un Control</v>
      </c>
      <c r="BO126" s="148" t="e">
        <f t="shared" ref="BO126" si="215">AVERAGE(BM126:BM130)</f>
        <v>#DIV/0!</v>
      </c>
      <c r="BP126" s="150" t="e">
        <f t="shared" ref="BP126" si="216">IF(BO126=100,"FUERTE",IF(BO126&gt;49,"MODERADO",IF(BO126&lt;50,"DÉBIL","")))</f>
        <v>#DIV/0!</v>
      </c>
      <c r="BQ126" s="150" t="e">
        <f t="shared" ref="BQ126" si="217">IF(AND(BP126="FUERTE",OR(BN126="Probabilidad",BN127="Probabilidad",BN128="Probabilidad", BN129="Probabilidad",BN130="Probabilidad")),2,IF(AND(BP126="MODERADO",OR(BN126="Probabilidad",BN127="Probabilidad",BN128="Probabilidad", BN129="Probabilidad",BN130="Probabilidad")),1,0))</f>
        <v>#DIV/0!</v>
      </c>
      <c r="BR126" s="153">
        <v>0</v>
      </c>
      <c r="BS126" s="117" t="e">
        <f t="shared" ref="BS126" si="218">IF(AM126-BQ126&lt;=0,1,AM126-BQ126)</f>
        <v>#DIV/0!</v>
      </c>
      <c r="BT126" s="120" t="e">
        <f t="shared" ref="BT126" si="219">AN126-BR126</f>
        <v>#VALUE!</v>
      </c>
      <c r="BU126" s="122" t="e">
        <f t="shared" ref="BU126" si="220">BS126*BT126</f>
        <v>#DIV/0!</v>
      </c>
      <c r="BV126" s="125" t="e">
        <f t="shared" ref="BV126" si="221">IF(OR(BT126=5,BU126=20,BU126=15,BU126=16,AND(BU126=12,BT126=4)),"Extremo",IF(OR(BU126=8,BU126=9,AND(BU126=4,BT126=4),AND(BU126=12,BT126=3),AND(BU126=10,BT126=2),AND(BU126=5,BT126=1)),"Alto",IF(OR(BU126=6,AND(BU126=4,BT126=1),AND(BU126=3,BT126=3)),"Moderado",IF(OR(BU126=1,BU126=2,AND(BU126=3,BT126=3),AND(BU126=4,BT126=2)),"Bajo"," "))))</f>
        <v>#VALUE!</v>
      </c>
      <c r="BW126" s="198"/>
      <c r="BX126" s="198"/>
      <c r="BY126" s="198"/>
      <c r="BZ126" s="198"/>
      <c r="CA126" s="198"/>
      <c r="CB126" s="198"/>
      <c r="CC126" s="198"/>
      <c r="CD126" s="198"/>
      <c r="CE126" s="198"/>
      <c r="CF126" s="198"/>
      <c r="CG126" s="198"/>
      <c r="CH126" s="198"/>
      <c r="CI126" s="198"/>
      <c r="CJ126" s="198"/>
    </row>
    <row r="127" spans="1:88" ht="16.5" thickBot="1" x14ac:dyDescent="0.3">
      <c r="A127" s="118"/>
      <c r="B127" s="121"/>
      <c r="C127" s="121"/>
      <c r="D127" s="121"/>
      <c r="E127" s="6"/>
      <c r="F127" s="5"/>
      <c r="G127" s="121"/>
      <c r="H127" s="121"/>
      <c r="I127" s="121"/>
      <c r="J127" s="121"/>
      <c r="K127" s="121"/>
      <c r="L127" s="121"/>
      <c r="M127" s="121"/>
      <c r="N127" s="121"/>
      <c r="O127" s="11" t="e">
        <f t="shared" si="114"/>
        <v>#DIV/0!</v>
      </c>
      <c r="P127" s="201" t="e">
        <f t="shared" si="159"/>
        <v>#DIV/0!</v>
      </c>
      <c r="Q127" s="121"/>
      <c r="R127" s="121"/>
      <c r="S127" s="121"/>
      <c r="T127" s="121"/>
      <c r="U127" s="121"/>
      <c r="V127" s="121"/>
      <c r="W127" s="121"/>
      <c r="X127" s="121"/>
      <c r="Y127" s="121"/>
      <c r="Z127" s="121"/>
      <c r="AA127" s="121"/>
      <c r="AB127" s="121"/>
      <c r="AC127" s="121"/>
      <c r="AD127" s="121"/>
      <c r="AE127" s="121"/>
      <c r="AF127" s="121"/>
      <c r="AG127" s="121"/>
      <c r="AH127" s="121"/>
      <c r="AI127" s="190"/>
      <c r="AJ127" s="193">
        <f t="shared" si="160"/>
        <v>0</v>
      </c>
      <c r="AK127" s="193">
        <f t="shared" si="161"/>
        <v>0</v>
      </c>
      <c r="AL127" s="179" t="str">
        <f t="shared" si="115"/>
        <v/>
      </c>
      <c r="AM127" s="196" t="e">
        <f t="shared" si="162"/>
        <v>#DIV/0!</v>
      </c>
      <c r="AN127" s="179" t="str">
        <f t="shared" si="116"/>
        <v/>
      </c>
      <c r="AO127" s="182" t="e">
        <f t="shared" si="117"/>
        <v>#DIV/0!</v>
      </c>
      <c r="AP127" s="126" t="e">
        <f t="shared" si="118"/>
        <v>#DIV/0!</v>
      </c>
      <c r="AQ127" s="187" t="e">
        <f t="shared" si="113"/>
        <v>#DIV/0!</v>
      </c>
      <c r="AR127" s="5"/>
      <c r="AS127" s="5"/>
      <c r="AT127" s="5"/>
      <c r="AU127" s="3">
        <f t="shared" si="119"/>
        <v>0</v>
      </c>
      <c r="AV127" s="5"/>
      <c r="AW127" s="3">
        <f t="shared" si="120"/>
        <v>0</v>
      </c>
      <c r="AX127" s="5"/>
      <c r="AY127" s="3">
        <f t="shared" si="121"/>
        <v>0</v>
      </c>
      <c r="AZ127" s="6"/>
      <c r="BA127" s="6"/>
      <c r="BB127" s="6"/>
      <c r="BC127" s="3">
        <f t="shared" si="122"/>
        <v>0</v>
      </c>
      <c r="BD127" s="6"/>
      <c r="BE127" s="3">
        <f t="shared" si="123"/>
        <v>0</v>
      </c>
      <c r="BF127" s="6"/>
      <c r="BG127" s="3">
        <f t="shared" si="124"/>
        <v>0</v>
      </c>
      <c r="BH127" s="3">
        <f t="shared" si="125"/>
        <v>0</v>
      </c>
      <c r="BI127" s="15" t="str">
        <f t="shared" si="126"/>
        <v/>
      </c>
      <c r="BK127" s="15">
        <f t="shared" si="127"/>
        <v>0</v>
      </c>
      <c r="BL127" s="3">
        <f t="shared" si="128"/>
        <v>0</v>
      </c>
      <c r="BM127" s="15" t="str">
        <f t="shared" si="129"/>
        <v/>
      </c>
      <c r="BN127" s="15" t="str">
        <f t="shared" si="130"/>
        <v>No es un Control</v>
      </c>
      <c r="BO127" s="149"/>
      <c r="BP127" s="151"/>
      <c r="BQ127" s="151"/>
      <c r="BR127" s="154"/>
      <c r="BS127" s="118"/>
      <c r="BT127" s="121"/>
      <c r="BU127" s="123"/>
      <c r="BV127" s="126"/>
      <c r="BW127" s="121"/>
      <c r="BX127" s="121"/>
      <c r="BY127" s="121"/>
      <c r="BZ127" s="121"/>
      <c r="CA127" s="121"/>
      <c r="CB127" s="121"/>
      <c r="CC127" s="121"/>
      <c r="CD127" s="121"/>
      <c r="CE127" s="121"/>
      <c r="CF127" s="121"/>
      <c r="CG127" s="121"/>
      <c r="CH127" s="121"/>
      <c r="CI127" s="121"/>
      <c r="CJ127" s="121"/>
    </row>
    <row r="128" spans="1:88" ht="16.5" thickBot="1" x14ac:dyDescent="0.3">
      <c r="A128" s="118"/>
      <c r="B128" s="121"/>
      <c r="C128" s="121"/>
      <c r="D128" s="121"/>
      <c r="E128" s="6"/>
      <c r="F128" s="5"/>
      <c r="G128" s="121"/>
      <c r="H128" s="121"/>
      <c r="I128" s="121"/>
      <c r="J128" s="121"/>
      <c r="K128" s="121"/>
      <c r="L128" s="121"/>
      <c r="M128" s="121"/>
      <c r="N128" s="121"/>
      <c r="O128" s="11" t="e">
        <f t="shared" si="114"/>
        <v>#DIV/0!</v>
      </c>
      <c r="P128" s="201" t="e">
        <f t="shared" si="159"/>
        <v>#DIV/0!</v>
      </c>
      <c r="Q128" s="121"/>
      <c r="R128" s="121"/>
      <c r="S128" s="121"/>
      <c r="T128" s="121"/>
      <c r="U128" s="121"/>
      <c r="V128" s="121"/>
      <c r="W128" s="121"/>
      <c r="X128" s="121"/>
      <c r="Y128" s="121"/>
      <c r="Z128" s="121"/>
      <c r="AA128" s="121"/>
      <c r="AB128" s="121"/>
      <c r="AC128" s="121"/>
      <c r="AD128" s="121"/>
      <c r="AE128" s="121"/>
      <c r="AF128" s="121"/>
      <c r="AG128" s="121"/>
      <c r="AH128" s="121"/>
      <c r="AI128" s="190"/>
      <c r="AJ128" s="193">
        <f t="shared" si="160"/>
        <v>0</v>
      </c>
      <c r="AK128" s="193">
        <f t="shared" si="161"/>
        <v>0</v>
      </c>
      <c r="AL128" s="179" t="str">
        <f t="shared" si="115"/>
        <v/>
      </c>
      <c r="AM128" s="196" t="e">
        <f t="shared" si="162"/>
        <v>#DIV/0!</v>
      </c>
      <c r="AN128" s="179" t="str">
        <f t="shared" si="116"/>
        <v/>
      </c>
      <c r="AO128" s="182" t="e">
        <f t="shared" si="117"/>
        <v>#DIV/0!</v>
      </c>
      <c r="AP128" s="126" t="e">
        <f t="shared" si="118"/>
        <v>#DIV/0!</v>
      </c>
      <c r="AQ128" s="187" t="e">
        <f t="shared" si="113"/>
        <v>#DIV/0!</v>
      </c>
      <c r="AR128" s="5"/>
      <c r="AS128" s="5"/>
      <c r="AT128" s="5"/>
      <c r="AU128" s="3">
        <f t="shared" si="119"/>
        <v>0</v>
      </c>
      <c r="AV128" s="5"/>
      <c r="AW128" s="3">
        <f t="shared" si="120"/>
        <v>0</v>
      </c>
      <c r="AX128" s="5"/>
      <c r="AY128" s="3">
        <f t="shared" si="121"/>
        <v>0</v>
      </c>
      <c r="AZ128" s="6"/>
      <c r="BA128" s="6"/>
      <c r="BB128" s="6"/>
      <c r="BC128" s="3">
        <f t="shared" si="122"/>
        <v>0</v>
      </c>
      <c r="BD128" s="6"/>
      <c r="BE128" s="3">
        <f t="shared" si="123"/>
        <v>0</v>
      </c>
      <c r="BF128" s="6"/>
      <c r="BG128" s="3">
        <f t="shared" si="124"/>
        <v>0</v>
      </c>
      <c r="BH128" s="3">
        <f t="shared" si="125"/>
        <v>0</v>
      </c>
      <c r="BI128" s="15" t="str">
        <f t="shared" si="126"/>
        <v/>
      </c>
      <c r="BK128" s="15">
        <f t="shared" si="127"/>
        <v>0</v>
      </c>
      <c r="BL128" s="3">
        <f t="shared" si="128"/>
        <v>0</v>
      </c>
      <c r="BM128" s="15" t="str">
        <f t="shared" si="129"/>
        <v/>
      </c>
      <c r="BN128" s="15" t="str">
        <f t="shared" si="130"/>
        <v>No es un Control</v>
      </c>
      <c r="BO128" s="149"/>
      <c r="BP128" s="151"/>
      <c r="BQ128" s="151"/>
      <c r="BR128" s="154"/>
      <c r="BS128" s="118"/>
      <c r="BT128" s="121"/>
      <c r="BU128" s="123"/>
      <c r="BV128" s="126"/>
      <c r="BW128" s="121"/>
      <c r="BX128" s="121"/>
      <c r="BY128" s="121"/>
      <c r="BZ128" s="121"/>
      <c r="CA128" s="121"/>
      <c r="CB128" s="121"/>
      <c r="CC128" s="121"/>
      <c r="CD128" s="121"/>
      <c r="CE128" s="121"/>
      <c r="CF128" s="121"/>
      <c r="CG128" s="121"/>
      <c r="CH128" s="121"/>
      <c r="CI128" s="121"/>
      <c r="CJ128" s="121"/>
    </row>
    <row r="129" spans="1:88" ht="16.5" thickBot="1" x14ac:dyDescent="0.3">
      <c r="A129" s="118"/>
      <c r="B129" s="121"/>
      <c r="C129" s="121"/>
      <c r="D129" s="121"/>
      <c r="E129" s="6"/>
      <c r="F129" s="5"/>
      <c r="G129" s="121"/>
      <c r="H129" s="121"/>
      <c r="I129" s="121"/>
      <c r="J129" s="121"/>
      <c r="K129" s="121"/>
      <c r="L129" s="121"/>
      <c r="M129" s="121"/>
      <c r="N129" s="121"/>
      <c r="O129" s="11" t="e">
        <f t="shared" si="114"/>
        <v>#DIV/0!</v>
      </c>
      <c r="P129" s="201" t="e">
        <f t="shared" si="159"/>
        <v>#DIV/0!</v>
      </c>
      <c r="Q129" s="121"/>
      <c r="R129" s="121"/>
      <c r="S129" s="121"/>
      <c r="T129" s="121"/>
      <c r="U129" s="121"/>
      <c r="V129" s="121"/>
      <c r="W129" s="121"/>
      <c r="X129" s="121"/>
      <c r="Y129" s="121"/>
      <c r="Z129" s="121"/>
      <c r="AA129" s="121"/>
      <c r="AB129" s="121"/>
      <c r="AC129" s="121"/>
      <c r="AD129" s="121"/>
      <c r="AE129" s="121"/>
      <c r="AF129" s="121"/>
      <c r="AG129" s="121"/>
      <c r="AH129" s="121"/>
      <c r="AI129" s="190"/>
      <c r="AJ129" s="193">
        <f t="shared" si="160"/>
        <v>0</v>
      </c>
      <c r="AK129" s="193">
        <f t="shared" si="161"/>
        <v>0</v>
      </c>
      <c r="AL129" s="179" t="str">
        <f t="shared" si="115"/>
        <v/>
      </c>
      <c r="AM129" s="196" t="e">
        <f t="shared" si="162"/>
        <v>#DIV/0!</v>
      </c>
      <c r="AN129" s="179" t="str">
        <f t="shared" si="116"/>
        <v/>
      </c>
      <c r="AO129" s="182" t="e">
        <f t="shared" si="117"/>
        <v>#DIV/0!</v>
      </c>
      <c r="AP129" s="126" t="e">
        <f t="shared" si="118"/>
        <v>#DIV/0!</v>
      </c>
      <c r="AQ129" s="187" t="e">
        <f t="shared" si="113"/>
        <v>#DIV/0!</v>
      </c>
      <c r="AR129" s="5"/>
      <c r="AS129" s="5"/>
      <c r="AT129" s="5"/>
      <c r="AU129" s="3">
        <f t="shared" si="119"/>
        <v>0</v>
      </c>
      <c r="AV129" s="5"/>
      <c r="AW129" s="3">
        <f t="shared" si="120"/>
        <v>0</v>
      </c>
      <c r="AX129" s="5"/>
      <c r="AY129" s="3">
        <f t="shared" si="121"/>
        <v>0</v>
      </c>
      <c r="AZ129" s="6"/>
      <c r="BA129" s="6"/>
      <c r="BB129" s="6"/>
      <c r="BC129" s="3">
        <f t="shared" si="122"/>
        <v>0</v>
      </c>
      <c r="BD129" s="6"/>
      <c r="BE129" s="3">
        <f t="shared" si="123"/>
        <v>0</v>
      </c>
      <c r="BF129" s="6"/>
      <c r="BG129" s="3">
        <f t="shared" si="124"/>
        <v>0</v>
      </c>
      <c r="BH129" s="3">
        <f t="shared" si="125"/>
        <v>0</v>
      </c>
      <c r="BI129" s="15" t="str">
        <f t="shared" si="126"/>
        <v/>
      </c>
      <c r="BK129" s="15">
        <f t="shared" si="127"/>
        <v>0</v>
      </c>
      <c r="BL129" s="3">
        <f t="shared" si="128"/>
        <v>0</v>
      </c>
      <c r="BM129" s="15" t="str">
        <f t="shared" si="129"/>
        <v/>
      </c>
      <c r="BN129" s="15" t="str">
        <f t="shared" si="130"/>
        <v>No es un Control</v>
      </c>
      <c r="BO129" s="149"/>
      <c r="BP129" s="151"/>
      <c r="BQ129" s="151"/>
      <c r="BR129" s="154"/>
      <c r="BS129" s="118"/>
      <c r="BT129" s="121"/>
      <c r="BU129" s="123"/>
      <c r="BV129" s="126"/>
      <c r="BW129" s="121"/>
      <c r="BX129" s="121"/>
      <c r="BY129" s="121"/>
      <c r="BZ129" s="121"/>
      <c r="CA129" s="121"/>
      <c r="CB129" s="121"/>
      <c r="CC129" s="121"/>
      <c r="CD129" s="121"/>
      <c r="CE129" s="121"/>
      <c r="CF129" s="121"/>
      <c r="CG129" s="121"/>
      <c r="CH129" s="121"/>
      <c r="CI129" s="121"/>
      <c r="CJ129" s="121"/>
    </row>
    <row r="130" spans="1:88" ht="16.5" thickBot="1" x14ac:dyDescent="0.3">
      <c r="A130" s="204"/>
      <c r="B130" s="199"/>
      <c r="C130" s="199"/>
      <c r="D130" s="199"/>
      <c r="E130" s="16"/>
      <c r="F130" s="17"/>
      <c r="G130" s="199"/>
      <c r="H130" s="199"/>
      <c r="I130" s="199"/>
      <c r="J130" s="199"/>
      <c r="K130" s="199"/>
      <c r="L130" s="199"/>
      <c r="M130" s="199"/>
      <c r="N130" s="199"/>
      <c r="O130" s="18" t="e">
        <f t="shared" si="114"/>
        <v>#DIV/0!</v>
      </c>
      <c r="P130" s="202" t="e">
        <f t="shared" si="159"/>
        <v>#DIV/0!</v>
      </c>
      <c r="Q130" s="199"/>
      <c r="R130" s="199"/>
      <c r="S130" s="199"/>
      <c r="T130" s="199"/>
      <c r="U130" s="199"/>
      <c r="V130" s="199"/>
      <c r="W130" s="199"/>
      <c r="X130" s="199"/>
      <c r="Y130" s="199"/>
      <c r="Z130" s="199"/>
      <c r="AA130" s="199"/>
      <c r="AB130" s="199"/>
      <c r="AC130" s="199"/>
      <c r="AD130" s="199"/>
      <c r="AE130" s="199"/>
      <c r="AF130" s="199"/>
      <c r="AG130" s="199"/>
      <c r="AH130" s="199"/>
      <c r="AI130" s="191"/>
      <c r="AJ130" s="194">
        <f t="shared" si="160"/>
        <v>0</v>
      </c>
      <c r="AK130" s="194">
        <f t="shared" si="161"/>
        <v>0</v>
      </c>
      <c r="AL130" s="180" t="str">
        <f t="shared" si="115"/>
        <v/>
      </c>
      <c r="AM130" s="197" t="e">
        <f t="shared" si="162"/>
        <v>#DIV/0!</v>
      </c>
      <c r="AN130" s="180" t="str">
        <f t="shared" si="116"/>
        <v/>
      </c>
      <c r="AO130" s="183" t="e">
        <f t="shared" si="117"/>
        <v>#DIV/0!</v>
      </c>
      <c r="AP130" s="185" t="e">
        <f t="shared" si="118"/>
        <v>#DIV/0!</v>
      </c>
      <c r="AQ130" s="188" t="e">
        <f t="shared" si="113"/>
        <v>#DIV/0!</v>
      </c>
      <c r="AR130" s="5"/>
      <c r="AS130" s="5"/>
      <c r="AT130" s="5"/>
      <c r="AU130" s="3">
        <f t="shared" si="119"/>
        <v>0</v>
      </c>
      <c r="AV130" s="5"/>
      <c r="AW130" s="3">
        <f t="shared" si="120"/>
        <v>0</v>
      </c>
      <c r="AX130" s="5"/>
      <c r="AY130" s="3">
        <f t="shared" si="121"/>
        <v>0</v>
      </c>
      <c r="AZ130" s="6"/>
      <c r="BA130" s="6"/>
      <c r="BB130" s="6"/>
      <c r="BC130" s="3">
        <f t="shared" si="122"/>
        <v>0</v>
      </c>
      <c r="BD130" s="6"/>
      <c r="BE130" s="3">
        <f t="shared" si="123"/>
        <v>0</v>
      </c>
      <c r="BF130" s="6"/>
      <c r="BG130" s="3">
        <f t="shared" si="124"/>
        <v>0</v>
      </c>
      <c r="BH130" s="3">
        <f t="shared" si="125"/>
        <v>0</v>
      </c>
      <c r="BI130" s="15" t="str">
        <f t="shared" si="126"/>
        <v/>
      </c>
      <c r="BK130" s="15">
        <f t="shared" si="127"/>
        <v>0</v>
      </c>
      <c r="BL130" s="3">
        <f t="shared" si="128"/>
        <v>0</v>
      </c>
      <c r="BM130" s="15" t="str">
        <f t="shared" si="129"/>
        <v/>
      </c>
      <c r="BN130" s="15" t="str">
        <f t="shared" si="130"/>
        <v>No es un Control</v>
      </c>
      <c r="BO130" s="149"/>
      <c r="BP130" s="152"/>
      <c r="BQ130" s="152"/>
      <c r="BR130" s="155"/>
      <c r="BS130" s="119"/>
      <c r="BT130" s="108"/>
      <c r="BU130" s="124"/>
      <c r="BV130" s="127"/>
      <c r="BW130" s="199"/>
      <c r="BX130" s="199"/>
      <c r="BY130" s="199"/>
      <c r="BZ130" s="199"/>
      <c r="CA130" s="199"/>
      <c r="CB130" s="199"/>
      <c r="CC130" s="199"/>
      <c r="CD130" s="199"/>
      <c r="CE130" s="199"/>
      <c r="CF130" s="199"/>
      <c r="CG130" s="199"/>
      <c r="CH130" s="199"/>
      <c r="CI130" s="199"/>
      <c r="CJ130" s="199"/>
    </row>
    <row r="131" spans="1:88" ht="16.5" thickBot="1" x14ac:dyDescent="0.3">
      <c r="A131" s="203"/>
      <c r="B131" s="198"/>
      <c r="C131" s="198"/>
      <c r="D131" s="198"/>
      <c r="E131" s="12"/>
      <c r="F131" s="12"/>
      <c r="G131" s="198"/>
      <c r="H131" s="198"/>
      <c r="I131" s="198"/>
      <c r="J131" s="198"/>
      <c r="K131" s="198"/>
      <c r="L131" s="198"/>
      <c r="M131" s="198"/>
      <c r="N131" s="198"/>
      <c r="O131" s="13" t="e">
        <f t="shared" si="114"/>
        <v>#DIV/0!</v>
      </c>
      <c r="P131" s="200" t="e">
        <f t="shared" si="159"/>
        <v>#DIV/0!</v>
      </c>
      <c r="Q131" s="198"/>
      <c r="R131" s="198"/>
      <c r="S131" s="198"/>
      <c r="T131" s="198"/>
      <c r="U131" s="198"/>
      <c r="V131" s="198"/>
      <c r="W131" s="198"/>
      <c r="X131" s="198"/>
      <c r="Y131" s="198"/>
      <c r="Z131" s="198"/>
      <c r="AA131" s="198"/>
      <c r="AB131" s="198"/>
      <c r="AC131" s="198"/>
      <c r="AD131" s="198"/>
      <c r="AE131" s="198"/>
      <c r="AF131" s="198"/>
      <c r="AG131" s="198"/>
      <c r="AH131" s="198"/>
      <c r="AI131" s="189"/>
      <c r="AJ131" s="192">
        <f t="shared" si="160"/>
        <v>0</v>
      </c>
      <c r="AK131" s="192">
        <f t="shared" si="161"/>
        <v>0</v>
      </c>
      <c r="AL131" s="178" t="str">
        <f t="shared" si="115"/>
        <v/>
      </c>
      <c r="AM131" s="195" t="e">
        <f t="shared" si="162"/>
        <v>#DIV/0!</v>
      </c>
      <c r="AN131" s="178" t="str">
        <f t="shared" si="116"/>
        <v/>
      </c>
      <c r="AO131" s="181" t="e">
        <f t="shared" si="117"/>
        <v>#DIV/0!</v>
      </c>
      <c r="AP131" s="184" t="e">
        <f t="shared" si="118"/>
        <v>#DIV/0!</v>
      </c>
      <c r="AQ131" s="186" t="e">
        <f t="shared" si="113"/>
        <v>#DIV/0!</v>
      </c>
      <c r="AR131" s="5"/>
      <c r="AS131" s="5"/>
      <c r="AT131" s="5"/>
      <c r="AU131" s="3">
        <f t="shared" si="119"/>
        <v>0</v>
      </c>
      <c r="AV131" s="5"/>
      <c r="AW131" s="3">
        <f t="shared" si="120"/>
        <v>0</v>
      </c>
      <c r="AX131" s="5"/>
      <c r="AY131" s="3">
        <f t="shared" si="121"/>
        <v>0</v>
      </c>
      <c r="AZ131" s="6"/>
      <c r="BA131" s="6"/>
      <c r="BB131" s="6"/>
      <c r="BC131" s="3">
        <f t="shared" si="122"/>
        <v>0</v>
      </c>
      <c r="BD131" s="6"/>
      <c r="BE131" s="3">
        <f t="shared" si="123"/>
        <v>0</v>
      </c>
      <c r="BF131" s="6"/>
      <c r="BG131" s="3">
        <f t="shared" si="124"/>
        <v>0</v>
      </c>
      <c r="BH131" s="3">
        <f t="shared" si="125"/>
        <v>0</v>
      </c>
      <c r="BI131" s="15" t="str">
        <f t="shared" si="126"/>
        <v/>
      </c>
      <c r="BK131" s="15">
        <f t="shared" si="127"/>
        <v>0</v>
      </c>
      <c r="BL131" s="3">
        <f t="shared" si="128"/>
        <v>0</v>
      </c>
      <c r="BM131" s="15" t="str">
        <f t="shared" si="129"/>
        <v/>
      </c>
      <c r="BN131" s="15" t="str">
        <f t="shared" si="130"/>
        <v>No es un Control</v>
      </c>
      <c r="BO131" s="148" t="e">
        <f t="shared" ref="BO131" si="222">AVERAGE(BM131:BM135)</f>
        <v>#DIV/0!</v>
      </c>
      <c r="BP131" s="150" t="e">
        <f t="shared" ref="BP131" si="223">IF(BO131=100,"FUERTE",IF(BO131&gt;49,"MODERADO",IF(BO131&lt;50,"DÉBIL","")))</f>
        <v>#DIV/0!</v>
      </c>
      <c r="BQ131" s="150" t="e">
        <f t="shared" ref="BQ131" si="224">IF(AND(BP131="FUERTE",OR(BN131="Probabilidad",BN132="Probabilidad",BN133="Probabilidad", BN134="Probabilidad",BN135="Probabilidad")),2,IF(AND(BP131="MODERADO",OR(BN131="Probabilidad",BN132="Probabilidad",BN133="Probabilidad", BN134="Probabilidad",BN135="Probabilidad")),1,0))</f>
        <v>#DIV/0!</v>
      </c>
      <c r="BR131" s="153">
        <v>0</v>
      </c>
      <c r="BS131" s="117" t="e">
        <f t="shared" ref="BS131" si="225">IF(AM131-BQ131&lt;=0,1,AM131-BQ131)</f>
        <v>#DIV/0!</v>
      </c>
      <c r="BT131" s="120" t="e">
        <f t="shared" ref="BT131" si="226">AN131-BR131</f>
        <v>#VALUE!</v>
      </c>
      <c r="BU131" s="122" t="e">
        <f t="shared" ref="BU131" si="227">BS131*BT131</f>
        <v>#DIV/0!</v>
      </c>
      <c r="BV131" s="125" t="e">
        <f t="shared" ref="BV131" si="228">IF(OR(BT131=5,BU131=20,BU131=15,BU131=16,AND(BU131=12,BT131=4)),"Extremo",IF(OR(BU131=8,BU131=9,AND(BU131=4,BT131=4),AND(BU131=12,BT131=3),AND(BU131=10,BT131=2),AND(BU131=5,BT131=1)),"Alto",IF(OR(BU131=6,AND(BU131=4,BT131=1),AND(BU131=3,BT131=3)),"Moderado",IF(OR(BU131=1,BU131=2,AND(BU131=3,BT131=3),AND(BU131=4,BT131=2)),"Bajo"," "))))</f>
        <v>#VALUE!</v>
      </c>
      <c r="BW131" s="198"/>
      <c r="BX131" s="198"/>
      <c r="BY131" s="198"/>
      <c r="BZ131" s="198"/>
      <c r="CA131" s="198"/>
      <c r="CB131" s="198"/>
      <c r="CC131" s="198"/>
      <c r="CD131" s="198"/>
      <c r="CE131" s="198"/>
      <c r="CF131" s="198"/>
      <c r="CG131" s="198"/>
      <c r="CH131" s="198"/>
      <c r="CI131" s="198"/>
      <c r="CJ131" s="198"/>
    </row>
    <row r="132" spans="1:88" ht="16.5" thickBot="1" x14ac:dyDescent="0.3">
      <c r="A132" s="118"/>
      <c r="B132" s="121"/>
      <c r="C132" s="121"/>
      <c r="D132" s="121"/>
      <c r="E132" s="6"/>
      <c r="F132" s="5"/>
      <c r="G132" s="121"/>
      <c r="H132" s="121"/>
      <c r="I132" s="121"/>
      <c r="J132" s="121"/>
      <c r="K132" s="121"/>
      <c r="L132" s="121"/>
      <c r="M132" s="121"/>
      <c r="N132" s="121"/>
      <c r="O132" s="11" t="e">
        <f t="shared" si="114"/>
        <v>#DIV/0!</v>
      </c>
      <c r="P132" s="201" t="e">
        <f t="shared" si="159"/>
        <v>#DIV/0!</v>
      </c>
      <c r="Q132" s="121"/>
      <c r="R132" s="121"/>
      <c r="S132" s="121"/>
      <c r="T132" s="121"/>
      <c r="U132" s="121"/>
      <c r="V132" s="121"/>
      <c r="W132" s="121"/>
      <c r="X132" s="121"/>
      <c r="Y132" s="121"/>
      <c r="Z132" s="121"/>
      <c r="AA132" s="121"/>
      <c r="AB132" s="121"/>
      <c r="AC132" s="121"/>
      <c r="AD132" s="121"/>
      <c r="AE132" s="121"/>
      <c r="AF132" s="121"/>
      <c r="AG132" s="121"/>
      <c r="AH132" s="121"/>
      <c r="AI132" s="190"/>
      <c r="AJ132" s="193">
        <f t="shared" si="160"/>
        <v>0</v>
      </c>
      <c r="AK132" s="193">
        <f t="shared" si="161"/>
        <v>0</v>
      </c>
      <c r="AL132" s="179" t="str">
        <f t="shared" si="115"/>
        <v/>
      </c>
      <c r="AM132" s="196" t="e">
        <f t="shared" si="162"/>
        <v>#DIV/0!</v>
      </c>
      <c r="AN132" s="179" t="str">
        <f t="shared" si="116"/>
        <v/>
      </c>
      <c r="AO132" s="182" t="e">
        <f t="shared" si="117"/>
        <v>#DIV/0!</v>
      </c>
      <c r="AP132" s="126" t="e">
        <f t="shared" si="118"/>
        <v>#DIV/0!</v>
      </c>
      <c r="AQ132" s="187" t="e">
        <f t="shared" si="113"/>
        <v>#DIV/0!</v>
      </c>
      <c r="AR132" s="5"/>
      <c r="AS132" s="5"/>
      <c r="AT132" s="5"/>
      <c r="AU132" s="3">
        <f t="shared" si="119"/>
        <v>0</v>
      </c>
      <c r="AV132" s="5"/>
      <c r="AW132" s="3">
        <f t="shared" si="120"/>
        <v>0</v>
      </c>
      <c r="AX132" s="5"/>
      <c r="AY132" s="3">
        <f t="shared" si="121"/>
        <v>0</v>
      </c>
      <c r="AZ132" s="6"/>
      <c r="BA132" s="6"/>
      <c r="BB132" s="6"/>
      <c r="BC132" s="3">
        <f t="shared" si="122"/>
        <v>0</v>
      </c>
      <c r="BD132" s="6"/>
      <c r="BE132" s="3">
        <f t="shared" si="123"/>
        <v>0</v>
      </c>
      <c r="BF132" s="6"/>
      <c r="BG132" s="3">
        <f t="shared" si="124"/>
        <v>0</v>
      </c>
      <c r="BH132" s="3">
        <f t="shared" si="125"/>
        <v>0</v>
      </c>
      <c r="BI132" s="15" t="str">
        <f t="shared" si="126"/>
        <v/>
      </c>
      <c r="BK132" s="15">
        <f t="shared" si="127"/>
        <v>0</v>
      </c>
      <c r="BL132" s="3">
        <f t="shared" si="128"/>
        <v>0</v>
      </c>
      <c r="BM132" s="15" t="str">
        <f t="shared" si="129"/>
        <v/>
      </c>
      <c r="BN132" s="15" t="str">
        <f t="shared" si="130"/>
        <v>No es un Control</v>
      </c>
      <c r="BO132" s="149"/>
      <c r="BP132" s="151"/>
      <c r="BQ132" s="151"/>
      <c r="BR132" s="154"/>
      <c r="BS132" s="118"/>
      <c r="BT132" s="121"/>
      <c r="BU132" s="123"/>
      <c r="BV132" s="126"/>
      <c r="BW132" s="121"/>
      <c r="BX132" s="121"/>
      <c r="BY132" s="121"/>
      <c r="BZ132" s="121"/>
      <c r="CA132" s="121"/>
      <c r="CB132" s="121"/>
      <c r="CC132" s="121"/>
      <c r="CD132" s="121"/>
      <c r="CE132" s="121"/>
      <c r="CF132" s="121"/>
      <c r="CG132" s="121"/>
      <c r="CH132" s="121"/>
      <c r="CI132" s="121"/>
      <c r="CJ132" s="121"/>
    </row>
    <row r="133" spans="1:88" ht="16.5" thickBot="1" x14ac:dyDescent="0.3">
      <c r="A133" s="118"/>
      <c r="B133" s="121"/>
      <c r="C133" s="121"/>
      <c r="D133" s="121"/>
      <c r="E133" s="6"/>
      <c r="F133" s="5"/>
      <c r="G133" s="121"/>
      <c r="H133" s="121"/>
      <c r="I133" s="121"/>
      <c r="J133" s="121"/>
      <c r="K133" s="121"/>
      <c r="L133" s="121"/>
      <c r="M133" s="121"/>
      <c r="N133" s="121"/>
      <c r="O133" s="11" t="e">
        <f t="shared" si="114"/>
        <v>#DIV/0!</v>
      </c>
      <c r="P133" s="201" t="e">
        <f t="shared" si="159"/>
        <v>#DIV/0!</v>
      </c>
      <c r="Q133" s="121"/>
      <c r="R133" s="121"/>
      <c r="S133" s="121"/>
      <c r="T133" s="121"/>
      <c r="U133" s="121"/>
      <c r="V133" s="121"/>
      <c r="W133" s="121"/>
      <c r="X133" s="121"/>
      <c r="Y133" s="121"/>
      <c r="Z133" s="121"/>
      <c r="AA133" s="121"/>
      <c r="AB133" s="121"/>
      <c r="AC133" s="121"/>
      <c r="AD133" s="121"/>
      <c r="AE133" s="121"/>
      <c r="AF133" s="121"/>
      <c r="AG133" s="121"/>
      <c r="AH133" s="121"/>
      <c r="AI133" s="190"/>
      <c r="AJ133" s="193">
        <f t="shared" si="160"/>
        <v>0</v>
      </c>
      <c r="AK133" s="193">
        <f t="shared" si="161"/>
        <v>0</v>
      </c>
      <c r="AL133" s="179" t="str">
        <f t="shared" si="115"/>
        <v/>
      </c>
      <c r="AM133" s="196" t="e">
        <f t="shared" si="162"/>
        <v>#DIV/0!</v>
      </c>
      <c r="AN133" s="179" t="str">
        <f t="shared" si="116"/>
        <v/>
      </c>
      <c r="AO133" s="182" t="e">
        <f t="shared" si="117"/>
        <v>#DIV/0!</v>
      </c>
      <c r="AP133" s="126" t="e">
        <f t="shared" si="118"/>
        <v>#DIV/0!</v>
      </c>
      <c r="AQ133" s="187" t="e">
        <f t="shared" si="113"/>
        <v>#DIV/0!</v>
      </c>
      <c r="AR133" s="5"/>
      <c r="AS133" s="5"/>
      <c r="AT133" s="5"/>
      <c r="AU133" s="3">
        <f t="shared" si="119"/>
        <v>0</v>
      </c>
      <c r="AV133" s="5"/>
      <c r="AW133" s="3">
        <f t="shared" si="120"/>
        <v>0</v>
      </c>
      <c r="AX133" s="5"/>
      <c r="AY133" s="3">
        <f t="shared" si="121"/>
        <v>0</v>
      </c>
      <c r="AZ133" s="6"/>
      <c r="BA133" s="6"/>
      <c r="BB133" s="6"/>
      <c r="BC133" s="3">
        <f t="shared" si="122"/>
        <v>0</v>
      </c>
      <c r="BD133" s="6"/>
      <c r="BE133" s="3">
        <f t="shared" si="123"/>
        <v>0</v>
      </c>
      <c r="BF133" s="6"/>
      <c r="BG133" s="3">
        <f t="shared" si="124"/>
        <v>0</v>
      </c>
      <c r="BH133" s="3">
        <f t="shared" si="125"/>
        <v>0</v>
      </c>
      <c r="BI133" s="15" t="str">
        <f t="shared" si="126"/>
        <v/>
      </c>
      <c r="BK133" s="15">
        <f t="shared" si="127"/>
        <v>0</v>
      </c>
      <c r="BL133" s="3">
        <f t="shared" si="128"/>
        <v>0</v>
      </c>
      <c r="BM133" s="15" t="str">
        <f t="shared" si="129"/>
        <v/>
      </c>
      <c r="BN133" s="15" t="str">
        <f t="shared" si="130"/>
        <v>No es un Control</v>
      </c>
      <c r="BO133" s="149"/>
      <c r="BP133" s="151"/>
      <c r="BQ133" s="151"/>
      <c r="BR133" s="154"/>
      <c r="BS133" s="118"/>
      <c r="BT133" s="121"/>
      <c r="BU133" s="123"/>
      <c r="BV133" s="126"/>
      <c r="BW133" s="121"/>
      <c r="BX133" s="121"/>
      <c r="BY133" s="121"/>
      <c r="BZ133" s="121"/>
      <c r="CA133" s="121"/>
      <c r="CB133" s="121"/>
      <c r="CC133" s="121"/>
      <c r="CD133" s="121"/>
      <c r="CE133" s="121"/>
      <c r="CF133" s="121"/>
      <c r="CG133" s="121"/>
      <c r="CH133" s="121"/>
      <c r="CI133" s="121"/>
      <c r="CJ133" s="121"/>
    </row>
    <row r="134" spans="1:88" ht="16.5" thickBot="1" x14ac:dyDescent="0.3">
      <c r="A134" s="118"/>
      <c r="B134" s="121"/>
      <c r="C134" s="121"/>
      <c r="D134" s="121"/>
      <c r="E134" s="6"/>
      <c r="F134" s="5"/>
      <c r="G134" s="121"/>
      <c r="H134" s="121"/>
      <c r="I134" s="121"/>
      <c r="J134" s="121"/>
      <c r="K134" s="121"/>
      <c r="L134" s="121"/>
      <c r="M134" s="121"/>
      <c r="N134" s="121"/>
      <c r="O134" s="11" t="e">
        <f t="shared" si="114"/>
        <v>#DIV/0!</v>
      </c>
      <c r="P134" s="201" t="e">
        <f t="shared" si="159"/>
        <v>#DIV/0!</v>
      </c>
      <c r="Q134" s="121"/>
      <c r="R134" s="121"/>
      <c r="S134" s="121"/>
      <c r="T134" s="121"/>
      <c r="U134" s="121"/>
      <c r="V134" s="121"/>
      <c r="W134" s="121"/>
      <c r="X134" s="121"/>
      <c r="Y134" s="121"/>
      <c r="Z134" s="121"/>
      <c r="AA134" s="121"/>
      <c r="AB134" s="121"/>
      <c r="AC134" s="121"/>
      <c r="AD134" s="121"/>
      <c r="AE134" s="121"/>
      <c r="AF134" s="121"/>
      <c r="AG134" s="121"/>
      <c r="AH134" s="121"/>
      <c r="AI134" s="190"/>
      <c r="AJ134" s="193">
        <f t="shared" si="160"/>
        <v>0</v>
      </c>
      <c r="AK134" s="193">
        <f t="shared" si="161"/>
        <v>0</v>
      </c>
      <c r="AL134" s="179" t="str">
        <f t="shared" si="115"/>
        <v/>
      </c>
      <c r="AM134" s="196" t="e">
        <f t="shared" si="162"/>
        <v>#DIV/0!</v>
      </c>
      <c r="AN134" s="179" t="str">
        <f t="shared" si="116"/>
        <v/>
      </c>
      <c r="AO134" s="182" t="e">
        <f t="shared" si="117"/>
        <v>#DIV/0!</v>
      </c>
      <c r="AP134" s="126" t="e">
        <f t="shared" si="118"/>
        <v>#DIV/0!</v>
      </c>
      <c r="AQ134" s="187" t="e">
        <f t="shared" ref="AQ134:AQ197" si="229">IF(AP134="Bajo","Asumir",IF(AP134="Moderado","Reducir",IF(AP134="Alto","Reducir o Evitar o Transferir",IF(AP134="Extremo","Reducir o Evitar o Transferir"," "))))</f>
        <v>#DIV/0!</v>
      </c>
      <c r="AR134" s="5"/>
      <c r="AS134" s="5"/>
      <c r="AT134" s="5"/>
      <c r="AU134" s="3">
        <f t="shared" si="119"/>
        <v>0</v>
      </c>
      <c r="AV134" s="5"/>
      <c r="AW134" s="3">
        <f t="shared" si="120"/>
        <v>0</v>
      </c>
      <c r="AX134" s="5"/>
      <c r="AY134" s="3">
        <f t="shared" si="121"/>
        <v>0</v>
      </c>
      <c r="AZ134" s="6"/>
      <c r="BA134" s="6"/>
      <c r="BB134" s="6"/>
      <c r="BC134" s="3">
        <f t="shared" si="122"/>
        <v>0</v>
      </c>
      <c r="BD134" s="6"/>
      <c r="BE134" s="3">
        <f t="shared" si="123"/>
        <v>0</v>
      </c>
      <c r="BF134" s="6"/>
      <c r="BG134" s="3">
        <f t="shared" si="124"/>
        <v>0</v>
      </c>
      <c r="BH134" s="3">
        <f t="shared" si="125"/>
        <v>0</v>
      </c>
      <c r="BI134" s="15" t="str">
        <f t="shared" si="126"/>
        <v/>
      </c>
      <c r="BK134" s="15">
        <f t="shared" si="127"/>
        <v>0</v>
      </c>
      <c r="BL134" s="3">
        <f t="shared" si="128"/>
        <v>0</v>
      </c>
      <c r="BM134" s="15" t="str">
        <f t="shared" si="129"/>
        <v/>
      </c>
      <c r="BN134" s="15" t="str">
        <f t="shared" si="130"/>
        <v>No es un Control</v>
      </c>
      <c r="BO134" s="149"/>
      <c r="BP134" s="151"/>
      <c r="BQ134" s="151"/>
      <c r="BR134" s="154"/>
      <c r="BS134" s="118"/>
      <c r="BT134" s="121"/>
      <c r="BU134" s="123"/>
      <c r="BV134" s="126"/>
      <c r="BW134" s="121"/>
      <c r="BX134" s="121"/>
      <c r="BY134" s="121"/>
      <c r="BZ134" s="121"/>
      <c r="CA134" s="121"/>
      <c r="CB134" s="121"/>
      <c r="CC134" s="121"/>
      <c r="CD134" s="121"/>
      <c r="CE134" s="121"/>
      <c r="CF134" s="121"/>
      <c r="CG134" s="121"/>
      <c r="CH134" s="121"/>
      <c r="CI134" s="121"/>
      <c r="CJ134" s="121"/>
    </row>
    <row r="135" spans="1:88" ht="16.5" thickBot="1" x14ac:dyDescent="0.3">
      <c r="A135" s="204"/>
      <c r="B135" s="199"/>
      <c r="C135" s="199"/>
      <c r="D135" s="199"/>
      <c r="E135" s="16"/>
      <c r="F135" s="17"/>
      <c r="G135" s="199"/>
      <c r="H135" s="199"/>
      <c r="I135" s="199"/>
      <c r="J135" s="199"/>
      <c r="K135" s="199"/>
      <c r="L135" s="199"/>
      <c r="M135" s="199"/>
      <c r="N135" s="199"/>
      <c r="O135" s="18" t="e">
        <f t="shared" ref="O135:O198" si="230">TRUNC(AVERAGE(I135:N135))</f>
        <v>#DIV/0!</v>
      </c>
      <c r="P135" s="202" t="e">
        <f t="shared" si="159"/>
        <v>#DIV/0!</v>
      </c>
      <c r="Q135" s="199"/>
      <c r="R135" s="199"/>
      <c r="S135" s="199"/>
      <c r="T135" s="199"/>
      <c r="U135" s="199"/>
      <c r="V135" s="199"/>
      <c r="W135" s="199"/>
      <c r="X135" s="199"/>
      <c r="Y135" s="199"/>
      <c r="Z135" s="199"/>
      <c r="AA135" s="199"/>
      <c r="AB135" s="199"/>
      <c r="AC135" s="199"/>
      <c r="AD135" s="199"/>
      <c r="AE135" s="199"/>
      <c r="AF135" s="199"/>
      <c r="AG135" s="199"/>
      <c r="AH135" s="199"/>
      <c r="AI135" s="191"/>
      <c r="AJ135" s="194">
        <f t="shared" si="160"/>
        <v>0</v>
      </c>
      <c r="AK135" s="194">
        <f t="shared" si="161"/>
        <v>0</v>
      </c>
      <c r="AL135" s="180" t="str">
        <f t="shared" ref="AL135:AL198" si="231">IF(OR(AF135="SI",AJ135&gt;11),"CATASTRÓFICO",IF(AJ135&gt;5,"MAYOR",IF(AJ135&gt;0,"MODERADO","")))</f>
        <v/>
      </c>
      <c r="AM135" s="197" t="e">
        <f t="shared" si="162"/>
        <v>#DIV/0!</v>
      </c>
      <c r="AN135" s="180" t="str">
        <f t="shared" ref="AN135:AN198" si="232">IF(AL135="MODERADO",3,IF(AL135="MAYOR",4,IF(AL135="CATASTRÓFICO",5,"")))</f>
        <v/>
      </c>
      <c r="AO135" s="183" t="e">
        <f t="shared" ref="AO135:AO198" si="233">AM135*AN135</f>
        <v>#DIV/0!</v>
      </c>
      <c r="AP135" s="185" t="e">
        <f t="shared" ref="AP135:AP198" si="234">IF(OR(AN135=5,AO135=20,AO135=15,AO135=16,AND(AO135=12,AN135=4)),"Extremo",IF(OR(AO135=8,AO135=9,AND(AO135=4,AN135=4),AND(AO135=12,AN135=3),AND(AO135=10,AN135=2),AND(AO135=5,AN135=1)),"Alto",IF(OR(AO135=6,AND(AO135=4,AN135=1),AND(AO135=3,AN135=3)),"Moderado",IF(OR(AO135=1,AO135=2,AND(AO135=3,AN135=1),AND(AO135=4,AN135=2)),"Bajo"," "))))</f>
        <v>#DIV/0!</v>
      </c>
      <c r="AQ135" s="188" t="e">
        <f t="shared" si="229"/>
        <v>#DIV/0!</v>
      </c>
      <c r="AR135" s="5"/>
      <c r="AS135" s="5"/>
      <c r="AT135" s="5"/>
      <c r="AU135" s="3">
        <f t="shared" ref="AU135:AU198" si="235">IF(AT135="Asignado",15,0)</f>
        <v>0</v>
      </c>
      <c r="AV135" s="5"/>
      <c r="AW135" s="3">
        <f t="shared" ref="AW135:AW198" si="236">IF(AV135="Adecuado",15,0)</f>
        <v>0</v>
      </c>
      <c r="AX135" s="5"/>
      <c r="AY135" s="3">
        <f t="shared" ref="AY135:AY198" si="237">IF(AX135="Oportuna",15,0)</f>
        <v>0</v>
      </c>
      <c r="AZ135" s="6"/>
      <c r="BA135" s="6"/>
      <c r="BB135" s="6"/>
      <c r="BC135" s="3">
        <f t="shared" ref="BC135:BC198" si="238">IF(BB135="Confiable",15,0)</f>
        <v>0</v>
      </c>
      <c r="BD135" s="6"/>
      <c r="BE135" s="3">
        <f t="shared" ref="BE135:BE198" si="239">IF(BD135="Se Investigan y resuelven oportunamente",15,0)</f>
        <v>0</v>
      </c>
      <c r="BF135" s="6"/>
      <c r="BG135" s="3">
        <f t="shared" ref="BG135:BG198" si="240">IF(BF135="Completa",10,IF(BF135="Incompleta",5,0))</f>
        <v>0</v>
      </c>
      <c r="BH135" s="3">
        <f t="shared" ref="BH135:BH198" si="241">AU135+AW135+AY135+BA135+BC135+BE135+BG135</f>
        <v>0</v>
      </c>
      <c r="BI135" s="15" t="str">
        <f t="shared" ref="BI135:BI198" si="242">IF(BH135&gt;95,"Fuerte",IF(BH135&gt;85,"Moderado",IF(BH135&gt;0,"Débil","")))</f>
        <v/>
      </c>
      <c r="BK135" s="15">
        <f t="shared" ref="BK135:BK198" si="243">IF(BJ135="Siempre de manera consistente por parte del responsable","Fuerte",IF(BJ135="Algunas veces por parte del responsable","Moderado",IF(BJ135="No se ejecuta por parte del responsable","Débil",)))</f>
        <v>0</v>
      </c>
      <c r="BL135" s="3">
        <f t="shared" ref="BL135:BL198" si="244">IF(OR(BI135="Débil",BK135="Débil"),"Débil", IF(OR(BI135="Moderado",BK135="Moderado"),"Moderado",IF(AND(BI135="Fuerte",BK135="Fuerte"),"Fuerte",)))</f>
        <v>0</v>
      </c>
      <c r="BM135" s="15" t="str">
        <f t="shared" ref="BM135:BM198" si="245">IF(BL135="Fuerte",100,IF(BL135="Moderado",50,IF(BL135="Débil",0,"")))</f>
        <v/>
      </c>
      <c r="BN135" s="15" t="str">
        <f t="shared" ref="BN135:BN198" si="246">IF(AZ135="Prevenir","Probabilidad",IF(AZ135="Detectar","Impacto","No es un Control"))</f>
        <v>No es un Control</v>
      </c>
      <c r="BO135" s="149"/>
      <c r="BP135" s="152"/>
      <c r="BQ135" s="152"/>
      <c r="BR135" s="155"/>
      <c r="BS135" s="119"/>
      <c r="BT135" s="108"/>
      <c r="BU135" s="124"/>
      <c r="BV135" s="127"/>
      <c r="BW135" s="199"/>
      <c r="BX135" s="199"/>
      <c r="BY135" s="199"/>
      <c r="BZ135" s="199"/>
      <c r="CA135" s="199"/>
      <c r="CB135" s="199"/>
      <c r="CC135" s="199"/>
      <c r="CD135" s="199"/>
      <c r="CE135" s="199"/>
      <c r="CF135" s="199"/>
      <c r="CG135" s="199"/>
      <c r="CH135" s="199"/>
      <c r="CI135" s="199"/>
      <c r="CJ135" s="199"/>
    </row>
    <row r="136" spans="1:88" ht="16.5" thickBot="1" x14ac:dyDescent="0.3">
      <c r="A136" s="203"/>
      <c r="B136" s="198"/>
      <c r="C136" s="198"/>
      <c r="D136" s="198"/>
      <c r="E136" s="12"/>
      <c r="F136" s="12"/>
      <c r="G136" s="198"/>
      <c r="H136" s="198"/>
      <c r="I136" s="198"/>
      <c r="J136" s="198"/>
      <c r="K136" s="198"/>
      <c r="L136" s="198"/>
      <c r="M136" s="198"/>
      <c r="N136" s="198"/>
      <c r="O136" s="13" t="e">
        <f t="shared" si="230"/>
        <v>#DIV/0!</v>
      </c>
      <c r="P136" s="200" t="e">
        <f t="shared" si="159"/>
        <v>#DIV/0!</v>
      </c>
      <c r="Q136" s="198"/>
      <c r="R136" s="198"/>
      <c r="S136" s="198"/>
      <c r="T136" s="198"/>
      <c r="U136" s="198"/>
      <c r="V136" s="198"/>
      <c r="W136" s="198"/>
      <c r="X136" s="198"/>
      <c r="Y136" s="198"/>
      <c r="Z136" s="198"/>
      <c r="AA136" s="198"/>
      <c r="AB136" s="198"/>
      <c r="AC136" s="198"/>
      <c r="AD136" s="198"/>
      <c r="AE136" s="198"/>
      <c r="AF136" s="198"/>
      <c r="AG136" s="198"/>
      <c r="AH136" s="198"/>
      <c r="AI136" s="189"/>
      <c r="AJ136" s="192">
        <f t="shared" si="160"/>
        <v>0</v>
      </c>
      <c r="AK136" s="192">
        <f t="shared" si="161"/>
        <v>0</v>
      </c>
      <c r="AL136" s="178" t="str">
        <f t="shared" si="231"/>
        <v/>
      </c>
      <c r="AM136" s="195" t="e">
        <f t="shared" si="162"/>
        <v>#DIV/0!</v>
      </c>
      <c r="AN136" s="178" t="str">
        <f t="shared" si="232"/>
        <v/>
      </c>
      <c r="AO136" s="181" t="e">
        <f t="shared" si="233"/>
        <v>#DIV/0!</v>
      </c>
      <c r="AP136" s="184" t="e">
        <f t="shared" si="234"/>
        <v>#DIV/0!</v>
      </c>
      <c r="AQ136" s="186" t="e">
        <f t="shared" si="229"/>
        <v>#DIV/0!</v>
      </c>
      <c r="AR136" s="5"/>
      <c r="AS136" s="5"/>
      <c r="AT136" s="5"/>
      <c r="AU136" s="3">
        <f t="shared" si="235"/>
        <v>0</v>
      </c>
      <c r="AV136" s="5"/>
      <c r="AW136" s="3">
        <f t="shared" si="236"/>
        <v>0</v>
      </c>
      <c r="AX136" s="5"/>
      <c r="AY136" s="3">
        <f t="shared" si="237"/>
        <v>0</v>
      </c>
      <c r="AZ136" s="6"/>
      <c r="BA136" s="6"/>
      <c r="BB136" s="6"/>
      <c r="BC136" s="3">
        <f t="shared" si="238"/>
        <v>0</v>
      </c>
      <c r="BD136" s="6"/>
      <c r="BE136" s="3">
        <f t="shared" si="239"/>
        <v>0</v>
      </c>
      <c r="BF136" s="6"/>
      <c r="BG136" s="3">
        <f t="shared" si="240"/>
        <v>0</v>
      </c>
      <c r="BH136" s="3">
        <f t="shared" si="241"/>
        <v>0</v>
      </c>
      <c r="BI136" s="15" t="str">
        <f t="shared" si="242"/>
        <v/>
      </c>
      <c r="BK136" s="15">
        <f t="shared" si="243"/>
        <v>0</v>
      </c>
      <c r="BL136" s="3">
        <f t="shared" si="244"/>
        <v>0</v>
      </c>
      <c r="BM136" s="15" t="str">
        <f t="shared" si="245"/>
        <v/>
      </c>
      <c r="BN136" s="15" t="str">
        <f t="shared" si="246"/>
        <v>No es un Control</v>
      </c>
      <c r="BO136" s="148" t="e">
        <f t="shared" ref="BO136" si="247">AVERAGE(BM136:BM140)</f>
        <v>#DIV/0!</v>
      </c>
      <c r="BP136" s="150" t="e">
        <f t="shared" ref="BP136" si="248">IF(BO136=100,"FUERTE",IF(BO136&gt;49,"MODERADO",IF(BO136&lt;50,"DÉBIL","")))</f>
        <v>#DIV/0!</v>
      </c>
      <c r="BQ136" s="150" t="e">
        <f t="shared" ref="BQ136" si="249">IF(AND(BP136="FUERTE",OR(BN136="Probabilidad",BN137="Probabilidad",BN138="Probabilidad", BN139="Probabilidad",BN140="Probabilidad")),2,IF(AND(BP136="MODERADO",OR(BN136="Probabilidad",BN137="Probabilidad",BN138="Probabilidad", BN139="Probabilidad",BN140="Probabilidad")),1,0))</f>
        <v>#DIV/0!</v>
      </c>
      <c r="BR136" s="153">
        <v>0</v>
      </c>
      <c r="BS136" s="117" t="e">
        <f t="shared" ref="BS136" si="250">IF(AM136-BQ136&lt;=0,1,AM136-BQ136)</f>
        <v>#DIV/0!</v>
      </c>
      <c r="BT136" s="120" t="e">
        <f t="shared" ref="BT136" si="251">AN136-BR136</f>
        <v>#VALUE!</v>
      </c>
      <c r="BU136" s="122" t="e">
        <f t="shared" ref="BU136" si="252">BS136*BT136</f>
        <v>#DIV/0!</v>
      </c>
      <c r="BV136" s="125" t="e">
        <f t="shared" ref="BV136" si="253">IF(OR(BT136=5,BU136=20,BU136=15,BU136=16,AND(BU136=12,BT136=4)),"Extremo",IF(OR(BU136=8,BU136=9,AND(BU136=4,BT136=4),AND(BU136=12,BT136=3),AND(BU136=10,BT136=2),AND(BU136=5,BT136=1)),"Alto",IF(OR(BU136=6,AND(BU136=4,BT136=1),AND(BU136=3,BT136=3)),"Moderado",IF(OR(BU136=1,BU136=2,AND(BU136=3,BT136=3),AND(BU136=4,BT136=2)),"Bajo"," "))))</f>
        <v>#VALUE!</v>
      </c>
      <c r="BW136" s="198"/>
      <c r="BX136" s="198"/>
      <c r="BY136" s="198"/>
      <c r="BZ136" s="198"/>
      <c r="CA136" s="198"/>
      <c r="CB136" s="198"/>
      <c r="CC136" s="198"/>
      <c r="CD136" s="198"/>
      <c r="CE136" s="198"/>
      <c r="CF136" s="198"/>
      <c r="CG136" s="198"/>
      <c r="CH136" s="198"/>
      <c r="CI136" s="198"/>
      <c r="CJ136" s="198"/>
    </row>
    <row r="137" spans="1:88" ht="16.5" thickBot="1" x14ac:dyDescent="0.3">
      <c r="A137" s="118"/>
      <c r="B137" s="121"/>
      <c r="C137" s="121"/>
      <c r="D137" s="121"/>
      <c r="E137" s="6"/>
      <c r="F137" s="5"/>
      <c r="G137" s="121"/>
      <c r="H137" s="121"/>
      <c r="I137" s="121"/>
      <c r="J137" s="121"/>
      <c r="K137" s="121"/>
      <c r="L137" s="121"/>
      <c r="M137" s="121"/>
      <c r="N137" s="121"/>
      <c r="O137" s="11" t="e">
        <f t="shared" si="230"/>
        <v>#DIV/0!</v>
      </c>
      <c r="P137" s="201" t="e">
        <f t="shared" si="159"/>
        <v>#DIV/0!</v>
      </c>
      <c r="Q137" s="121"/>
      <c r="R137" s="121"/>
      <c r="S137" s="121"/>
      <c r="T137" s="121"/>
      <c r="U137" s="121"/>
      <c r="V137" s="121"/>
      <c r="W137" s="121"/>
      <c r="X137" s="121"/>
      <c r="Y137" s="121"/>
      <c r="Z137" s="121"/>
      <c r="AA137" s="121"/>
      <c r="AB137" s="121"/>
      <c r="AC137" s="121"/>
      <c r="AD137" s="121"/>
      <c r="AE137" s="121"/>
      <c r="AF137" s="121"/>
      <c r="AG137" s="121"/>
      <c r="AH137" s="121"/>
      <c r="AI137" s="190"/>
      <c r="AJ137" s="193">
        <f t="shared" si="160"/>
        <v>0</v>
      </c>
      <c r="AK137" s="193">
        <f t="shared" si="161"/>
        <v>0</v>
      </c>
      <c r="AL137" s="179" t="str">
        <f t="shared" si="231"/>
        <v/>
      </c>
      <c r="AM137" s="196" t="e">
        <f t="shared" si="162"/>
        <v>#DIV/0!</v>
      </c>
      <c r="AN137" s="179" t="str">
        <f t="shared" si="232"/>
        <v/>
      </c>
      <c r="AO137" s="182" t="e">
        <f t="shared" si="233"/>
        <v>#DIV/0!</v>
      </c>
      <c r="AP137" s="126" t="e">
        <f t="shared" si="234"/>
        <v>#DIV/0!</v>
      </c>
      <c r="AQ137" s="187" t="e">
        <f t="shared" si="229"/>
        <v>#DIV/0!</v>
      </c>
      <c r="AR137" s="5"/>
      <c r="AS137" s="5"/>
      <c r="AT137" s="5"/>
      <c r="AU137" s="3">
        <f t="shared" si="235"/>
        <v>0</v>
      </c>
      <c r="AV137" s="5"/>
      <c r="AW137" s="3">
        <f t="shared" si="236"/>
        <v>0</v>
      </c>
      <c r="AX137" s="5"/>
      <c r="AY137" s="3">
        <f t="shared" si="237"/>
        <v>0</v>
      </c>
      <c r="AZ137" s="6"/>
      <c r="BA137" s="6"/>
      <c r="BB137" s="6"/>
      <c r="BC137" s="3">
        <f t="shared" si="238"/>
        <v>0</v>
      </c>
      <c r="BD137" s="6"/>
      <c r="BE137" s="3">
        <f t="shared" si="239"/>
        <v>0</v>
      </c>
      <c r="BF137" s="6"/>
      <c r="BG137" s="3">
        <f t="shared" si="240"/>
        <v>0</v>
      </c>
      <c r="BH137" s="3">
        <f t="shared" si="241"/>
        <v>0</v>
      </c>
      <c r="BI137" s="15" t="str">
        <f t="shared" si="242"/>
        <v/>
      </c>
      <c r="BK137" s="15">
        <f t="shared" si="243"/>
        <v>0</v>
      </c>
      <c r="BL137" s="3">
        <f t="shared" si="244"/>
        <v>0</v>
      </c>
      <c r="BM137" s="15" t="str">
        <f t="shared" si="245"/>
        <v/>
      </c>
      <c r="BN137" s="15" t="str">
        <f t="shared" si="246"/>
        <v>No es un Control</v>
      </c>
      <c r="BO137" s="149"/>
      <c r="BP137" s="151"/>
      <c r="BQ137" s="151"/>
      <c r="BR137" s="154"/>
      <c r="BS137" s="118"/>
      <c r="BT137" s="121"/>
      <c r="BU137" s="123"/>
      <c r="BV137" s="126"/>
      <c r="BW137" s="121"/>
      <c r="BX137" s="121"/>
      <c r="BY137" s="121"/>
      <c r="BZ137" s="121"/>
      <c r="CA137" s="121"/>
      <c r="CB137" s="121"/>
      <c r="CC137" s="121"/>
      <c r="CD137" s="121"/>
      <c r="CE137" s="121"/>
      <c r="CF137" s="121"/>
      <c r="CG137" s="121"/>
      <c r="CH137" s="121"/>
      <c r="CI137" s="121"/>
      <c r="CJ137" s="121"/>
    </row>
    <row r="138" spans="1:88" ht="16.5" thickBot="1" x14ac:dyDescent="0.3">
      <c r="A138" s="118"/>
      <c r="B138" s="121"/>
      <c r="C138" s="121"/>
      <c r="D138" s="121"/>
      <c r="E138" s="6"/>
      <c r="F138" s="5"/>
      <c r="G138" s="121"/>
      <c r="H138" s="121"/>
      <c r="I138" s="121"/>
      <c r="J138" s="121"/>
      <c r="K138" s="121"/>
      <c r="L138" s="121"/>
      <c r="M138" s="121"/>
      <c r="N138" s="121"/>
      <c r="O138" s="11" t="e">
        <f t="shared" si="230"/>
        <v>#DIV/0!</v>
      </c>
      <c r="P138" s="201" t="e">
        <f t="shared" si="159"/>
        <v>#DIV/0!</v>
      </c>
      <c r="Q138" s="121"/>
      <c r="R138" s="121"/>
      <c r="S138" s="121"/>
      <c r="T138" s="121"/>
      <c r="U138" s="121"/>
      <c r="V138" s="121"/>
      <c r="W138" s="121"/>
      <c r="X138" s="121"/>
      <c r="Y138" s="121"/>
      <c r="Z138" s="121"/>
      <c r="AA138" s="121"/>
      <c r="AB138" s="121"/>
      <c r="AC138" s="121"/>
      <c r="AD138" s="121"/>
      <c r="AE138" s="121"/>
      <c r="AF138" s="121"/>
      <c r="AG138" s="121"/>
      <c r="AH138" s="121"/>
      <c r="AI138" s="190"/>
      <c r="AJ138" s="193">
        <f t="shared" si="160"/>
        <v>0</v>
      </c>
      <c r="AK138" s="193">
        <f t="shared" si="161"/>
        <v>0</v>
      </c>
      <c r="AL138" s="179" t="str">
        <f t="shared" si="231"/>
        <v/>
      </c>
      <c r="AM138" s="196" t="e">
        <f t="shared" si="162"/>
        <v>#DIV/0!</v>
      </c>
      <c r="AN138" s="179" t="str">
        <f t="shared" si="232"/>
        <v/>
      </c>
      <c r="AO138" s="182" t="e">
        <f t="shared" si="233"/>
        <v>#DIV/0!</v>
      </c>
      <c r="AP138" s="126" t="e">
        <f t="shared" si="234"/>
        <v>#DIV/0!</v>
      </c>
      <c r="AQ138" s="187" t="e">
        <f t="shared" si="229"/>
        <v>#DIV/0!</v>
      </c>
      <c r="AR138" s="5"/>
      <c r="AS138" s="5"/>
      <c r="AT138" s="5"/>
      <c r="AU138" s="3">
        <f t="shared" si="235"/>
        <v>0</v>
      </c>
      <c r="AV138" s="5"/>
      <c r="AW138" s="3">
        <f t="shared" si="236"/>
        <v>0</v>
      </c>
      <c r="AX138" s="5"/>
      <c r="AY138" s="3">
        <f t="shared" si="237"/>
        <v>0</v>
      </c>
      <c r="AZ138" s="6"/>
      <c r="BA138" s="6"/>
      <c r="BB138" s="6"/>
      <c r="BC138" s="3">
        <f t="shared" si="238"/>
        <v>0</v>
      </c>
      <c r="BD138" s="6"/>
      <c r="BE138" s="3">
        <f t="shared" si="239"/>
        <v>0</v>
      </c>
      <c r="BF138" s="6"/>
      <c r="BG138" s="3">
        <f t="shared" si="240"/>
        <v>0</v>
      </c>
      <c r="BH138" s="3">
        <f t="shared" si="241"/>
        <v>0</v>
      </c>
      <c r="BI138" s="15" t="str">
        <f t="shared" si="242"/>
        <v/>
      </c>
      <c r="BK138" s="15">
        <f t="shared" si="243"/>
        <v>0</v>
      </c>
      <c r="BL138" s="3">
        <f t="shared" si="244"/>
        <v>0</v>
      </c>
      <c r="BM138" s="15" t="str">
        <f t="shared" si="245"/>
        <v/>
      </c>
      <c r="BN138" s="15" t="str">
        <f t="shared" si="246"/>
        <v>No es un Control</v>
      </c>
      <c r="BO138" s="149"/>
      <c r="BP138" s="151"/>
      <c r="BQ138" s="151"/>
      <c r="BR138" s="154"/>
      <c r="BS138" s="118"/>
      <c r="BT138" s="121"/>
      <c r="BU138" s="123"/>
      <c r="BV138" s="126"/>
      <c r="BW138" s="121"/>
      <c r="BX138" s="121"/>
      <c r="BY138" s="121"/>
      <c r="BZ138" s="121"/>
      <c r="CA138" s="121"/>
      <c r="CB138" s="121"/>
      <c r="CC138" s="121"/>
      <c r="CD138" s="121"/>
      <c r="CE138" s="121"/>
      <c r="CF138" s="121"/>
      <c r="CG138" s="121"/>
      <c r="CH138" s="121"/>
      <c r="CI138" s="121"/>
      <c r="CJ138" s="121"/>
    </row>
    <row r="139" spans="1:88" ht="16.5" thickBot="1" x14ac:dyDescent="0.3">
      <c r="A139" s="118"/>
      <c r="B139" s="121"/>
      <c r="C139" s="121"/>
      <c r="D139" s="121"/>
      <c r="E139" s="6"/>
      <c r="F139" s="5"/>
      <c r="G139" s="121"/>
      <c r="H139" s="121"/>
      <c r="I139" s="121"/>
      <c r="J139" s="121"/>
      <c r="K139" s="121"/>
      <c r="L139" s="121"/>
      <c r="M139" s="121"/>
      <c r="N139" s="121"/>
      <c r="O139" s="11" t="e">
        <f t="shared" si="230"/>
        <v>#DIV/0!</v>
      </c>
      <c r="P139" s="201" t="e">
        <f t="shared" si="159"/>
        <v>#DIV/0!</v>
      </c>
      <c r="Q139" s="121"/>
      <c r="R139" s="121"/>
      <c r="S139" s="121"/>
      <c r="T139" s="121"/>
      <c r="U139" s="121"/>
      <c r="V139" s="121"/>
      <c r="W139" s="121"/>
      <c r="X139" s="121"/>
      <c r="Y139" s="121"/>
      <c r="Z139" s="121"/>
      <c r="AA139" s="121"/>
      <c r="AB139" s="121"/>
      <c r="AC139" s="121"/>
      <c r="AD139" s="121"/>
      <c r="AE139" s="121"/>
      <c r="AF139" s="121"/>
      <c r="AG139" s="121"/>
      <c r="AH139" s="121"/>
      <c r="AI139" s="190"/>
      <c r="AJ139" s="193">
        <f t="shared" si="160"/>
        <v>0</v>
      </c>
      <c r="AK139" s="193">
        <f t="shared" si="161"/>
        <v>0</v>
      </c>
      <c r="AL139" s="179" t="str">
        <f t="shared" si="231"/>
        <v/>
      </c>
      <c r="AM139" s="196" t="e">
        <f t="shared" si="162"/>
        <v>#DIV/0!</v>
      </c>
      <c r="AN139" s="179" t="str">
        <f t="shared" si="232"/>
        <v/>
      </c>
      <c r="AO139" s="182" t="e">
        <f t="shared" si="233"/>
        <v>#DIV/0!</v>
      </c>
      <c r="AP139" s="126" t="e">
        <f t="shared" si="234"/>
        <v>#DIV/0!</v>
      </c>
      <c r="AQ139" s="187" t="e">
        <f t="shared" si="229"/>
        <v>#DIV/0!</v>
      </c>
      <c r="AR139" s="5"/>
      <c r="AS139" s="5"/>
      <c r="AT139" s="5"/>
      <c r="AU139" s="3">
        <f t="shared" si="235"/>
        <v>0</v>
      </c>
      <c r="AV139" s="5"/>
      <c r="AW139" s="3">
        <f t="shared" si="236"/>
        <v>0</v>
      </c>
      <c r="AX139" s="5"/>
      <c r="AY139" s="3">
        <f t="shared" si="237"/>
        <v>0</v>
      </c>
      <c r="AZ139" s="6"/>
      <c r="BA139" s="6"/>
      <c r="BB139" s="6"/>
      <c r="BC139" s="3">
        <f t="shared" si="238"/>
        <v>0</v>
      </c>
      <c r="BD139" s="6"/>
      <c r="BE139" s="3">
        <f t="shared" si="239"/>
        <v>0</v>
      </c>
      <c r="BF139" s="6"/>
      <c r="BG139" s="3">
        <f t="shared" si="240"/>
        <v>0</v>
      </c>
      <c r="BH139" s="3">
        <f t="shared" si="241"/>
        <v>0</v>
      </c>
      <c r="BI139" s="15" t="str">
        <f t="shared" si="242"/>
        <v/>
      </c>
      <c r="BK139" s="15">
        <f t="shared" si="243"/>
        <v>0</v>
      </c>
      <c r="BL139" s="3">
        <f t="shared" si="244"/>
        <v>0</v>
      </c>
      <c r="BM139" s="15" t="str">
        <f t="shared" si="245"/>
        <v/>
      </c>
      <c r="BN139" s="15" t="str">
        <f t="shared" si="246"/>
        <v>No es un Control</v>
      </c>
      <c r="BO139" s="149"/>
      <c r="BP139" s="151"/>
      <c r="BQ139" s="151"/>
      <c r="BR139" s="154"/>
      <c r="BS139" s="118"/>
      <c r="BT139" s="121"/>
      <c r="BU139" s="123"/>
      <c r="BV139" s="126"/>
      <c r="BW139" s="121"/>
      <c r="BX139" s="121"/>
      <c r="BY139" s="121"/>
      <c r="BZ139" s="121"/>
      <c r="CA139" s="121"/>
      <c r="CB139" s="121"/>
      <c r="CC139" s="121"/>
      <c r="CD139" s="121"/>
      <c r="CE139" s="121"/>
      <c r="CF139" s="121"/>
      <c r="CG139" s="121"/>
      <c r="CH139" s="121"/>
      <c r="CI139" s="121"/>
      <c r="CJ139" s="121"/>
    </row>
    <row r="140" spans="1:88" ht="16.5" thickBot="1" x14ac:dyDescent="0.3">
      <c r="A140" s="204"/>
      <c r="B140" s="199"/>
      <c r="C140" s="199"/>
      <c r="D140" s="199"/>
      <c r="E140" s="16"/>
      <c r="F140" s="17"/>
      <c r="G140" s="199"/>
      <c r="H140" s="199"/>
      <c r="I140" s="199"/>
      <c r="J140" s="199"/>
      <c r="K140" s="199"/>
      <c r="L140" s="199"/>
      <c r="M140" s="199"/>
      <c r="N140" s="199"/>
      <c r="O140" s="18" t="e">
        <f t="shared" si="230"/>
        <v>#DIV/0!</v>
      </c>
      <c r="P140" s="202" t="e">
        <f>IF(H140="",O140,H140)</f>
        <v>#DIV/0!</v>
      </c>
      <c r="Q140" s="199"/>
      <c r="R140" s="199"/>
      <c r="S140" s="199"/>
      <c r="T140" s="199"/>
      <c r="U140" s="199"/>
      <c r="V140" s="199"/>
      <c r="W140" s="199"/>
      <c r="X140" s="199"/>
      <c r="Y140" s="199"/>
      <c r="Z140" s="199"/>
      <c r="AA140" s="199"/>
      <c r="AB140" s="199"/>
      <c r="AC140" s="199"/>
      <c r="AD140" s="199"/>
      <c r="AE140" s="199"/>
      <c r="AF140" s="199"/>
      <c r="AG140" s="199"/>
      <c r="AH140" s="199"/>
      <c r="AI140" s="191"/>
      <c r="AJ140" s="194">
        <f>COUNTIF(Q140:AI140,"SI")</f>
        <v>0</v>
      </c>
      <c r="AK140" s="194">
        <f>COUNTIF(Q140:AI140,"NO")</f>
        <v>0</v>
      </c>
      <c r="AL140" s="180" t="str">
        <f t="shared" si="231"/>
        <v/>
      </c>
      <c r="AM140" s="197" t="e">
        <f>P140</f>
        <v>#DIV/0!</v>
      </c>
      <c r="AN140" s="180" t="str">
        <f t="shared" si="232"/>
        <v/>
      </c>
      <c r="AO140" s="183" t="e">
        <f t="shared" si="233"/>
        <v>#DIV/0!</v>
      </c>
      <c r="AP140" s="185" t="e">
        <f t="shared" si="234"/>
        <v>#DIV/0!</v>
      </c>
      <c r="AQ140" s="188" t="e">
        <f t="shared" si="229"/>
        <v>#DIV/0!</v>
      </c>
      <c r="AR140" s="5"/>
      <c r="AS140" s="5"/>
      <c r="AT140" s="5"/>
      <c r="AU140" s="3">
        <f t="shared" si="235"/>
        <v>0</v>
      </c>
      <c r="AV140" s="5"/>
      <c r="AW140" s="3">
        <f t="shared" si="236"/>
        <v>0</v>
      </c>
      <c r="AX140" s="5"/>
      <c r="AY140" s="3">
        <f t="shared" si="237"/>
        <v>0</v>
      </c>
      <c r="AZ140" s="5"/>
      <c r="BA140" s="8">
        <f>AY140*AZ140</f>
        <v>0</v>
      </c>
      <c r="BB140" s="9" t="str">
        <f>IF(OR(AZ140=5,BA140=20,BA140=15,BA140=16,AND(BA140=12,AZ140=4)),"Extremo",IF(OR(BA140=8,BA140=9,AND(BA140=4,AZ140=4),AND(BA140=12,AZ140=3),AND(BA140=10,AZ140=2),AND(BA140=5,AZ140=1)),"Alto",IF(OR(BA140=6,AND(BA140=4,AZ140=1),AND(BA140=3,AZ140=3)),"Moderado",IF(OR(BA140=1,BA140=2,AND(BA140=3,AZ140=3),AND(BA140=4,AZ140=2)),"Bajo"," "))))</f>
        <v xml:space="preserve"> </v>
      </c>
      <c r="BC140" s="3">
        <f t="shared" si="238"/>
        <v>0</v>
      </c>
      <c r="BD140" s="5"/>
      <c r="BE140" s="3">
        <f t="shared" si="239"/>
        <v>0</v>
      </c>
      <c r="BF140" s="5"/>
      <c r="BG140" s="3">
        <f t="shared" si="240"/>
        <v>0</v>
      </c>
      <c r="BH140" s="3">
        <f t="shared" si="241"/>
        <v>0</v>
      </c>
      <c r="BI140" s="15" t="str">
        <f t="shared" si="242"/>
        <v/>
      </c>
      <c r="BK140" s="15">
        <f t="shared" si="243"/>
        <v>0</v>
      </c>
      <c r="BL140" s="3">
        <f t="shared" si="244"/>
        <v>0</v>
      </c>
      <c r="BM140" s="15" t="str">
        <f t="shared" si="245"/>
        <v/>
      </c>
      <c r="BN140" s="15" t="str">
        <f t="shared" si="246"/>
        <v>No es un Control</v>
      </c>
      <c r="BO140" s="149"/>
      <c r="BP140" s="152"/>
      <c r="BQ140" s="152"/>
      <c r="BR140" s="155"/>
      <c r="BS140" s="119"/>
      <c r="BT140" s="108"/>
      <c r="BU140" s="124"/>
      <c r="BV140" s="127"/>
      <c r="BW140" s="199"/>
      <c r="BX140" s="199"/>
      <c r="BY140" s="199"/>
      <c r="BZ140" s="199"/>
      <c r="CA140" s="199"/>
      <c r="CB140" s="199"/>
      <c r="CC140" s="199"/>
      <c r="CD140" s="199"/>
      <c r="CE140" s="199"/>
      <c r="CF140" s="199"/>
      <c r="CG140" s="199"/>
      <c r="CH140" s="199"/>
      <c r="CI140" s="199"/>
      <c r="CJ140" s="199"/>
    </row>
    <row r="141" spans="1:88" ht="16.5" thickBot="1" x14ac:dyDescent="0.3">
      <c r="A141" s="203"/>
      <c r="B141" s="198"/>
      <c r="C141" s="198"/>
      <c r="D141" s="198"/>
      <c r="E141" s="12"/>
      <c r="F141" s="12"/>
      <c r="G141" s="198"/>
      <c r="H141" s="198"/>
      <c r="I141" s="198"/>
      <c r="J141" s="198"/>
      <c r="K141" s="198"/>
      <c r="L141" s="198"/>
      <c r="M141" s="198"/>
      <c r="N141" s="198"/>
      <c r="O141" s="13" t="e">
        <f t="shared" si="230"/>
        <v>#DIV/0!</v>
      </c>
      <c r="P141" s="200" t="e">
        <f t="shared" ref="P141:P189" si="254">IF(H141="",O141,H141)</f>
        <v>#DIV/0!</v>
      </c>
      <c r="Q141" s="198"/>
      <c r="R141" s="198"/>
      <c r="S141" s="198"/>
      <c r="T141" s="198"/>
      <c r="U141" s="198"/>
      <c r="V141" s="198"/>
      <c r="W141" s="198"/>
      <c r="X141" s="198"/>
      <c r="Y141" s="198"/>
      <c r="Z141" s="198"/>
      <c r="AA141" s="198"/>
      <c r="AB141" s="198"/>
      <c r="AC141" s="198"/>
      <c r="AD141" s="198"/>
      <c r="AE141" s="198"/>
      <c r="AF141" s="198"/>
      <c r="AG141" s="198"/>
      <c r="AH141" s="198"/>
      <c r="AI141" s="189"/>
      <c r="AJ141" s="192">
        <f t="shared" ref="AJ141:AJ189" si="255">COUNTIF(Q141:AI141,"SI")</f>
        <v>0</v>
      </c>
      <c r="AK141" s="192">
        <f t="shared" ref="AK141:AK189" si="256">COUNTIF(Q141:AI141,"NO")</f>
        <v>0</v>
      </c>
      <c r="AL141" s="178" t="str">
        <f t="shared" si="231"/>
        <v/>
      </c>
      <c r="AM141" s="195" t="e">
        <f t="shared" ref="AM141:AM189" si="257">P141</f>
        <v>#DIV/0!</v>
      </c>
      <c r="AN141" s="178" t="str">
        <f t="shared" si="232"/>
        <v/>
      </c>
      <c r="AO141" s="181" t="e">
        <f t="shared" si="233"/>
        <v>#DIV/0!</v>
      </c>
      <c r="AP141" s="184" t="e">
        <f t="shared" si="234"/>
        <v>#DIV/0!</v>
      </c>
      <c r="AQ141" s="186" t="e">
        <f t="shared" si="229"/>
        <v>#DIV/0!</v>
      </c>
      <c r="AR141" s="5"/>
      <c r="AS141" s="5"/>
      <c r="AT141" s="5"/>
      <c r="AU141" s="3">
        <f t="shared" si="235"/>
        <v>0</v>
      </c>
      <c r="AV141" s="5"/>
      <c r="AW141" s="3">
        <f t="shared" si="236"/>
        <v>0</v>
      </c>
      <c r="AX141" s="5"/>
      <c r="AY141" s="3">
        <f t="shared" si="237"/>
        <v>0</v>
      </c>
      <c r="AZ141" s="6"/>
      <c r="BA141" s="8">
        <f t="shared" ref="BA141:BA151" si="258">AY141*AZ141</f>
        <v>0</v>
      </c>
      <c r="BB141" s="9" t="str">
        <f>IF(OR(AZ141=5,BA141=20,BA141=15,BA141=16,AND(BA141=12,AZ141=4)),"Extremo",IF(OR(BA141=8,BA141=9,AND(BA141=4,AZ141=4),AND(BA141=12,AZ141=3),AND(BA141=10,AZ141=2),AND(BA141=5,AZ141=1)),"Alto",IF(OR(BA141=6,AND(BA141=4,AZ141=1),AND(BA141=3,AZ141=3)),"Moderado",IF(OR(BA141=1,BA141=2,AND(BA141=3,AZ141=3),AND(BA141=4,AZ141=2)),"Bajo"," "))))</f>
        <v xml:space="preserve"> </v>
      </c>
      <c r="BC141" s="3">
        <f t="shared" si="238"/>
        <v>0</v>
      </c>
      <c r="BD141" s="6"/>
      <c r="BE141" s="3">
        <f t="shared" si="239"/>
        <v>0</v>
      </c>
      <c r="BF141" s="6"/>
      <c r="BG141" s="3">
        <f t="shared" si="240"/>
        <v>0</v>
      </c>
      <c r="BH141" s="3">
        <f t="shared" si="241"/>
        <v>0</v>
      </c>
      <c r="BI141" s="15" t="str">
        <f t="shared" si="242"/>
        <v/>
      </c>
      <c r="BK141" s="15">
        <f t="shared" si="243"/>
        <v>0</v>
      </c>
      <c r="BL141" s="3">
        <f t="shared" si="244"/>
        <v>0</v>
      </c>
      <c r="BM141" s="15" t="str">
        <f t="shared" si="245"/>
        <v/>
      </c>
      <c r="BN141" s="15" t="str">
        <f t="shared" si="246"/>
        <v>No es un Control</v>
      </c>
      <c r="BO141" s="148" t="e">
        <f t="shared" ref="BO141" si="259">AVERAGE(BM141:BM145)</f>
        <v>#DIV/0!</v>
      </c>
      <c r="BP141" s="150" t="e">
        <f t="shared" ref="BP141" si="260">IF(BO141=100,"FUERTE",IF(BO141&gt;49,"MODERADO",IF(BO141&lt;50,"DÉBIL","")))</f>
        <v>#DIV/0!</v>
      </c>
      <c r="BQ141" s="150" t="e">
        <f t="shared" ref="BQ141" si="261">IF(AND(BP141="FUERTE",OR(BN141="Probabilidad",BN142="Probabilidad",BN143="Probabilidad", BN144="Probabilidad",BN145="Probabilidad")),2,IF(AND(BP141="MODERADO",OR(BN141="Probabilidad",BN142="Probabilidad",BN143="Probabilidad", BN144="Probabilidad",BN145="Probabilidad")),1,0))</f>
        <v>#DIV/0!</v>
      </c>
      <c r="BR141" s="153">
        <v>0</v>
      </c>
      <c r="BS141" s="117" t="e">
        <f t="shared" ref="BS141" si="262">IF(AM141-BQ141&lt;=0,1,AM141-BQ141)</f>
        <v>#DIV/0!</v>
      </c>
      <c r="BT141" s="120" t="e">
        <f t="shared" ref="BT141" si="263">AN141-BR141</f>
        <v>#VALUE!</v>
      </c>
      <c r="BU141" s="122" t="e">
        <f t="shared" ref="BU141" si="264">BS141*BT141</f>
        <v>#DIV/0!</v>
      </c>
      <c r="BV141" s="125" t="e">
        <f t="shared" ref="BV141" si="265">IF(OR(BT141=5,BU141=20,BU141=15,BU141=16,AND(BU141=12,BT141=4)),"Extremo",IF(OR(BU141=8,BU141=9,AND(BU141=4,BT141=4),AND(BU141=12,BT141=3),AND(BU141=10,BT141=2),AND(BU141=5,BT141=1)),"Alto",IF(OR(BU141=6,AND(BU141=4,BT141=1),AND(BU141=3,BT141=3)),"Moderado",IF(OR(BU141=1,BU141=2,AND(BU141=3,BT141=3),AND(BU141=4,BT141=2)),"Bajo"," "))))</f>
        <v>#VALUE!</v>
      </c>
      <c r="BW141" s="198"/>
      <c r="BX141" s="198"/>
      <c r="BY141" s="198"/>
      <c r="BZ141" s="198"/>
      <c r="CA141" s="198"/>
      <c r="CB141" s="198"/>
      <c r="CC141" s="198"/>
      <c r="CD141" s="198"/>
      <c r="CE141" s="198"/>
      <c r="CF141" s="198"/>
      <c r="CG141" s="198"/>
      <c r="CH141" s="198"/>
      <c r="CI141" s="198"/>
      <c r="CJ141" s="198"/>
    </row>
    <row r="142" spans="1:88" ht="16.5" thickBot="1" x14ac:dyDescent="0.3">
      <c r="A142" s="118"/>
      <c r="B142" s="121"/>
      <c r="C142" s="121"/>
      <c r="D142" s="121"/>
      <c r="E142" s="6"/>
      <c r="F142" s="5"/>
      <c r="G142" s="121"/>
      <c r="H142" s="121"/>
      <c r="I142" s="121"/>
      <c r="J142" s="121"/>
      <c r="K142" s="121"/>
      <c r="L142" s="121"/>
      <c r="M142" s="121"/>
      <c r="N142" s="121"/>
      <c r="O142" s="11" t="e">
        <f t="shared" si="230"/>
        <v>#DIV/0!</v>
      </c>
      <c r="P142" s="201" t="e">
        <f t="shared" si="254"/>
        <v>#DIV/0!</v>
      </c>
      <c r="Q142" s="121"/>
      <c r="R142" s="121"/>
      <c r="S142" s="121"/>
      <c r="T142" s="121"/>
      <c r="U142" s="121"/>
      <c r="V142" s="121"/>
      <c r="W142" s="121"/>
      <c r="X142" s="121"/>
      <c r="Y142" s="121"/>
      <c r="Z142" s="121"/>
      <c r="AA142" s="121"/>
      <c r="AB142" s="121"/>
      <c r="AC142" s="121"/>
      <c r="AD142" s="121"/>
      <c r="AE142" s="121"/>
      <c r="AF142" s="121"/>
      <c r="AG142" s="121"/>
      <c r="AH142" s="121"/>
      <c r="AI142" s="190"/>
      <c r="AJ142" s="193">
        <f t="shared" si="255"/>
        <v>0</v>
      </c>
      <c r="AK142" s="193">
        <f t="shared" si="256"/>
        <v>0</v>
      </c>
      <c r="AL142" s="179" t="str">
        <f t="shared" si="231"/>
        <v/>
      </c>
      <c r="AM142" s="196" t="e">
        <f t="shared" si="257"/>
        <v>#DIV/0!</v>
      </c>
      <c r="AN142" s="179" t="str">
        <f t="shared" si="232"/>
        <v/>
      </c>
      <c r="AO142" s="182" t="e">
        <f t="shared" si="233"/>
        <v>#DIV/0!</v>
      </c>
      <c r="AP142" s="126" t="e">
        <f t="shared" si="234"/>
        <v>#DIV/0!</v>
      </c>
      <c r="AQ142" s="187" t="e">
        <f t="shared" si="229"/>
        <v>#DIV/0!</v>
      </c>
      <c r="AR142" s="5"/>
      <c r="AS142" s="5"/>
      <c r="AT142" s="5"/>
      <c r="AU142" s="3">
        <f t="shared" si="235"/>
        <v>0</v>
      </c>
      <c r="AV142" s="5"/>
      <c r="AW142" s="3">
        <f t="shared" si="236"/>
        <v>0</v>
      </c>
      <c r="AX142" s="5"/>
      <c r="AY142" s="3">
        <f t="shared" si="237"/>
        <v>0</v>
      </c>
      <c r="AZ142" s="6"/>
      <c r="BA142" s="8">
        <f t="shared" si="258"/>
        <v>0</v>
      </c>
      <c r="BB142" s="9" t="str">
        <f>IF(OR(AZ142=5,BA142=20,BA142=15,BA142=16,AND(BA142=12,AZ142=4)),"Extremo",IF(OR(BA142=8,BA142=9,AND(BA142=4,AZ142=4),AND(BA142=12,AZ142=3),AND(BA142=10,AZ142=2),AND(BA142=5,AZ142=1)),"Alto",IF(OR(BA142=6,AND(BA142=4,AZ142=1),AND(BA142=3,AZ142=3)),"Moderado",IF(OR(BA142=1,BA142=2,AND(BA142=3,AZ142=3),AND(BA142=4,AZ142=2)),"Bajo"," "))))</f>
        <v xml:space="preserve"> </v>
      </c>
      <c r="BC142" s="3">
        <f t="shared" si="238"/>
        <v>0</v>
      </c>
      <c r="BD142" s="6"/>
      <c r="BE142" s="3">
        <f t="shared" si="239"/>
        <v>0</v>
      </c>
      <c r="BF142" s="6"/>
      <c r="BG142" s="3">
        <f t="shared" si="240"/>
        <v>0</v>
      </c>
      <c r="BH142" s="3">
        <f t="shared" si="241"/>
        <v>0</v>
      </c>
      <c r="BI142" s="15" t="str">
        <f t="shared" si="242"/>
        <v/>
      </c>
      <c r="BK142" s="15">
        <f t="shared" si="243"/>
        <v>0</v>
      </c>
      <c r="BL142" s="3">
        <f t="shared" si="244"/>
        <v>0</v>
      </c>
      <c r="BM142" s="15" t="str">
        <f t="shared" si="245"/>
        <v/>
      </c>
      <c r="BN142" s="15" t="str">
        <f t="shared" si="246"/>
        <v>No es un Control</v>
      </c>
      <c r="BO142" s="149"/>
      <c r="BP142" s="151"/>
      <c r="BQ142" s="151"/>
      <c r="BR142" s="154"/>
      <c r="BS142" s="118"/>
      <c r="BT142" s="121"/>
      <c r="BU142" s="123"/>
      <c r="BV142" s="126"/>
      <c r="BW142" s="121"/>
      <c r="BX142" s="121"/>
      <c r="BY142" s="121"/>
      <c r="BZ142" s="121"/>
      <c r="CA142" s="121"/>
      <c r="CB142" s="121"/>
      <c r="CC142" s="121"/>
      <c r="CD142" s="121"/>
      <c r="CE142" s="121"/>
      <c r="CF142" s="121"/>
      <c r="CG142" s="121"/>
      <c r="CH142" s="121"/>
      <c r="CI142" s="121"/>
      <c r="CJ142" s="121"/>
    </row>
    <row r="143" spans="1:88" ht="16.5" thickBot="1" x14ac:dyDescent="0.3">
      <c r="A143" s="118"/>
      <c r="B143" s="121"/>
      <c r="C143" s="121"/>
      <c r="D143" s="121"/>
      <c r="E143" s="6"/>
      <c r="F143" s="5"/>
      <c r="G143" s="121"/>
      <c r="H143" s="121"/>
      <c r="I143" s="121"/>
      <c r="J143" s="121"/>
      <c r="K143" s="121"/>
      <c r="L143" s="121"/>
      <c r="M143" s="121"/>
      <c r="N143" s="121"/>
      <c r="O143" s="11" t="e">
        <f t="shared" si="230"/>
        <v>#DIV/0!</v>
      </c>
      <c r="P143" s="201" t="e">
        <f t="shared" si="254"/>
        <v>#DIV/0!</v>
      </c>
      <c r="Q143" s="121"/>
      <c r="R143" s="121"/>
      <c r="S143" s="121"/>
      <c r="T143" s="121"/>
      <c r="U143" s="121"/>
      <c r="V143" s="121"/>
      <c r="W143" s="121"/>
      <c r="X143" s="121"/>
      <c r="Y143" s="121"/>
      <c r="Z143" s="121"/>
      <c r="AA143" s="121"/>
      <c r="AB143" s="121"/>
      <c r="AC143" s="121"/>
      <c r="AD143" s="121"/>
      <c r="AE143" s="121"/>
      <c r="AF143" s="121"/>
      <c r="AG143" s="121"/>
      <c r="AH143" s="121"/>
      <c r="AI143" s="190"/>
      <c r="AJ143" s="193">
        <f t="shared" si="255"/>
        <v>0</v>
      </c>
      <c r="AK143" s="193">
        <f t="shared" si="256"/>
        <v>0</v>
      </c>
      <c r="AL143" s="179" t="str">
        <f t="shared" si="231"/>
        <v/>
      </c>
      <c r="AM143" s="196" t="e">
        <f t="shared" si="257"/>
        <v>#DIV/0!</v>
      </c>
      <c r="AN143" s="179" t="str">
        <f t="shared" si="232"/>
        <v/>
      </c>
      <c r="AO143" s="182" t="e">
        <f t="shared" si="233"/>
        <v>#DIV/0!</v>
      </c>
      <c r="AP143" s="126" t="e">
        <f t="shared" si="234"/>
        <v>#DIV/0!</v>
      </c>
      <c r="AQ143" s="187" t="e">
        <f t="shared" si="229"/>
        <v>#DIV/0!</v>
      </c>
      <c r="AR143" s="5"/>
      <c r="AS143" s="5"/>
      <c r="AT143" s="5"/>
      <c r="AU143" s="3">
        <f t="shared" si="235"/>
        <v>0</v>
      </c>
      <c r="AV143" s="5"/>
      <c r="AW143" s="3">
        <f t="shared" si="236"/>
        <v>0</v>
      </c>
      <c r="AX143" s="5"/>
      <c r="AY143" s="3">
        <f t="shared" si="237"/>
        <v>0</v>
      </c>
      <c r="AZ143" s="6"/>
      <c r="BA143" s="8">
        <f t="shared" si="258"/>
        <v>0</v>
      </c>
      <c r="BB143" s="9" t="str">
        <f t="shared" ref="BB143" si="266">IF(OR(AZ143=5,BA143=20,BA143=15,BA143=16,AND(BA143=12,AZ143=4)),"Extremo",IF(OR(BA143=8,BA143=9,AND(BA143=4,AZ143=4),AND(BA143=12,AZ143=3),AND(BA143=10,AZ143=2),AND(BA143=5,AZ143=1)),"Alto",IF(OR(BA143=6,AND(BA143=4,AZ143=1),AND(BA143=3,AZ143=3)),"Moderado",IF(OR(BA143=1,BA143=2,AND(BA143=3,AZ143=3),AND(BA143=4,AZ143=2)),"Bajo"," "))))</f>
        <v xml:space="preserve"> </v>
      </c>
      <c r="BC143" s="3">
        <f t="shared" si="238"/>
        <v>0</v>
      </c>
      <c r="BD143" s="6"/>
      <c r="BE143" s="3">
        <f t="shared" si="239"/>
        <v>0</v>
      </c>
      <c r="BF143" s="6"/>
      <c r="BG143" s="3">
        <f t="shared" si="240"/>
        <v>0</v>
      </c>
      <c r="BH143" s="3">
        <f t="shared" si="241"/>
        <v>0</v>
      </c>
      <c r="BI143" s="15" t="str">
        <f t="shared" si="242"/>
        <v/>
      </c>
      <c r="BK143" s="15">
        <f t="shared" si="243"/>
        <v>0</v>
      </c>
      <c r="BL143" s="3">
        <f t="shared" si="244"/>
        <v>0</v>
      </c>
      <c r="BM143" s="15" t="str">
        <f t="shared" si="245"/>
        <v/>
      </c>
      <c r="BN143" s="15" t="str">
        <f t="shared" si="246"/>
        <v>No es un Control</v>
      </c>
      <c r="BO143" s="149"/>
      <c r="BP143" s="151"/>
      <c r="BQ143" s="151"/>
      <c r="BR143" s="154"/>
      <c r="BS143" s="118"/>
      <c r="BT143" s="121"/>
      <c r="BU143" s="123"/>
      <c r="BV143" s="126"/>
      <c r="BW143" s="121"/>
      <c r="BX143" s="121"/>
      <c r="BY143" s="121"/>
      <c r="BZ143" s="121"/>
      <c r="CA143" s="121"/>
      <c r="CB143" s="121"/>
      <c r="CC143" s="121"/>
      <c r="CD143" s="121"/>
      <c r="CE143" s="121"/>
      <c r="CF143" s="121"/>
      <c r="CG143" s="121"/>
      <c r="CH143" s="121"/>
      <c r="CI143" s="121"/>
      <c r="CJ143" s="121"/>
    </row>
    <row r="144" spans="1:88" ht="16.5" thickBot="1" x14ac:dyDescent="0.3">
      <c r="A144" s="118"/>
      <c r="B144" s="121"/>
      <c r="C144" s="121"/>
      <c r="D144" s="121"/>
      <c r="E144" s="6"/>
      <c r="F144" s="5"/>
      <c r="G144" s="121"/>
      <c r="H144" s="121"/>
      <c r="I144" s="121"/>
      <c r="J144" s="121"/>
      <c r="K144" s="121"/>
      <c r="L144" s="121"/>
      <c r="M144" s="121"/>
      <c r="N144" s="121"/>
      <c r="O144" s="11" t="e">
        <f t="shared" si="230"/>
        <v>#DIV/0!</v>
      </c>
      <c r="P144" s="201" t="e">
        <f t="shared" si="254"/>
        <v>#DIV/0!</v>
      </c>
      <c r="Q144" s="121"/>
      <c r="R144" s="121"/>
      <c r="S144" s="121"/>
      <c r="T144" s="121"/>
      <c r="U144" s="121"/>
      <c r="V144" s="121"/>
      <c r="W144" s="121"/>
      <c r="X144" s="121"/>
      <c r="Y144" s="121"/>
      <c r="Z144" s="121"/>
      <c r="AA144" s="121"/>
      <c r="AB144" s="121"/>
      <c r="AC144" s="121"/>
      <c r="AD144" s="121"/>
      <c r="AE144" s="121"/>
      <c r="AF144" s="121"/>
      <c r="AG144" s="121"/>
      <c r="AH144" s="121"/>
      <c r="AI144" s="190"/>
      <c r="AJ144" s="193">
        <f t="shared" si="255"/>
        <v>0</v>
      </c>
      <c r="AK144" s="193">
        <f t="shared" si="256"/>
        <v>0</v>
      </c>
      <c r="AL144" s="179" t="str">
        <f t="shared" si="231"/>
        <v/>
      </c>
      <c r="AM144" s="196" t="e">
        <f t="shared" si="257"/>
        <v>#DIV/0!</v>
      </c>
      <c r="AN144" s="179" t="str">
        <f t="shared" si="232"/>
        <v/>
      </c>
      <c r="AO144" s="182" t="e">
        <f t="shared" si="233"/>
        <v>#DIV/0!</v>
      </c>
      <c r="AP144" s="126" t="e">
        <f t="shared" si="234"/>
        <v>#DIV/0!</v>
      </c>
      <c r="AQ144" s="187" t="e">
        <f t="shared" si="229"/>
        <v>#DIV/0!</v>
      </c>
      <c r="AR144" s="5"/>
      <c r="AS144" s="5"/>
      <c r="AT144" s="5"/>
      <c r="AU144" s="3">
        <f t="shared" si="235"/>
        <v>0</v>
      </c>
      <c r="AV144" s="5"/>
      <c r="AW144" s="3">
        <f t="shared" si="236"/>
        <v>0</v>
      </c>
      <c r="AX144" s="5"/>
      <c r="AY144" s="3">
        <f t="shared" si="237"/>
        <v>0</v>
      </c>
      <c r="AZ144" s="6"/>
      <c r="BA144" s="8">
        <f t="shared" si="258"/>
        <v>0</v>
      </c>
      <c r="BB144" s="9" t="str">
        <f>IF(OR(AZ144=5,BA144=20,BA144=15,BA144=16,AND(BA144=12,AZ144=4)),"Extremo",IF(OR(BA144=8,BA144=9,AND(BA144=4,AZ144=4),AND(BA144=12,AZ144=3),AND(BA144=10,AZ144=2),AND(BA144=5,AZ144=1)),"Alto",IF(OR(BA144=6,AND(BA144=4,AZ144=1),AND(BA144=3,AZ144=3)),"Moderado",IF(OR(BA144=1,BA144=2,AND(BA144=3,AZ144=3),AND(BA144=4,AZ144=2)),"Bajo"," "))))</f>
        <v xml:space="preserve"> </v>
      </c>
      <c r="BC144" s="3">
        <f t="shared" si="238"/>
        <v>0</v>
      </c>
      <c r="BD144" s="6"/>
      <c r="BE144" s="3">
        <f t="shared" si="239"/>
        <v>0</v>
      </c>
      <c r="BF144" s="6"/>
      <c r="BG144" s="3">
        <f t="shared" si="240"/>
        <v>0</v>
      </c>
      <c r="BH144" s="3">
        <f t="shared" si="241"/>
        <v>0</v>
      </c>
      <c r="BI144" s="15" t="str">
        <f t="shared" si="242"/>
        <v/>
      </c>
      <c r="BK144" s="15">
        <f t="shared" si="243"/>
        <v>0</v>
      </c>
      <c r="BL144" s="3">
        <f t="shared" si="244"/>
        <v>0</v>
      </c>
      <c r="BM144" s="15" t="str">
        <f t="shared" si="245"/>
        <v/>
      </c>
      <c r="BN144" s="15" t="str">
        <f t="shared" si="246"/>
        <v>No es un Control</v>
      </c>
      <c r="BO144" s="149"/>
      <c r="BP144" s="151"/>
      <c r="BQ144" s="151"/>
      <c r="BR144" s="154"/>
      <c r="BS144" s="118"/>
      <c r="BT144" s="121"/>
      <c r="BU144" s="123"/>
      <c r="BV144" s="126"/>
      <c r="BW144" s="121"/>
      <c r="BX144" s="121"/>
      <c r="BY144" s="121"/>
      <c r="BZ144" s="121"/>
      <c r="CA144" s="121"/>
      <c r="CB144" s="121"/>
      <c r="CC144" s="121"/>
      <c r="CD144" s="121"/>
      <c r="CE144" s="121"/>
      <c r="CF144" s="121"/>
      <c r="CG144" s="121"/>
      <c r="CH144" s="121"/>
      <c r="CI144" s="121"/>
      <c r="CJ144" s="121"/>
    </row>
    <row r="145" spans="1:88" ht="16.5" thickBot="1" x14ac:dyDescent="0.3">
      <c r="A145" s="204"/>
      <c r="B145" s="199"/>
      <c r="C145" s="199"/>
      <c r="D145" s="199"/>
      <c r="E145" s="16"/>
      <c r="F145" s="17"/>
      <c r="G145" s="199"/>
      <c r="H145" s="199"/>
      <c r="I145" s="199"/>
      <c r="J145" s="199"/>
      <c r="K145" s="199"/>
      <c r="L145" s="199"/>
      <c r="M145" s="199"/>
      <c r="N145" s="199"/>
      <c r="O145" s="18" t="e">
        <f t="shared" si="230"/>
        <v>#DIV/0!</v>
      </c>
      <c r="P145" s="202" t="e">
        <f t="shared" si="254"/>
        <v>#DIV/0!</v>
      </c>
      <c r="Q145" s="199"/>
      <c r="R145" s="199"/>
      <c r="S145" s="199"/>
      <c r="T145" s="199"/>
      <c r="U145" s="199"/>
      <c r="V145" s="199"/>
      <c r="W145" s="199"/>
      <c r="X145" s="199"/>
      <c r="Y145" s="199"/>
      <c r="Z145" s="199"/>
      <c r="AA145" s="199"/>
      <c r="AB145" s="199"/>
      <c r="AC145" s="199"/>
      <c r="AD145" s="199"/>
      <c r="AE145" s="199"/>
      <c r="AF145" s="199"/>
      <c r="AG145" s="199"/>
      <c r="AH145" s="199"/>
      <c r="AI145" s="191"/>
      <c r="AJ145" s="194">
        <f t="shared" si="255"/>
        <v>0</v>
      </c>
      <c r="AK145" s="194">
        <f t="shared" si="256"/>
        <v>0</v>
      </c>
      <c r="AL145" s="180" t="str">
        <f t="shared" si="231"/>
        <v/>
      </c>
      <c r="AM145" s="197" t="e">
        <f t="shared" si="257"/>
        <v>#DIV/0!</v>
      </c>
      <c r="AN145" s="180" t="str">
        <f t="shared" si="232"/>
        <v/>
      </c>
      <c r="AO145" s="183" t="e">
        <f t="shared" si="233"/>
        <v>#DIV/0!</v>
      </c>
      <c r="AP145" s="185" t="e">
        <f t="shared" si="234"/>
        <v>#DIV/0!</v>
      </c>
      <c r="AQ145" s="188" t="e">
        <f t="shared" si="229"/>
        <v>#DIV/0!</v>
      </c>
      <c r="AR145" s="5"/>
      <c r="AS145" s="5"/>
      <c r="AT145" s="5"/>
      <c r="AU145" s="3">
        <f t="shared" si="235"/>
        <v>0</v>
      </c>
      <c r="AV145" s="5"/>
      <c r="AW145" s="3">
        <f t="shared" si="236"/>
        <v>0</v>
      </c>
      <c r="AX145" s="5"/>
      <c r="AY145" s="3">
        <f t="shared" si="237"/>
        <v>0</v>
      </c>
      <c r="AZ145" s="6"/>
      <c r="BA145" s="8">
        <f t="shared" si="258"/>
        <v>0</v>
      </c>
      <c r="BB145" s="9" t="str">
        <f t="shared" ref="BB145:BB151" si="267">IF(OR(AZ145=5,BA145=20,BA145=15,BA145=16,AND(BA145=12,AZ145=4)),"Extremo",IF(OR(BA145=8,BA145=9,AND(BA145=4,AZ145=4),AND(BA145=12,AZ145=3),AND(BA145=10,AZ145=2),AND(BA145=5,AZ145=1)),"Alto",IF(OR(BA145=6,AND(BA145=4,AZ145=1),AND(BA145=3,AZ145=3)),"Moderado",IF(OR(BA145=1,BA145=2,AND(BA145=3,AZ145=3),AND(BA145=4,AZ145=2)),"Bajo"," "))))</f>
        <v xml:space="preserve"> </v>
      </c>
      <c r="BC145" s="3">
        <f t="shared" si="238"/>
        <v>0</v>
      </c>
      <c r="BD145" s="6"/>
      <c r="BE145" s="3">
        <f t="shared" si="239"/>
        <v>0</v>
      </c>
      <c r="BF145" s="6"/>
      <c r="BG145" s="3">
        <f t="shared" si="240"/>
        <v>0</v>
      </c>
      <c r="BH145" s="3">
        <f t="shared" si="241"/>
        <v>0</v>
      </c>
      <c r="BI145" s="15" t="str">
        <f t="shared" si="242"/>
        <v/>
      </c>
      <c r="BK145" s="15">
        <f t="shared" si="243"/>
        <v>0</v>
      </c>
      <c r="BL145" s="3">
        <f t="shared" si="244"/>
        <v>0</v>
      </c>
      <c r="BM145" s="15" t="str">
        <f t="shared" si="245"/>
        <v/>
      </c>
      <c r="BN145" s="15" t="str">
        <f t="shared" si="246"/>
        <v>No es un Control</v>
      </c>
      <c r="BO145" s="149"/>
      <c r="BP145" s="152"/>
      <c r="BQ145" s="152"/>
      <c r="BR145" s="155"/>
      <c r="BS145" s="119"/>
      <c r="BT145" s="108"/>
      <c r="BU145" s="124"/>
      <c r="BV145" s="127"/>
      <c r="BW145" s="199"/>
      <c r="BX145" s="199"/>
      <c r="BY145" s="199"/>
      <c r="BZ145" s="199"/>
      <c r="CA145" s="199"/>
      <c r="CB145" s="199"/>
      <c r="CC145" s="199"/>
      <c r="CD145" s="199"/>
      <c r="CE145" s="199"/>
      <c r="CF145" s="199"/>
      <c r="CG145" s="199"/>
      <c r="CH145" s="199"/>
      <c r="CI145" s="199"/>
      <c r="CJ145" s="199"/>
    </row>
    <row r="146" spans="1:88" ht="16.5" thickBot="1" x14ac:dyDescent="0.3">
      <c r="A146" s="203"/>
      <c r="B146" s="198"/>
      <c r="C146" s="198"/>
      <c r="D146" s="198"/>
      <c r="E146" s="12"/>
      <c r="F146" s="12"/>
      <c r="G146" s="198"/>
      <c r="H146" s="198"/>
      <c r="I146" s="198"/>
      <c r="J146" s="198"/>
      <c r="K146" s="198"/>
      <c r="L146" s="198"/>
      <c r="M146" s="198"/>
      <c r="N146" s="198"/>
      <c r="O146" s="13" t="e">
        <f t="shared" si="230"/>
        <v>#DIV/0!</v>
      </c>
      <c r="P146" s="200" t="e">
        <f t="shared" si="254"/>
        <v>#DIV/0!</v>
      </c>
      <c r="Q146" s="198"/>
      <c r="R146" s="198"/>
      <c r="S146" s="198"/>
      <c r="T146" s="198"/>
      <c r="U146" s="198"/>
      <c r="V146" s="198"/>
      <c r="W146" s="198"/>
      <c r="X146" s="198"/>
      <c r="Y146" s="198"/>
      <c r="Z146" s="198"/>
      <c r="AA146" s="198"/>
      <c r="AB146" s="198"/>
      <c r="AC146" s="198"/>
      <c r="AD146" s="198"/>
      <c r="AE146" s="198"/>
      <c r="AF146" s="198"/>
      <c r="AG146" s="198"/>
      <c r="AH146" s="198"/>
      <c r="AI146" s="189"/>
      <c r="AJ146" s="192">
        <f t="shared" si="255"/>
        <v>0</v>
      </c>
      <c r="AK146" s="192">
        <f t="shared" si="256"/>
        <v>0</v>
      </c>
      <c r="AL146" s="178" t="str">
        <f t="shared" si="231"/>
        <v/>
      </c>
      <c r="AM146" s="195" t="e">
        <f t="shared" si="257"/>
        <v>#DIV/0!</v>
      </c>
      <c r="AN146" s="178" t="str">
        <f t="shared" si="232"/>
        <v/>
      </c>
      <c r="AO146" s="181" t="e">
        <f t="shared" si="233"/>
        <v>#DIV/0!</v>
      </c>
      <c r="AP146" s="184" t="e">
        <f t="shared" si="234"/>
        <v>#DIV/0!</v>
      </c>
      <c r="AQ146" s="186" t="e">
        <f t="shared" si="229"/>
        <v>#DIV/0!</v>
      </c>
      <c r="AR146" s="5"/>
      <c r="AS146" s="5"/>
      <c r="AT146" s="5"/>
      <c r="AU146" s="3">
        <f t="shared" si="235"/>
        <v>0</v>
      </c>
      <c r="AV146" s="5"/>
      <c r="AW146" s="3">
        <f t="shared" si="236"/>
        <v>0</v>
      </c>
      <c r="AX146" s="5"/>
      <c r="AY146" s="3">
        <f t="shared" si="237"/>
        <v>0</v>
      </c>
      <c r="AZ146" s="6"/>
      <c r="BA146" s="8">
        <f t="shared" si="258"/>
        <v>0</v>
      </c>
      <c r="BB146" s="9" t="str">
        <f t="shared" si="267"/>
        <v xml:space="preserve"> </v>
      </c>
      <c r="BC146" s="3">
        <f t="shared" si="238"/>
        <v>0</v>
      </c>
      <c r="BD146" s="6"/>
      <c r="BE146" s="3">
        <f t="shared" si="239"/>
        <v>0</v>
      </c>
      <c r="BF146" s="6"/>
      <c r="BG146" s="3">
        <f t="shared" si="240"/>
        <v>0</v>
      </c>
      <c r="BH146" s="3">
        <f t="shared" si="241"/>
        <v>0</v>
      </c>
      <c r="BI146" s="15" t="str">
        <f t="shared" si="242"/>
        <v/>
      </c>
      <c r="BK146" s="15">
        <f t="shared" si="243"/>
        <v>0</v>
      </c>
      <c r="BL146" s="3">
        <f t="shared" si="244"/>
        <v>0</v>
      </c>
      <c r="BM146" s="15" t="str">
        <f t="shared" si="245"/>
        <v/>
      </c>
      <c r="BN146" s="15" t="str">
        <f t="shared" si="246"/>
        <v>No es un Control</v>
      </c>
      <c r="BO146" s="148" t="e">
        <f t="shared" ref="BO146" si="268">AVERAGE(BM146:BM150)</f>
        <v>#DIV/0!</v>
      </c>
      <c r="BP146" s="150" t="e">
        <f t="shared" ref="BP146" si="269">IF(BO146=100,"FUERTE",IF(BO146&gt;49,"MODERADO",IF(BO146&lt;50,"DÉBIL","")))</f>
        <v>#DIV/0!</v>
      </c>
      <c r="BQ146" s="150" t="e">
        <f t="shared" ref="BQ146" si="270">IF(AND(BP146="FUERTE",OR(BN146="Probabilidad",BN147="Probabilidad",BN148="Probabilidad", BN149="Probabilidad",BN150="Probabilidad")),2,IF(AND(BP146="MODERADO",OR(BN146="Probabilidad",BN147="Probabilidad",BN148="Probabilidad", BN149="Probabilidad",BN150="Probabilidad")),1,0))</f>
        <v>#DIV/0!</v>
      </c>
      <c r="BR146" s="153">
        <v>0</v>
      </c>
      <c r="BS146" s="117" t="e">
        <f t="shared" ref="BS146" si="271">IF(AM146-BQ146&lt;=0,1,AM146-BQ146)</f>
        <v>#DIV/0!</v>
      </c>
      <c r="BT146" s="120" t="e">
        <f t="shared" ref="BT146" si="272">AN146-BR146</f>
        <v>#VALUE!</v>
      </c>
      <c r="BU146" s="122" t="e">
        <f t="shared" ref="BU146" si="273">BS146*BT146</f>
        <v>#DIV/0!</v>
      </c>
      <c r="BV146" s="125" t="e">
        <f t="shared" ref="BV146" si="274">IF(OR(BT146=5,BU146=20,BU146=15,BU146=16,AND(BU146=12,BT146=4)),"Extremo",IF(OR(BU146=8,BU146=9,AND(BU146=4,BT146=4),AND(BU146=12,BT146=3),AND(BU146=10,BT146=2),AND(BU146=5,BT146=1)),"Alto",IF(OR(BU146=6,AND(BU146=4,BT146=1),AND(BU146=3,BT146=3)),"Moderado",IF(OR(BU146=1,BU146=2,AND(BU146=3,BT146=3),AND(BU146=4,BT146=2)),"Bajo"," "))))</f>
        <v>#VALUE!</v>
      </c>
      <c r="BW146" s="198"/>
      <c r="BX146" s="198"/>
      <c r="BY146" s="198"/>
      <c r="BZ146" s="198"/>
      <c r="CA146" s="198"/>
      <c r="CB146" s="198"/>
      <c r="CC146" s="198"/>
      <c r="CD146" s="198"/>
      <c r="CE146" s="198"/>
      <c r="CF146" s="198"/>
      <c r="CG146" s="198"/>
      <c r="CH146" s="198"/>
      <c r="CI146" s="198"/>
      <c r="CJ146" s="198"/>
    </row>
    <row r="147" spans="1:88" ht="16.5" thickBot="1" x14ac:dyDescent="0.3">
      <c r="A147" s="118"/>
      <c r="B147" s="121"/>
      <c r="C147" s="121"/>
      <c r="D147" s="121"/>
      <c r="E147" s="6"/>
      <c r="F147" s="5"/>
      <c r="G147" s="121"/>
      <c r="H147" s="121"/>
      <c r="I147" s="121"/>
      <c r="J147" s="121"/>
      <c r="K147" s="121"/>
      <c r="L147" s="121"/>
      <c r="M147" s="121"/>
      <c r="N147" s="121"/>
      <c r="O147" s="11" t="e">
        <f t="shared" si="230"/>
        <v>#DIV/0!</v>
      </c>
      <c r="P147" s="201" t="e">
        <f t="shared" si="254"/>
        <v>#DIV/0!</v>
      </c>
      <c r="Q147" s="121"/>
      <c r="R147" s="121"/>
      <c r="S147" s="121"/>
      <c r="T147" s="121"/>
      <c r="U147" s="121"/>
      <c r="V147" s="121"/>
      <c r="W147" s="121"/>
      <c r="X147" s="121"/>
      <c r="Y147" s="121"/>
      <c r="Z147" s="121"/>
      <c r="AA147" s="121"/>
      <c r="AB147" s="121"/>
      <c r="AC147" s="121"/>
      <c r="AD147" s="121"/>
      <c r="AE147" s="121"/>
      <c r="AF147" s="121"/>
      <c r="AG147" s="121"/>
      <c r="AH147" s="121"/>
      <c r="AI147" s="190"/>
      <c r="AJ147" s="193">
        <f t="shared" si="255"/>
        <v>0</v>
      </c>
      <c r="AK147" s="193">
        <f t="shared" si="256"/>
        <v>0</v>
      </c>
      <c r="AL147" s="179" t="str">
        <f t="shared" si="231"/>
        <v/>
      </c>
      <c r="AM147" s="196" t="e">
        <f t="shared" si="257"/>
        <v>#DIV/0!</v>
      </c>
      <c r="AN147" s="179" t="str">
        <f t="shared" si="232"/>
        <v/>
      </c>
      <c r="AO147" s="182" t="e">
        <f t="shared" si="233"/>
        <v>#DIV/0!</v>
      </c>
      <c r="AP147" s="126" t="e">
        <f t="shared" si="234"/>
        <v>#DIV/0!</v>
      </c>
      <c r="AQ147" s="187" t="e">
        <f t="shared" si="229"/>
        <v>#DIV/0!</v>
      </c>
      <c r="AR147" s="5"/>
      <c r="AS147" s="5"/>
      <c r="AT147" s="5"/>
      <c r="AU147" s="3">
        <f t="shared" si="235"/>
        <v>0</v>
      </c>
      <c r="AV147" s="5"/>
      <c r="AW147" s="3">
        <f t="shared" si="236"/>
        <v>0</v>
      </c>
      <c r="AX147" s="5"/>
      <c r="AY147" s="3">
        <f t="shared" si="237"/>
        <v>0</v>
      </c>
      <c r="AZ147" s="6"/>
      <c r="BA147" s="8">
        <f t="shared" si="258"/>
        <v>0</v>
      </c>
      <c r="BB147" s="9" t="str">
        <f t="shared" si="267"/>
        <v xml:space="preserve"> </v>
      </c>
      <c r="BC147" s="3">
        <f t="shared" si="238"/>
        <v>0</v>
      </c>
      <c r="BD147" s="6"/>
      <c r="BE147" s="3">
        <f t="shared" si="239"/>
        <v>0</v>
      </c>
      <c r="BF147" s="6"/>
      <c r="BG147" s="3">
        <f t="shared" si="240"/>
        <v>0</v>
      </c>
      <c r="BH147" s="3">
        <f t="shared" si="241"/>
        <v>0</v>
      </c>
      <c r="BI147" s="15" t="str">
        <f t="shared" si="242"/>
        <v/>
      </c>
      <c r="BK147" s="15">
        <f t="shared" si="243"/>
        <v>0</v>
      </c>
      <c r="BL147" s="3">
        <f t="shared" si="244"/>
        <v>0</v>
      </c>
      <c r="BM147" s="15" t="str">
        <f t="shared" si="245"/>
        <v/>
      </c>
      <c r="BN147" s="15" t="str">
        <f t="shared" si="246"/>
        <v>No es un Control</v>
      </c>
      <c r="BO147" s="149"/>
      <c r="BP147" s="151"/>
      <c r="BQ147" s="151"/>
      <c r="BR147" s="154"/>
      <c r="BS147" s="118"/>
      <c r="BT147" s="121"/>
      <c r="BU147" s="123"/>
      <c r="BV147" s="126"/>
      <c r="BW147" s="121"/>
      <c r="BX147" s="121"/>
      <c r="BY147" s="121"/>
      <c r="BZ147" s="121"/>
      <c r="CA147" s="121"/>
      <c r="CB147" s="121"/>
      <c r="CC147" s="121"/>
      <c r="CD147" s="121"/>
      <c r="CE147" s="121"/>
      <c r="CF147" s="121"/>
      <c r="CG147" s="121"/>
      <c r="CH147" s="121"/>
      <c r="CI147" s="121"/>
      <c r="CJ147" s="121"/>
    </row>
    <row r="148" spans="1:88" ht="16.5" thickBot="1" x14ac:dyDescent="0.3">
      <c r="A148" s="118"/>
      <c r="B148" s="121"/>
      <c r="C148" s="121"/>
      <c r="D148" s="121"/>
      <c r="E148" s="6"/>
      <c r="F148" s="5"/>
      <c r="G148" s="121"/>
      <c r="H148" s="121"/>
      <c r="I148" s="121"/>
      <c r="J148" s="121"/>
      <c r="K148" s="121"/>
      <c r="L148" s="121"/>
      <c r="M148" s="121"/>
      <c r="N148" s="121"/>
      <c r="O148" s="11" t="e">
        <f t="shared" si="230"/>
        <v>#DIV/0!</v>
      </c>
      <c r="P148" s="201" t="e">
        <f t="shared" si="254"/>
        <v>#DIV/0!</v>
      </c>
      <c r="Q148" s="121"/>
      <c r="R148" s="121"/>
      <c r="S148" s="121"/>
      <c r="T148" s="121"/>
      <c r="U148" s="121"/>
      <c r="V148" s="121"/>
      <c r="W148" s="121"/>
      <c r="X148" s="121"/>
      <c r="Y148" s="121"/>
      <c r="Z148" s="121"/>
      <c r="AA148" s="121"/>
      <c r="AB148" s="121"/>
      <c r="AC148" s="121"/>
      <c r="AD148" s="121"/>
      <c r="AE148" s="121"/>
      <c r="AF148" s="121"/>
      <c r="AG148" s="121"/>
      <c r="AH148" s="121"/>
      <c r="AI148" s="190"/>
      <c r="AJ148" s="193">
        <f t="shared" si="255"/>
        <v>0</v>
      </c>
      <c r="AK148" s="193">
        <f t="shared" si="256"/>
        <v>0</v>
      </c>
      <c r="AL148" s="179" t="str">
        <f t="shared" si="231"/>
        <v/>
      </c>
      <c r="AM148" s="196" t="e">
        <f t="shared" si="257"/>
        <v>#DIV/0!</v>
      </c>
      <c r="AN148" s="179" t="str">
        <f t="shared" si="232"/>
        <v/>
      </c>
      <c r="AO148" s="182" t="e">
        <f t="shared" si="233"/>
        <v>#DIV/0!</v>
      </c>
      <c r="AP148" s="126" t="e">
        <f t="shared" si="234"/>
        <v>#DIV/0!</v>
      </c>
      <c r="AQ148" s="187" t="e">
        <f t="shared" si="229"/>
        <v>#DIV/0!</v>
      </c>
      <c r="AR148" s="5"/>
      <c r="AS148" s="5"/>
      <c r="AT148" s="5"/>
      <c r="AU148" s="3">
        <f t="shared" si="235"/>
        <v>0</v>
      </c>
      <c r="AV148" s="5"/>
      <c r="AW148" s="3">
        <f t="shared" si="236"/>
        <v>0</v>
      </c>
      <c r="AX148" s="5"/>
      <c r="AY148" s="3">
        <f t="shared" si="237"/>
        <v>0</v>
      </c>
      <c r="AZ148" s="6"/>
      <c r="BA148" s="8">
        <f t="shared" si="258"/>
        <v>0</v>
      </c>
      <c r="BB148" s="9" t="str">
        <f t="shared" si="267"/>
        <v xml:space="preserve"> </v>
      </c>
      <c r="BC148" s="3">
        <f t="shared" si="238"/>
        <v>0</v>
      </c>
      <c r="BD148" s="6"/>
      <c r="BE148" s="3">
        <f t="shared" si="239"/>
        <v>0</v>
      </c>
      <c r="BF148" s="6"/>
      <c r="BG148" s="3">
        <f t="shared" si="240"/>
        <v>0</v>
      </c>
      <c r="BH148" s="3">
        <f t="shared" si="241"/>
        <v>0</v>
      </c>
      <c r="BI148" s="15" t="str">
        <f t="shared" si="242"/>
        <v/>
      </c>
      <c r="BK148" s="15">
        <f t="shared" si="243"/>
        <v>0</v>
      </c>
      <c r="BL148" s="3">
        <f t="shared" si="244"/>
        <v>0</v>
      </c>
      <c r="BM148" s="15" t="str">
        <f t="shared" si="245"/>
        <v/>
      </c>
      <c r="BN148" s="15" t="str">
        <f t="shared" si="246"/>
        <v>No es un Control</v>
      </c>
      <c r="BO148" s="149"/>
      <c r="BP148" s="151"/>
      <c r="BQ148" s="151"/>
      <c r="BR148" s="154"/>
      <c r="BS148" s="118"/>
      <c r="BT148" s="121"/>
      <c r="BU148" s="123"/>
      <c r="BV148" s="126"/>
      <c r="BW148" s="121"/>
      <c r="BX148" s="121"/>
      <c r="BY148" s="121"/>
      <c r="BZ148" s="121"/>
      <c r="CA148" s="121"/>
      <c r="CB148" s="121"/>
      <c r="CC148" s="121"/>
      <c r="CD148" s="121"/>
      <c r="CE148" s="121"/>
      <c r="CF148" s="121"/>
      <c r="CG148" s="121"/>
      <c r="CH148" s="121"/>
      <c r="CI148" s="121"/>
      <c r="CJ148" s="121"/>
    </row>
    <row r="149" spans="1:88" ht="16.5" thickBot="1" x14ac:dyDescent="0.3">
      <c r="A149" s="118"/>
      <c r="B149" s="121"/>
      <c r="C149" s="121"/>
      <c r="D149" s="121"/>
      <c r="E149" s="6"/>
      <c r="F149" s="5"/>
      <c r="G149" s="121"/>
      <c r="H149" s="121"/>
      <c r="I149" s="121"/>
      <c r="J149" s="121"/>
      <c r="K149" s="121"/>
      <c r="L149" s="121"/>
      <c r="M149" s="121"/>
      <c r="N149" s="121"/>
      <c r="O149" s="11" t="e">
        <f t="shared" si="230"/>
        <v>#DIV/0!</v>
      </c>
      <c r="P149" s="201" t="e">
        <f t="shared" si="254"/>
        <v>#DIV/0!</v>
      </c>
      <c r="Q149" s="121"/>
      <c r="R149" s="121"/>
      <c r="S149" s="121"/>
      <c r="T149" s="121"/>
      <c r="U149" s="121"/>
      <c r="V149" s="121"/>
      <c r="W149" s="121"/>
      <c r="X149" s="121"/>
      <c r="Y149" s="121"/>
      <c r="Z149" s="121"/>
      <c r="AA149" s="121"/>
      <c r="AB149" s="121"/>
      <c r="AC149" s="121"/>
      <c r="AD149" s="121"/>
      <c r="AE149" s="121"/>
      <c r="AF149" s="121"/>
      <c r="AG149" s="121"/>
      <c r="AH149" s="121"/>
      <c r="AI149" s="190"/>
      <c r="AJ149" s="193">
        <f t="shared" si="255"/>
        <v>0</v>
      </c>
      <c r="AK149" s="193">
        <f t="shared" si="256"/>
        <v>0</v>
      </c>
      <c r="AL149" s="179" t="str">
        <f t="shared" si="231"/>
        <v/>
      </c>
      <c r="AM149" s="196" t="e">
        <f t="shared" si="257"/>
        <v>#DIV/0!</v>
      </c>
      <c r="AN149" s="179" t="str">
        <f t="shared" si="232"/>
        <v/>
      </c>
      <c r="AO149" s="182" t="e">
        <f t="shared" si="233"/>
        <v>#DIV/0!</v>
      </c>
      <c r="AP149" s="126" t="e">
        <f t="shared" si="234"/>
        <v>#DIV/0!</v>
      </c>
      <c r="AQ149" s="187" t="e">
        <f t="shared" si="229"/>
        <v>#DIV/0!</v>
      </c>
      <c r="AR149" s="5"/>
      <c r="AS149" s="5"/>
      <c r="AT149" s="5"/>
      <c r="AU149" s="3">
        <f t="shared" si="235"/>
        <v>0</v>
      </c>
      <c r="AV149" s="5"/>
      <c r="AW149" s="3">
        <f t="shared" si="236"/>
        <v>0</v>
      </c>
      <c r="AX149" s="5"/>
      <c r="AY149" s="3">
        <f t="shared" si="237"/>
        <v>0</v>
      </c>
      <c r="AZ149" s="6"/>
      <c r="BA149" s="8">
        <f t="shared" si="258"/>
        <v>0</v>
      </c>
      <c r="BB149" s="9" t="str">
        <f t="shared" si="267"/>
        <v xml:space="preserve"> </v>
      </c>
      <c r="BC149" s="3">
        <f t="shared" si="238"/>
        <v>0</v>
      </c>
      <c r="BD149" s="6"/>
      <c r="BE149" s="3">
        <f t="shared" si="239"/>
        <v>0</v>
      </c>
      <c r="BF149" s="6"/>
      <c r="BG149" s="3">
        <f t="shared" si="240"/>
        <v>0</v>
      </c>
      <c r="BH149" s="3">
        <f t="shared" si="241"/>
        <v>0</v>
      </c>
      <c r="BI149" s="15" t="str">
        <f t="shared" si="242"/>
        <v/>
      </c>
      <c r="BK149" s="15">
        <f t="shared" si="243"/>
        <v>0</v>
      </c>
      <c r="BL149" s="3">
        <f t="shared" si="244"/>
        <v>0</v>
      </c>
      <c r="BM149" s="15" t="str">
        <f t="shared" si="245"/>
        <v/>
      </c>
      <c r="BN149" s="15" t="str">
        <f t="shared" si="246"/>
        <v>No es un Control</v>
      </c>
      <c r="BO149" s="149"/>
      <c r="BP149" s="151"/>
      <c r="BQ149" s="151"/>
      <c r="BR149" s="154"/>
      <c r="BS149" s="118"/>
      <c r="BT149" s="121"/>
      <c r="BU149" s="123"/>
      <c r="BV149" s="126"/>
      <c r="BW149" s="121"/>
      <c r="BX149" s="121"/>
      <c r="BY149" s="121"/>
      <c r="BZ149" s="121"/>
      <c r="CA149" s="121"/>
      <c r="CB149" s="121"/>
      <c r="CC149" s="121"/>
      <c r="CD149" s="121"/>
      <c r="CE149" s="121"/>
      <c r="CF149" s="121"/>
      <c r="CG149" s="121"/>
      <c r="CH149" s="121"/>
      <c r="CI149" s="121"/>
      <c r="CJ149" s="121"/>
    </row>
    <row r="150" spans="1:88" ht="16.5" thickBot="1" x14ac:dyDescent="0.3">
      <c r="A150" s="204"/>
      <c r="B150" s="199"/>
      <c r="C150" s="199"/>
      <c r="D150" s="199"/>
      <c r="E150" s="16"/>
      <c r="F150" s="17"/>
      <c r="G150" s="199"/>
      <c r="H150" s="199"/>
      <c r="I150" s="199"/>
      <c r="J150" s="199"/>
      <c r="K150" s="199"/>
      <c r="L150" s="199"/>
      <c r="M150" s="199"/>
      <c r="N150" s="199"/>
      <c r="O150" s="18" t="e">
        <f t="shared" si="230"/>
        <v>#DIV/0!</v>
      </c>
      <c r="P150" s="202" t="e">
        <f t="shared" si="254"/>
        <v>#DIV/0!</v>
      </c>
      <c r="Q150" s="199"/>
      <c r="R150" s="199"/>
      <c r="S150" s="199"/>
      <c r="T150" s="199"/>
      <c r="U150" s="199"/>
      <c r="V150" s="199"/>
      <c r="W150" s="199"/>
      <c r="X150" s="199"/>
      <c r="Y150" s="199"/>
      <c r="Z150" s="199"/>
      <c r="AA150" s="199"/>
      <c r="AB150" s="199"/>
      <c r="AC150" s="199"/>
      <c r="AD150" s="199"/>
      <c r="AE150" s="199"/>
      <c r="AF150" s="199"/>
      <c r="AG150" s="199"/>
      <c r="AH150" s="199"/>
      <c r="AI150" s="191"/>
      <c r="AJ150" s="194">
        <f t="shared" si="255"/>
        <v>0</v>
      </c>
      <c r="AK150" s="194">
        <f t="shared" si="256"/>
        <v>0</v>
      </c>
      <c r="AL150" s="180" t="str">
        <f t="shared" si="231"/>
        <v/>
      </c>
      <c r="AM150" s="197" t="e">
        <f t="shared" si="257"/>
        <v>#DIV/0!</v>
      </c>
      <c r="AN150" s="180" t="str">
        <f t="shared" si="232"/>
        <v/>
      </c>
      <c r="AO150" s="183" t="e">
        <f t="shared" si="233"/>
        <v>#DIV/0!</v>
      </c>
      <c r="AP150" s="185" t="e">
        <f t="shared" si="234"/>
        <v>#DIV/0!</v>
      </c>
      <c r="AQ150" s="188" t="e">
        <f t="shared" si="229"/>
        <v>#DIV/0!</v>
      </c>
      <c r="AR150" s="5"/>
      <c r="AS150" s="5"/>
      <c r="AT150" s="5"/>
      <c r="AU150" s="3">
        <f t="shared" si="235"/>
        <v>0</v>
      </c>
      <c r="AV150" s="5"/>
      <c r="AW150" s="3">
        <f t="shared" si="236"/>
        <v>0</v>
      </c>
      <c r="AX150" s="5"/>
      <c r="AY150" s="3">
        <f t="shared" si="237"/>
        <v>0</v>
      </c>
      <c r="AZ150" s="6"/>
      <c r="BA150" s="8">
        <f t="shared" si="258"/>
        <v>0</v>
      </c>
      <c r="BB150" s="9" t="str">
        <f t="shared" si="267"/>
        <v xml:space="preserve"> </v>
      </c>
      <c r="BC150" s="3">
        <f t="shared" si="238"/>
        <v>0</v>
      </c>
      <c r="BD150" s="6"/>
      <c r="BE150" s="3">
        <f t="shared" si="239"/>
        <v>0</v>
      </c>
      <c r="BF150" s="6"/>
      <c r="BG150" s="3">
        <f t="shared" si="240"/>
        <v>0</v>
      </c>
      <c r="BH150" s="3">
        <f t="shared" si="241"/>
        <v>0</v>
      </c>
      <c r="BI150" s="15" t="str">
        <f t="shared" si="242"/>
        <v/>
      </c>
      <c r="BK150" s="15">
        <f t="shared" si="243"/>
        <v>0</v>
      </c>
      <c r="BL150" s="3">
        <f t="shared" si="244"/>
        <v>0</v>
      </c>
      <c r="BM150" s="15" t="str">
        <f t="shared" si="245"/>
        <v/>
      </c>
      <c r="BN150" s="15" t="str">
        <f t="shared" si="246"/>
        <v>No es un Control</v>
      </c>
      <c r="BO150" s="149"/>
      <c r="BP150" s="152"/>
      <c r="BQ150" s="152"/>
      <c r="BR150" s="155"/>
      <c r="BS150" s="119"/>
      <c r="BT150" s="108"/>
      <c r="BU150" s="124"/>
      <c r="BV150" s="127"/>
      <c r="BW150" s="199"/>
      <c r="BX150" s="199"/>
      <c r="BY150" s="199"/>
      <c r="BZ150" s="199"/>
      <c r="CA150" s="199"/>
      <c r="CB150" s="199"/>
      <c r="CC150" s="199"/>
      <c r="CD150" s="199"/>
      <c r="CE150" s="199"/>
      <c r="CF150" s="199"/>
      <c r="CG150" s="199"/>
      <c r="CH150" s="199"/>
      <c r="CI150" s="199"/>
      <c r="CJ150" s="199"/>
    </row>
    <row r="151" spans="1:88" ht="16.5" thickBot="1" x14ac:dyDescent="0.3">
      <c r="A151" s="203"/>
      <c r="B151" s="198"/>
      <c r="C151" s="198"/>
      <c r="D151" s="198"/>
      <c r="E151" s="12"/>
      <c r="F151" s="12"/>
      <c r="G151" s="198"/>
      <c r="H151" s="198"/>
      <c r="I151" s="198"/>
      <c r="J151" s="198"/>
      <c r="K151" s="198"/>
      <c r="L151" s="198"/>
      <c r="M151" s="198"/>
      <c r="N151" s="198"/>
      <c r="O151" s="13" t="e">
        <f t="shared" si="230"/>
        <v>#DIV/0!</v>
      </c>
      <c r="P151" s="200" t="e">
        <f t="shared" si="254"/>
        <v>#DIV/0!</v>
      </c>
      <c r="Q151" s="198"/>
      <c r="R151" s="198"/>
      <c r="S151" s="198"/>
      <c r="T151" s="198"/>
      <c r="U151" s="198"/>
      <c r="V151" s="198"/>
      <c r="W151" s="198"/>
      <c r="X151" s="198"/>
      <c r="Y151" s="198"/>
      <c r="Z151" s="198"/>
      <c r="AA151" s="198"/>
      <c r="AB151" s="198"/>
      <c r="AC151" s="198"/>
      <c r="AD151" s="198"/>
      <c r="AE151" s="198"/>
      <c r="AF151" s="198"/>
      <c r="AG151" s="198"/>
      <c r="AH151" s="198"/>
      <c r="AI151" s="189"/>
      <c r="AJ151" s="192">
        <f t="shared" si="255"/>
        <v>0</v>
      </c>
      <c r="AK151" s="192">
        <f t="shared" si="256"/>
        <v>0</v>
      </c>
      <c r="AL151" s="178" t="str">
        <f t="shared" si="231"/>
        <v/>
      </c>
      <c r="AM151" s="195" t="e">
        <f t="shared" si="257"/>
        <v>#DIV/0!</v>
      </c>
      <c r="AN151" s="178" t="str">
        <f t="shared" si="232"/>
        <v/>
      </c>
      <c r="AO151" s="181" t="e">
        <f t="shared" si="233"/>
        <v>#DIV/0!</v>
      </c>
      <c r="AP151" s="184" t="e">
        <f t="shared" si="234"/>
        <v>#DIV/0!</v>
      </c>
      <c r="AQ151" s="186" t="e">
        <f t="shared" si="229"/>
        <v>#DIV/0!</v>
      </c>
      <c r="AR151" s="5"/>
      <c r="AS151" s="5"/>
      <c r="AT151" s="5"/>
      <c r="AU151" s="3">
        <f t="shared" si="235"/>
        <v>0</v>
      </c>
      <c r="AV151" s="5"/>
      <c r="AW151" s="3">
        <f t="shared" si="236"/>
        <v>0</v>
      </c>
      <c r="AX151" s="5"/>
      <c r="AY151" s="3">
        <f t="shared" si="237"/>
        <v>0</v>
      </c>
      <c r="AZ151" s="6"/>
      <c r="BA151" s="8">
        <f t="shared" si="258"/>
        <v>0</v>
      </c>
      <c r="BB151" s="9" t="str">
        <f t="shared" si="267"/>
        <v xml:space="preserve"> </v>
      </c>
      <c r="BC151" s="3">
        <f t="shared" si="238"/>
        <v>0</v>
      </c>
      <c r="BD151" s="6"/>
      <c r="BE151" s="3">
        <f t="shared" si="239"/>
        <v>0</v>
      </c>
      <c r="BF151" s="6"/>
      <c r="BG151" s="3">
        <f t="shared" si="240"/>
        <v>0</v>
      </c>
      <c r="BH151" s="3">
        <f t="shared" si="241"/>
        <v>0</v>
      </c>
      <c r="BI151" s="15" t="str">
        <f t="shared" si="242"/>
        <v/>
      </c>
      <c r="BK151" s="15">
        <f t="shared" si="243"/>
        <v>0</v>
      </c>
      <c r="BL151" s="3">
        <f t="shared" si="244"/>
        <v>0</v>
      </c>
      <c r="BM151" s="15" t="str">
        <f t="shared" si="245"/>
        <v/>
      </c>
      <c r="BN151" s="15" t="str">
        <f t="shared" si="246"/>
        <v>No es un Control</v>
      </c>
      <c r="BO151" s="148" t="e">
        <f t="shared" ref="BO151" si="275">AVERAGE(BM151:BM155)</f>
        <v>#DIV/0!</v>
      </c>
      <c r="BP151" s="150" t="e">
        <f t="shared" ref="BP151" si="276">IF(BO151=100,"FUERTE",IF(BO151&gt;49,"MODERADO",IF(BO151&lt;50,"DÉBIL","")))</f>
        <v>#DIV/0!</v>
      </c>
      <c r="BQ151" s="150" t="e">
        <f t="shared" ref="BQ151" si="277">IF(AND(BP151="FUERTE",OR(BN151="Probabilidad",BN152="Probabilidad",BN153="Probabilidad", BN154="Probabilidad",BN155="Probabilidad")),2,IF(AND(BP151="MODERADO",OR(BN151="Probabilidad",BN152="Probabilidad",BN153="Probabilidad", BN154="Probabilidad",BN155="Probabilidad")),1,0))</f>
        <v>#DIV/0!</v>
      </c>
      <c r="BR151" s="153">
        <v>0</v>
      </c>
      <c r="BS151" s="117" t="e">
        <f t="shared" ref="BS151" si="278">IF(AM151-BQ151&lt;=0,1,AM151-BQ151)</f>
        <v>#DIV/0!</v>
      </c>
      <c r="BT151" s="120" t="e">
        <f t="shared" ref="BT151" si="279">AN151-BR151</f>
        <v>#VALUE!</v>
      </c>
      <c r="BU151" s="122" t="e">
        <f t="shared" ref="BU151" si="280">BS151*BT151</f>
        <v>#DIV/0!</v>
      </c>
      <c r="BV151" s="125" t="e">
        <f t="shared" ref="BV151" si="281">IF(OR(BT151=5,BU151=20,BU151=15,BU151=16,AND(BU151=12,BT151=4)),"Extremo",IF(OR(BU151=8,BU151=9,AND(BU151=4,BT151=4),AND(BU151=12,BT151=3),AND(BU151=10,BT151=2),AND(BU151=5,BT151=1)),"Alto",IF(OR(BU151=6,AND(BU151=4,BT151=1),AND(BU151=3,BT151=3)),"Moderado",IF(OR(BU151=1,BU151=2,AND(BU151=3,BT151=3),AND(BU151=4,BT151=2)),"Bajo"," "))))</f>
        <v>#VALUE!</v>
      </c>
      <c r="BW151" s="198"/>
      <c r="BX151" s="198"/>
      <c r="BY151" s="198"/>
      <c r="BZ151" s="198"/>
      <c r="CA151" s="198"/>
      <c r="CB151" s="198"/>
      <c r="CC151" s="198"/>
      <c r="CD151" s="198"/>
      <c r="CE151" s="198"/>
      <c r="CF151" s="198"/>
      <c r="CG151" s="198"/>
      <c r="CH151" s="198"/>
      <c r="CI151" s="198"/>
      <c r="CJ151" s="198"/>
    </row>
    <row r="152" spans="1:88" ht="16.5" thickBot="1" x14ac:dyDescent="0.3">
      <c r="A152" s="118"/>
      <c r="B152" s="121"/>
      <c r="C152" s="121"/>
      <c r="D152" s="121"/>
      <c r="E152" s="6"/>
      <c r="F152" s="5"/>
      <c r="G152" s="121"/>
      <c r="H152" s="121"/>
      <c r="I152" s="121"/>
      <c r="J152" s="121"/>
      <c r="K152" s="121"/>
      <c r="L152" s="121"/>
      <c r="M152" s="121"/>
      <c r="N152" s="121"/>
      <c r="O152" s="11" t="e">
        <f t="shared" si="230"/>
        <v>#DIV/0!</v>
      </c>
      <c r="P152" s="201" t="e">
        <f t="shared" si="254"/>
        <v>#DIV/0!</v>
      </c>
      <c r="Q152" s="121"/>
      <c r="R152" s="121"/>
      <c r="S152" s="121"/>
      <c r="T152" s="121"/>
      <c r="U152" s="121"/>
      <c r="V152" s="121"/>
      <c r="W152" s="121"/>
      <c r="X152" s="121"/>
      <c r="Y152" s="121"/>
      <c r="Z152" s="121"/>
      <c r="AA152" s="121"/>
      <c r="AB152" s="121"/>
      <c r="AC152" s="121"/>
      <c r="AD152" s="121"/>
      <c r="AE152" s="121"/>
      <c r="AF152" s="121"/>
      <c r="AG152" s="121"/>
      <c r="AH152" s="121"/>
      <c r="AI152" s="190"/>
      <c r="AJ152" s="193">
        <f t="shared" si="255"/>
        <v>0</v>
      </c>
      <c r="AK152" s="193">
        <f t="shared" si="256"/>
        <v>0</v>
      </c>
      <c r="AL152" s="179" t="str">
        <f t="shared" si="231"/>
        <v/>
      </c>
      <c r="AM152" s="196" t="e">
        <f t="shared" si="257"/>
        <v>#DIV/0!</v>
      </c>
      <c r="AN152" s="179" t="str">
        <f t="shared" si="232"/>
        <v/>
      </c>
      <c r="AO152" s="182" t="e">
        <f t="shared" si="233"/>
        <v>#DIV/0!</v>
      </c>
      <c r="AP152" s="126" t="e">
        <f t="shared" si="234"/>
        <v>#DIV/0!</v>
      </c>
      <c r="AQ152" s="187" t="e">
        <f t="shared" si="229"/>
        <v>#DIV/0!</v>
      </c>
      <c r="AR152" s="5"/>
      <c r="AS152" s="5"/>
      <c r="AT152" s="5"/>
      <c r="AU152" s="3">
        <f t="shared" si="235"/>
        <v>0</v>
      </c>
      <c r="AV152" s="5"/>
      <c r="AW152" s="3">
        <f t="shared" si="236"/>
        <v>0</v>
      </c>
      <c r="AX152" s="5"/>
      <c r="AY152" s="3">
        <f t="shared" si="237"/>
        <v>0</v>
      </c>
      <c r="AZ152" s="6"/>
      <c r="BA152" s="6"/>
      <c r="BB152" s="6"/>
      <c r="BC152" s="3">
        <f t="shared" si="238"/>
        <v>0</v>
      </c>
      <c r="BD152" s="6"/>
      <c r="BE152" s="3">
        <f t="shared" si="239"/>
        <v>0</v>
      </c>
      <c r="BF152" s="6"/>
      <c r="BG152" s="3">
        <f t="shared" si="240"/>
        <v>0</v>
      </c>
      <c r="BH152" s="3">
        <f t="shared" si="241"/>
        <v>0</v>
      </c>
      <c r="BI152" s="15" t="str">
        <f t="shared" si="242"/>
        <v/>
      </c>
      <c r="BK152" s="15">
        <f t="shared" si="243"/>
        <v>0</v>
      </c>
      <c r="BL152" s="3">
        <f t="shared" si="244"/>
        <v>0</v>
      </c>
      <c r="BM152" s="15" t="str">
        <f t="shared" si="245"/>
        <v/>
      </c>
      <c r="BN152" s="15" t="str">
        <f t="shared" si="246"/>
        <v>No es un Control</v>
      </c>
      <c r="BO152" s="149"/>
      <c r="BP152" s="151"/>
      <c r="BQ152" s="151"/>
      <c r="BR152" s="154"/>
      <c r="BS152" s="118"/>
      <c r="BT152" s="121"/>
      <c r="BU152" s="123"/>
      <c r="BV152" s="126"/>
      <c r="BW152" s="121"/>
      <c r="BX152" s="121"/>
      <c r="BY152" s="121"/>
      <c r="BZ152" s="121"/>
      <c r="CA152" s="121"/>
      <c r="CB152" s="121"/>
      <c r="CC152" s="121"/>
      <c r="CD152" s="121"/>
      <c r="CE152" s="121"/>
      <c r="CF152" s="121"/>
      <c r="CG152" s="121"/>
      <c r="CH152" s="121"/>
      <c r="CI152" s="121"/>
      <c r="CJ152" s="121"/>
    </row>
    <row r="153" spans="1:88" ht="16.5" thickBot="1" x14ac:dyDescent="0.3">
      <c r="A153" s="118"/>
      <c r="B153" s="121"/>
      <c r="C153" s="121"/>
      <c r="D153" s="121"/>
      <c r="E153" s="6"/>
      <c r="F153" s="5"/>
      <c r="G153" s="121"/>
      <c r="H153" s="121"/>
      <c r="I153" s="121"/>
      <c r="J153" s="121"/>
      <c r="K153" s="121"/>
      <c r="L153" s="121"/>
      <c r="M153" s="121"/>
      <c r="N153" s="121"/>
      <c r="O153" s="11" t="e">
        <f t="shared" si="230"/>
        <v>#DIV/0!</v>
      </c>
      <c r="P153" s="201" t="e">
        <f t="shared" si="254"/>
        <v>#DIV/0!</v>
      </c>
      <c r="Q153" s="121"/>
      <c r="R153" s="121"/>
      <c r="S153" s="121"/>
      <c r="T153" s="121"/>
      <c r="U153" s="121"/>
      <c r="V153" s="121"/>
      <c r="W153" s="121"/>
      <c r="X153" s="121"/>
      <c r="Y153" s="121"/>
      <c r="Z153" s="121"/>
      <c r="AA153" s="121"/>
      <c r="AB153" s="121"/>
      <c r="AC153" s="121"/>
      <c r="AD153" s="121"/>
      <c r="AE153" s="121"/>
      <c r="AF153" s="121"/>
      <c r="AG153" s="121"/>
      <c r="AH153" s="121"/>
      <c r="AI153" s="190"/>
      <c r="AJ153" s="193">
        <f t="shared" si="255"/>
        <v>0</v>
      </c>
      <c r="AK153" s="193">
        <f t="shared" si="256"/>
        <v>0</v>
      </c>
      <c r="AL153" s="179" t="str">
        <f t="shared" si="231"/>
        <v/>
      </c>
      <c r="AM153" s="196" t="e">
        <f t="shared" si="257"/>
        <v>#DIV/0!</v>
      </c>
      <c r="AN153" s="179" t="str">
        <f t="shared" si="232"/>
        <v/>
      </c>
      <c r="AO153" s="182" t="e">
        <f t="shared" si="233"/>
        <v>#DIV/0!</v>
      </c>
      <c r="AP153" s="126" t="e">
        <f t="shared" si="234"/>
        <v>#DIV/0!</v>
      </c>
      <c r="AQ153" s="187" t="e">
        <f t="shared" si="229"/>
        <v>#DIV/0!</v>
      </c>
      <c r="AR153" s="5"/>
      <c r="AS153" s="5"/>
      <c r="AT153" s="5"/>
      <c r="AU153" s="3">
        <f t="shared" si="235"/>
        <v>0</v>
      </c>
      <c r="AV153" s="5"/>
      <c r="AW153" s="3">
        <f t="shared" si="236"/>
        <v>0</v>
      </c>
      <c r="AX153" s="5"/>
      <c r="AY153" s="3">
        <f t="shared" si="237"/>
        <v>0</v>
      </c>
      <c r="AZ153" s="6"/>
      <c r="BA153" s="6"/>
      <c r="BB153" s="6"/>
      <c r="BC153" s="3">
        <f t="shared" si="238"/>
        <v>0</v>
      </c>
      <c r="BD153" s="6"/>
      <c r="BE153" s="3">
        <f t="shared" si="239"/>
        <v>0</v>
      </c>
      <c r="BF153" s="6"/>
      <c r="BG153" s="3">
        <f t="shared" si="240"/>
        <v>0</v>
      </c>
      <c r="BH153" s="3">
        <f t="shared" si="241"/>
        <v>0</v>
      </c>
      <c r="BI153" s="15" t="str">
        <f t="shared" si="242"/>
        <v/>
      </c>
      <c r="BK153" s="15">
        <f t="shared" si="243"/>
        <v>0</v>
      </c>
      <c r="BL153" s="3">
        <f t="shared" si="244"/>
        <v>0</v>
      </c>
      <c r="BM153" s="15" t="str">
        <f t="shared" si="245"/>
        <v/>
      </c>
      <c r="BN153" s="15" t="str">
        <f t="shared" si="246"/>
        <v>No es un Control</v>
      </c>
      <c r="BO153" s="149"/>
      <c r="BP153" s="151"/>
      <c r="BQ153" s="151"/>
      <c r="BR153" s="154"/>
      <c r="BS153" s="118"/>
      <c r="BT153" s="121"/>
      <c r="BU153" s="123"/>
      <c r="BV153" s="126"/>
      <c r="BW153" s="121"/>
      <c r="BX153" s="121"/>
      <c r="BY153" s="121"/>
      <c r="BZ153" s="121"/>
      <c r="CA153" s="121"/>
      <c r="CB153" s="121"/>
      <c r="CC153" s="121"/>
      <c r="CD153" s="121"/>
      <c r="CE153" s="121"/>
      <c r="CF153" s="121"/>
      <c r="CG153" s="121"/>
      <c r="CH153" s="121"/>
      <c r="CI153" s="121"/>
      <c r="CJ153" s="121"/>
    </row>
    <row r="154" spans="1:88" ht="16.5" thickBot="1" x14ac:dyDescent="0.3">
      <c r="A154" s="118"/>
      <c r="B154" s="121"/>
      <c r="C154" s="121"/>
      <c r="D154" s="121"/>
      <c r="E154" s="6"/>
      <c r="F154" s="5"/>
      <c r="G154" s="121"/>
      <c r="H154" s="121"/>
      <c r="I154" s="121"/>
      <c r="J154" s="121"/>
      <c r="K154" s="121"/>
      <c r="L154" s="121"/>
      <c r="M154" s="121"/>
      <c r="N154" s="121"/>
      <c r="O154" s="11" t="e">
        <f t="shared" si="230"/>
        <v>#DIV/0!</v>
      </c>
      <c r="P154" s="201" t="e">
        <f t="shared" si="254"/>
        <v>#DIV/0!</v>
      </c>
      <c r="Q154" s="121"/>
      <c r="R154" s="121"/>
      <c r="S154" s="121"/>
      <c r="T154" s="121"/>
      <c r="U154" s="121"/>
      <c r="V154" s="121"/>
      <c r="W154" s="121"/>
      <c r="X154" s="121"/>
      <c r="Y154" s="121"/>
      <c r="Z154" s="121"/>
      <c r="AA154" s="121"/>
      <c r="AB154" s="121"/>
      <c r="AC154" s="121"/>
      <c r="AD154" s="121"/>
      <c r="AE154" s="121"/>
      <c r="AF154" s="121"/>
      <c r="AG154" s="121"/>
      <c r="AH154" s="121"/>
      <c r="AI154" s="190"/>
      <c r="AJ154" s="193">
        <f t="shared" si="255"/>
        <v>0</v>
      </c>
      <c r="AK154" s="193">
        <f t="shared" si="256"/>
        <v>0</v>
      </c>
      <c r="AL154" s="179" t="str">
        <f t="shared" si="231"/>
        <v/>
      </c>
      <c r="AM154" s="196" t="e">
        <f t="shared" si="257"/>
        <v>#DIV/0!</v>
      </c>
      <c r="AN154" s="179" t="str">
        <f t="shared" si="232"/>
        <v/>
      </c>
      <c r="AO154" s="182" t="e">
        <f t="shared" si="233"/>
        <v>#DIV/0!</v>
      </c>
      <c r="AP154" s="126" t="e">
        <f t="shared" si="234"/>
        <v>#DIV/0!</v>
      </c>
      <c r="AQ154" s="187" t="e">
        <f t="shared" si="229"/>
        <v>#DIV/0!</v>
      </c>
      <c r="AR154" s="5"/>
      <c r="AS154" s="5"/>
      <c r="AT154" s="5"/>
      <c r="AU154" s="3">
        <f t="shared" si="235"/>
        <v>0</v>
      </c>
      <c r="AV154" s="5"/>
      <c r="AW154" s="3">
        <f t="shared" si="236"/>
        <v>0</v>
      </c>
      <c r="AX154" s="5"/>
      <c r="AY154" s="3">
        <f t="shared" si="237"/>
        <v>0</v>
      </c>
      <c r="AZ154" s="6"/>
      <c r="BA154" s="6"/>
      <c r="BB154" s="6"/>
      <c r="BC154" s="3">
        <f t="shared" si="238"/>
        <v>0</v>
      </c>
      <c r="BD154" s="6"/>
      <c r="BE154" s="3">
        <f t="shared" si="239"/>
        <v>0</v>
      </c>
      <c r="BF154" s="6"/>
      <c r="BG154" s="3">
        <f t="shared" si="240"/>
        <v>0</v>
      </c>
      <c r="BH154" s="3">
        <f t="shared" si="241"/>
        <v>0</v>
      </c>
      <c r="BI154" s="15" t="str">
        <f t="shared" si="242"/>
        <v/>
      </c>
      <c r="BK154" s="15">
        <f t="shared" si="243"/>
        <v>0</v>
      </c>
      <c r="BL154" s="3">
        <f t="shared" si="244"/>
        <v>0</v>
      </c>
      <c r="BM154" s="15" t="str">
        <f t="shared" si="245"/>
        <v/>
      </c>
      <c r="BN154" s="15" t="str">
        <f t="shared" si="246"/>
        <v>No es un Control</v>
      </c>
      <c r="BO154" s="149"/>
      <c r="BP154" s="151"/>
      <c r="BQ154" s="151"/>
      <c r="BR154" s="154"/>
      <c r="BS154" s="118"/>
      <c r="BT154" s="121"/>
      <c r="BU154" s="123"/>
      <c r="BV154" s="126"/>
      <c r="BW154" s="121"/>
      <c r="BX154" s="121"/>
      <c r="BY154" s="121"/>
      <c r="BZ154" s="121"/>
      <c r="CA154" s="121"/>
      <c r="CB154" s="121"/>
      <c r="CC154" s="121"/>
      <c r="CD154" s="121"/>
      <c r="CE154" s="121"/>
      <c r="CF154" s="121"/>
      <c r="CG154" s="121"/>
      <c r="CH154" s="121"/>
      <c r="CI154" s="121"/>
      <c r="CJ154" s="121"/>
    </row>
    <row r="155" spans="1:88" ht="16.5" thickBot="1" x14ac:dyDescent="0.3">
      <c r="A155" s="204"/>
      <c r="B155" s="199"/>
      <c r="C155" s="199"/>
      <c r="D155" s="199"/>
      <c r="E155" s="16"/>
      <c r="F155" s="17"/>
      <c r="G155" s="199"/>
      <c r="H155" s="199"/>
      <c r="I155" s="199"/>
      <c r="J155" s="199"/>
      <c r="K155" s="199"/>
      <c r="L155" s="199"/>
      <c r="M155" s="199"/>
      <c r="N155" s="199"/>
      <c r="O155" s="18" t="e">
        <f t="shared" si="230"/>
        <v>#DIV/0!</v>
      </c>
      <c r="P155" s="202" t="e">
        <f t="shared" si="254"/>
        <v>#DIV/0!</v>
      </c>
      <c r="Q155" s="199"/>
      <c r="R155" s="199"/>
      <c r="S155" s="199"/>
      <c r="T155" s="199"/>
      <c r="U155" s="199"/>
      <c r="V155" s="199"/>
      <c r="W155" s="199"/>
      <c r="X155" s="199"/>
      <c r="Y155" s="199"/>
      <c r="Z155" s="199"/>
      <c r="AA155" s="199"/>
      <c r="AB155" s="199"/>
      <c r="AC155" s="199"/>
      <c r="AD155" s="199"/>
      <c r="AE155" s="199"/>
      <c r="AF155" s="199"/>
      <c r="AG155" s="199"/>
      <c r="AH155" s="199"/>
      <c r="AI155" s="191"/>
      <c r="AJ155" s="194">
        <f t="shared" si="255"/>
        <v>0</v>
      </c>
      <c r="AK155" s="194">
        <f t="shared" si="256"/>
        <v>0</v>
      </c>
      <c r="AL155" s="180" t="str">
        <f t="shared" si="231"/>
        <v/>
      </c>
      <c r="AM155" s="197" t="e">
        <f t="shared" si="257"/>
        <v>#DIV/0!</v>
      </c>
      <c r="AN155" s="180" t="str">
        <f t="shared" si="232"/>
        <v/>
      </c>
      <c r="AO155" s="183" t="e">
        <f t="shared" si="233"/>
        <v>#DIV/0!</v>
      </c>
      <c r="AP155" s="185" t="e">
        <f t="shared" si="234"/>
        <v>#DIV/0!</v>
      </c>
      <c r="AQ155" s="188" t="e">
        <f t="shared" si="229"/>
        <v>#DIV/0!</v>
      </c>
      <c r="AR155" s="5"/>
      <c r="AS155" s="5"/>
      <c r="AT155" s="5"/>
      <c r="AU155" s="3">
        <f t="shared" si="235"/>
        <v>0</v>
      </c>
      <c r="AV155" s="5"/>
      <c r="AW155" s="3">
        <f t="shared" si="236"/>
        <v>0</v>
      </c>
      <c r="AX155" s="5"/>
      <c r="AY155" s="3">
        <f t="shared" si="237"/>
        <v>0</v>
      </c>
      <c r="AZ155" s="6"/>
      <c r="BA155" s="6"/>
      <c r="BB155" s="6"/>
      <c r="BC155" s="3">
        <f t="shared" si="238"/>
        <v>0</v>
      </c>
      <c r="BD155" s="6"/>
      <c r="BE155" s="3">
        <f t="shared" si="239"/>
        <v>0</v>
      </c>
      <c r="BF155" s="6"/>
      <c r="BG155" s="3">
        <f t="shared" si="240"/>
        <v>0</v>
      </c>
      <c r="BH155" s="3">
        <f t="shared" si="241"/>
        <v>0</v>
      </c>
      <c r="BI155" s="15" t="str">
        <f t="shared" si="242"/>
        <v/>
      </c>
      <c r="BK155" s="15">
        <f t="shared" si="243"/>
        <v>0</v>
      </c>
      <c r="BL155" s="3">
        <f t="shared" si="244"/>
        <v>0</v>
      </c>
      <c r="BM155" s="15" t="str">
        <f t="shared" si="245"/>
        <v/>
      </c>
      <c r="BN155" s="15" t="str">
        <f t="shared" si="246"/>
        <v>No es un Control</v>
      </c>
      <c r="BO155" s="149"/>
      <c r="BP155" s="152"/>
      <c r="BQ155" s="152"/>
      <c r="BR155" s="155"/>
      <c r="BS155" s="119"/>
      <c r="BT155" s="108"/>
      <c r="BU155" s="124"/>
      <c r="BV155" s="127"/>
      <c r="BW155" s="199"/>
      <c r="BX155" s="199"/>
      <c r="BY155" s="199"/>
      <c r="BZ155" s="199"/>
      <c r="CA155" s="199"/>
      <c r="CB155" s="199"/>
      <c r="CC155" s="199"/>
      <c r="CD155" s="199"/>
      <c r="CE155" s="199"/>
      <c r="CF155" s="199"/>
      <c r="CG155" s="199"/>
      <c r="CH155" s="199"/>
      <c r="CI155" s="199"/>
      <c r="CJ155" s="199"/>
    </row>
    <row r="156" spans="1:88" ht="16.5" thickBot="1" x14ac:dyDescent="0.3">
      <c r="A156" s="203"/>
      <c r="B156" s="198"/>
      <c r="C156" s="198"/>
      <c r="D156" s="198"/>
      <c r="E156" s="12"/>
      <c r="F156" s="12"/>
      <c r="G156" s="198"/>
      <c r="H156" s="198"/>
      <c r="I156" s="198"/>
      <c r="J156" s="198"/>
      <c r="K156" s="198"/>
      <c r="L156" s="198"/>
      <c r="M156" s="198"/>
      <c r="N156" s="198"/>
      <c r="O156" s="13" t="e">
        <f t="shared" si="230"/>
        <v>#DIV/0!</v>
      </c>
      <c r="P156" s="200" t="e">
        <f t="shared" si="254"/>
        <v>#DIV/0!</v>
      </c>
      <c r="Q156" s="198"/>
      <c r="R156" s="198"/>
      <c r="S156" s="198"/>
      <c r="T156" s="198"/>
      <c r="U156" s="198"/>
      <c r="V156" s="198"/>
      <c r="W156" s="198"/>
      <c r="X156" s="198"/>
      <c r="Y156" s="198"/>
      <c r="Z156" s="198"/>
      <c r="AA156" s="198"/>
      <c r="AB156" s="198"/>
      <c r="AC156" s="198"/>
      <c r="AD156" s="198"/>
      <c r="AE156" s="198"/>
      <c r="AF156" s="198"/>
      <c r="AG156" s="198"/>
      <c r="AH156" s="198"/>
      <c r="AI156" s="189"/>
      <c r="AJ156" s="192">
        <f t="shared" si="255"/>
        <v>0</v>
      </c>
      <c r="AK156" s="192">
        <f t="shared" si="256"/>
        <v>0</v>
      </c>
      <c r="AL156" s="178" t="str">
        <f t="shared" si="231"/>
        <v/>
      </c>
      <c r="AM156" s="195" t="e">
        <f t="shared" si="257"/>
        <v>#DIV/0!</v>
      </c>
      <c r="AN156" s="178" t="str">
        <f t="shared" si="232"/>
        <v/>
      </c>
      <c r="AO156" s="181" t="e">
        <f t="shared" si="233"/>
        <v>#DIV/0!</v>
      </c>
      <c r="AP156" s="184" t="e">
        <f t="shared" si="234"/>
        <v>#DIV/0!</v>
      </c>
      <c r="AQ156" s="186" t="e">
        <f t="shared" si="229"/>
        <v>#DIV/0!</v>
      </c>
      <c r="AR156" s="5"/>
      <c r="AS156" s="5"/>
      <c r="AT156" s="5"/>
      <c r="AU156" s="3">
        <f t="shared" si="235"/>
        <v>0</v>
      </c>
      <c r="AV156" s="5"/>
      <c r="AW156" s="3">
        <f t="shared" si="236"/>
        <v>0</v>
      </c>
      <c r="AX156" s="5"/>
      <c r="AY156" s="3">
        <f t="shared" si="237"/>
        <v>0</v>
      </c>
      <c r="AZ156" s="6"/>
      <c r="BA156" s="6"/>
      <c r="BB156" s="6"/>
      <c r="BC156" s="3">
        <f t="shared" si="238"/>
        <v>0</v>
      </c>
      <c r="BD156" s="6"/>
      <c r="BE156" s="3">
        <f t="shared" si="239"/>
        <v>0</v>
      </c>
      <c r="BF156" s="6"/>
      <c r="BG156" s="3">
        <f t="shared" si="240"/>
        <v>0</v>
      </c>
      <c r="BH156" s="3">
        <f t="shared" si="241"/>
        <v>0</v>
      </c>
      <c r="BI156" s="15" t="str">
        <f t="shared" si="242"/>
        <v/>
      </c>
      <c r="BK156" s="15">
        <f t="shared" si="243"/>
        <v>0</v>
      </c>
      <c r="BL156" s="3">
        <f t="shared" si="244"/>
        <v>0</v>
      </c>
      <c r="BM156" s="15" t="str">
        <f t="shared" si="245"/>
        <v/>
      </c>
      <c r="BN156" s="15" t="str">
        <f t="shared" si="246"/>
        <v>No es un Control</v>
      </c>
      <c r="BO156" s="148" t="e">
        <f t="shared" ref="BO156" si="282">AVERAGE(BM156:BM160)</f>
        <v>#DIV/0!</v>
      </c>
      <c r="BP156" s="150" t="e">
        <f t="shared" ref="BP156" si="283">IF(BO156=100,"FUERTE",IF(BO156&gt;49,"MODERADO",IF(BO156&lt;50,"DÉBIL","")))</f>
        <v>#DIV/0!</v>
      </c>
      <c r="BQ156" s="150" t="e">
        <f t="shared" ref="BQ156" si="284">IF(AND(BP156="FUERTE",OR(BN156="Probabilidad",BN157="Probabilidad",BN158="Probabilidad", BN159="Probabilidad",BN160="Probabilidad")),2,IF(AND(BP156="MODERADO",OR(BN156="Probabilidad",BN157="Probabilidad",BN158="Probabilidad", BN159="Probabilidad",BN160="Probabilidad")),1,0))</f>
        <v>#DIV/0!</v>
      </c>
      <c r="BR156" s="153">
        <v>0</v>
      </c>
      <c r="BS156" s="117" t="e">
        <f t="shared" ref="BS156" si="285">IF(AM156-BQ156&lt;=0,1,AM156-BQ156)</f>
        <v>#DIV/0!</v>
      </c>
      <c r="BT156" s="120" t="e">
        <f t="shared" ref="BT156" si="286">AN156-BR156</f>
        <v>#VALUE!</v>
      </c>
      <c r="BU156" s="122" t="e">
        <f t="shared" ref="BU156" si="287">BS156*BT156</f>
        <v>#DIV/0!</v>
      </c>
      <c r="BV156" s="125" t="e">
        <f t="shared" ref="BV156" si="288">IF(OR(BT156=5,BU156=20,BU156=15,BU156=16,AND(BU156=12,BT156=4)),"Extremo",IF(OR(BU156=8,BU156=9,AND(BU156=4,BT156=4),AND(BU156=12,BT156=3),AND(BU156=10,BT156=2),AND(BU156=5,BT156=1)),"Alto",IF(OR(BU156=6,AND(BU156=4,BT156=1),AND(BU156=3,BT156=3)),"Moderado",IF(OR(BU156=1,BU156=2,AND(BU156=3,BT156=3),AND(BU156=4,BT156=2)),"Bajo"," "))))</f>
        <v>#VALUE!</v>
      </c>
      <c r="BW156" s="198"/>
      <c r="BX156" s="198"/>
      <c r="BY156" s="198"/>
      <c r="BZ156" s="198"/>
      <c r="CA156" s="198"/>
      <c r="CB156" s="198"/>
      <c r="CC156" s="198"/>
      <c r="CD156" s="198"/>
      <c r="CE156" s="198"/>
      <c r="CF156" s="198"/>
      <c r="CG156" s="198"/>
      <c r="CH156" s="198"/>
      <c r="CI156" s="198"/>
      <c r="CJ156" s="198"/>
    </row>
    <row r="157" spans="1:88" ht="16.5" thickBot="1" x14ac:dyDescent="0.3">
      <c r="A157" s="118"/>
      <c r="B157" s="121"/>
      <c r="C157" s="121"/>
      <c r="D157" s="121"/>
      <c r="E157" s="6"/>
      <c r="F157" s="5"/>
      <c r="G157" s="121"/>
      <c r="H157" s="121"/>
      <c r="I157" s="121"/>
      <c r="J157" s="121"/>
      <c r="K157" s="121"/>
      <c r="L157" s="121"/>
      <c r="M157" s="121"/>
      <c r="N157" s="121"/>
      <c r="O157" s="11" t="e">
        <f t="shared" si="230"/>
        <v>#DIV/0!</v>
      </c>
      <c r="P157" s="201" t="e">
        <f t="shared" si="254"/>
        <v>#DIV/0!</v>
      </c>
      <c r="Q157" s="121"/>
      <c r="R157" s="121"/>
      <c r="S157" s="121"/>
      <c r="T157" s="121"/>
      <c r="U157" s="121"/>
      <c r="V157" s="121"/>
      <c r="W157" s="121"/>
      <c r="X157" s="121"/>
      <c r="Y157" s="121"/>
      <c r="Z157" s="121"/>
      <c r="AA157" s="121"/>
      <c r="AB157" s="121"/>
      <c r="AC157" s="121"/>
      <c r="AD157" s="121"/>
      <c r="AE157" s="121"/>
      <c r="AF157" s="121"/>
      <c r="AG157" s="121"/>
      <c r="AH157" s="121"/>
      <c r="AI157" s="190"/>
      <c r="AJ157" s="193">
        <f t="shared" si="255"/>
        <v>0</v>
      </c>
      <c r="AK157" s="193">
        <f t="shared" si="256"/>
        <v>0</v>
      </c>
      <c r="AL157" s="179" t="str">
        <f t="shared" si="231"/>
        <v/>
      </c>
      <c r="AM157" s="196" t="e">
        <f t="shared" si="257"/>
        <v>#DIV/0!</v>
      </c>
      <c r="AN157" s="179" t="str">
        <f t="shared" si="232"/>
        <v/>
      </c>
      <c r="AO157" s="182" t="e">
        <f t="shared" si="233"/>
        <v>#DIV/0!</v>
      </c>
      <c r="AP157" s="126" t="e">
        <f t="shared" si="234"/>
        <v>#DIV/0!</v>
      </c>
      <c r="AQ157" s="187" t="e">
        <f t="shared" si="229"/>
        <v>#DIV/0!</v>
      </c>
      <c r="AR157" s="5"/>
      <c r="AS157" s="5"/>
      <c r="AT157" s="5"/>
      <c r="AU157" s="3">
        <f t="shared" si="235"/>
        <v>0</v>
      </c>
      <c r="AV157" s="5"/>
      <c r="AW157" s="3">
        <f t="shared" si="236"/>
        <v>0</v>
      </c>
      <c r="AX157" s="5"/>
      <c r="AY157" s="3">
        <f t="shared" si="237"/>
        <v>0</v>
      </c>
      <c r="AZ157" s="6"/>
      <c r="BA157" s="6"/>
      <c r="BB157" s="6"/>
      <c r="BC157" s="3">
        <f t="shared" si="238"/>
        <v>0</v>
      </c>
      <c r="BD157" s="6"/>
      <c r="BE157" s="3">
        <f t="shared" si="239"/>
        <v>0</v>
      </c>
      <c r="BF157" s="6"/>
      <c r="BG157" s="3">
        <f t="shared" si="240"/>
        <v>0</v>
      </c>
      <c r="BH157" s="3">
        <f t="shared" si="241"/>
        <v>0</v>
      </c>
      <c r="BI157" s="15" t="str">
        <f t="shared" si="242"/>
        <v/>
      </c>
      <c r="BK157" s="15">
        <f t="shared" si="243"/>
        <v>0</v>
      </c>
      <c r="BL157" s="3">
        <f t="shared" si="244"/>
        <v>0</v>
      </c>
      <c r="BM157" s="15" t="str">
        <f t="shared" si="245"/>
        <v/>
      </c>
      <c r="BN157" s="15" t="str">
        <f t="shared" si="246"/>
        <v>No es un Control</v>
      </c>
      <c r="BO157" s="149"/>
      <c r="BP157" s="151"/>
      <c r="BQ157" s="151"/>
      <c r="BR157" s="154"/>
      <c r="BS157" s="118"/>
      <c r="BT157" s="121"/>
      <c r="BU157" s="123"/>
      <c r="BV157" s="126"/>
      <c r="BW157" s="121"/>
      <c r="BX157" s="121"/>
      <c r="BY157" s="121"/>
      <c r="BZ157" s="121"/>
      <c r="CA157" s="121"/>
      <c r="CB157" s="121"/>
      <c r="CC157" s="121"/>
      <c r="CD157" s="121"/>
      <c r="CE157" s="121"/>
      <c r="CF157" s="121"/>
      <c r="CG157" s="121"/>
      <c r="CH157" s="121"/>
      <c r="CI157" s="121"/>
      <c r="CJ157" s="121"/>
    </row>
    <row r="158" spans="1:88" ht="16.5" thickBot="1" x14ac:dyDescent="0.3">
      <c r="A158" s="118"/>
      <c r="B158" s="121"/>
      <c r="C158" s="121"/>
      <c r="D158" s="121"/>
      <c r="E158" s="6"/>
      <c r="F158" s="5"/>
      <c r="G158" s="121"/>
      <c r="H158" s="121"/>
      <c r="I158" s="121"/>
      <c r="J158" s="121"/>
      <c r="K158" s="121"/>
      <c r="L158" s="121"/>
      <c r="M158" s="121"/>
      <c r="N158" s="121"/>
      <c r="O158" s="11" t="e">
        <f t="shared" si="230"/>
        <v>#DIV/0!</v>
      </c>
      <c r="P158" s="201" t="e">
        <f t="shared" si="254"/>
        <v>#DIV/0!</v>
      </c>
      <c r="Q158" s="121"/>
      <c r="R158" s="121"/>
      <c r="S158" s="121"/>
      <c r="T158" s="121"/>
      <c r="U158" s="121"/>
      <c r="V158" s="121"/>
      <c r="W158" s="121"/>
      <c r="X158" s="121"/>
      <c r="Y158" s="121"/>
      <c r="Z158" s="121"/>
      <c r="AA158" s="121"/>
      <c r="AB158" s="121"/>
      <c r="AC158" s="121"/>
      <c r="AD158" s="121"/>
      <c r="AE158" s="121"/>
      <c r="AF158" s="121"/>
      <c r="AG158" s="121"/>
      <c r="AH158" s="121"/>
      <c r="AI158" s="190"/>
      <c r="AJ158" s="193">
        <f t="shared" si="255"/>
        <v>0</v>
      </c>
      <c r="AK158" s="193">
        <f t="shared" si="256"/>
        <v>0</v>
      </c>
      <c r="AL158" s="179" t="str">
        <f t="shared" si="231"/>
        <v/>
      </c>
      <c r="AM158" s="196" t="e">
        <f t="shared" si="257"/>
        <v>#DIV/0!</v>
      </c>
      <c r="AN158" s="179" t="str">
        <f t="shared" si="232"/>
        <v/>
      </c>
      <c r="AO158" s="182" t="e">
        <f t="shared" si="233"/>
        <v>#DIV/0!</v>
      </c>
      <c r="AP158" s="126" t="e">
        <f t="shared" si="234"/>
        <v>#DIV/0!</v>
      </c>
      <c r="AQ158" s="187" t="e">
        <f t="shared" si="229"/>
        <v>#DIV/0!</v>
      </c>
      <c r="AR158" s="5"/>
      <c r="AS158" s="5"/>
      <c r="AT158" s="5"/>
      <c r="AU158" s="3">
        <f t="shared" si="235"/>
        <v>0</v>
      </c>
      <c r="AV158" s="5"/>
      <c r="AW158" s="3">
        <f t="shared" si="236"/>
        <v>0</v>
      </c>
      <c r="AX158" s="5"/>
      <c r="AY158" s="3">
        <f t="shared" si="237"/>
        <v>0</v>
      </c>
      <c r="AZ158" s="6"/>
      <c r="BA158" s="6"/>
      <c r="BB158" s="6"/>
      <c r="BC158" s="3">
        <f t="shared" si="238"/>
        <v>0</v>
      </c>
      <c r="BD158" s="6"/>
      <c r="BE158" s="3">
        <f t="shared" si="239"/>
        <v>0</v>
      </c>
      <c r="BF158" s="6"/>
      <c r="BG158" s="3">
        <f t="shared" si="240"/>
        <v>0</v>
      </c>
      <c r="BH158" s="3">
        <f t="shared" si="241"/>
        <v>0</v>
      </c>
      <c r="BI158" s="15" t="str">
        <f t="shared" si="242"/>
        <v/>
      </c>
      <c r="BK158" s="15">
        <f t="shared" si="243"/>
        <v>0</v>
      </c>
      <c r="BL158" s="3">
        <f t="shared" si="244"/>
        <v>0</v>
      </c>
      <c r="BM158" s="15" t="str">
        <f t="shared" si="245"/>
        <v/>
      </c>
      <c r="BN158" s="15" t="str">
        <f t="shared" si="246"/>
        <v>No es un Control</v>
      </c>
      <c r="BO158" s="149"/>
      <c r="BP158" s="151"/>
      <c r="BQ158" s="151"/>
      <c r="BR158" s="154"/>
      <c r="BS158" s="118"/>
      <c r="BT158" s="121"/>
      <c r="BU158" s="123"/>
      <c r="BV158" s="126"/>
      <c r="BW158" s="121"/>
      <c r="BX158" s="121"/>
      <c r="BY158" s="121"/>
      <c r="BZ158" s="121"/>
      <c r="CA158" s="121"/>
      <c r="CB158" s="121"/>
      <c r="CC158" s="121"/>
      <c r="CD158" s="121"/>
      <c r="CE158" s="121"/>
      <c r="CF158" s="121"/>
      <c r="CG158" s="121"/>
      <c r="CH158" s="121"/>
      <c r="CI158" s="121"/>
      <c r="CJ158" s="121"/>
    </row>
    <row r="159" spans="1:88" ht="16.5" thickBot="1" x14ac:dyDescent="0.3">
      <c r="A159" s="118"/>
      <c r="B159" s="121"/>
      <c r="C159" s="121"/>
      <c r="D159" s="121"/>
      <c r="E159" s="6"/>
      <c r="F159" s="5"/>
      <c r="G159" s="121"/>
      <c r="H159" s="121"/>
      <c r="I159" s="121"/>
      <c r="J159" s="121"/>
      <c r="K159" s="121"/>
      <c r="L159" s="121"/>
      <c r="M159" s="121"/>
      <c r="N159" s="121"/>
      <c r="O159" s="11" t="e">
        <f t="shared" si="230"/>
        <v>#DIV/0!</v>
      </c>
      <c r="P159" s="201" t="e">
        <f t="shared" si="254"/>
        <v>#DIV/0!</v>
      </c>
      <c r="Q159" s="121"/>
      <c r="R159" s="121"/>
      <c r="S159" s="121"/>
      <c r="T159" s="121"/>
      <c r="U159" s="121"/>
      <c r="V159" s="121"/>
      <c r="W159" s="121"/>
      <c r="X159" s="121"/>
      <c r="Y159" s="121"/>
      <c r="Z159" s="121"/>
      <c r="AA159" s="121"/>
      <c r="AB159" s="121"/>
      <c r="AC159" s="121"/>
      <c r="AD159" s="121"/>
      <c r="AE159" s="121"/>
      <c r="AF159" s="121"/>
      <c r="AG159" s="121"/>
      <c r="AH159" s="121"/>
      <c r="AI159" s="190"/>
      <c r="AJ159" s="193">
        <f t="shared" si="255"/>
        <v>0</v>
      </c>
      <c r="AK159" s="193">
        <f t="shared" si="256"/>
        <v>0</v>
      </c>
      <c r="AL159" s="179" t="str">
        <f t="shared" si="231"/>
        <v/>
      </c>
      <c r="AM159" s="196" t="e">
        <f t="shared" si="257"/>
        <v>#DIV/0!</v>
      </c>
      <c r="AN159" s="179" t="str">
        <f t="shared" si="232"/>
        <v/>
      </c>
      <c r="AO159" s="182" t="e">
        <f t="shared" si="233"/>
        <v>#DIV/0!</v>
      </c>
      <c r="AP159" s="126" t="e">
        <f t="shared" si="234"/>
        <v>#DIV/0!</v>
      </c>
      <c r="AQ159" s="187" t="e">
        <f t="shared" si="229"/>
        <v>#DIV/0!</v>
      </c>
      <c r="AR159" s="5"/>
      <c r="AS159" s="5"/>
      <c r="AT159" s="5"/>
      <c r="AU159" s="3">
        <f t="shared" si="235"/>
        <v>0</v>
      </c>
      <c r="AV159" s="5"/>
      <c r="AW159" s="3">
        <f t="shared" si="236"/>
        <v>0</v>
      </c>
      <c r="AX159" s="5"/>
      <c r="AY159" s="3">
        <f t="shared" si="237"/>
        <v>0</v>
      </c>
      <c r="AZ159" s="6"/>
      <c r="BA159" s="6"/>
      <c r="BB159" s="6"/>
      <c r="BC159" s="3">
        <f t="shared" si="238"/>
        <v>0</v>
      </c>
      <c r="BD159" s="6"/>
      <c r="BE159" s="3">
        <f t="shared" si="239"/>
        <v>0</v>
      </c>
      <c r="BF159" s="6"/>
      <c r="BG159" s="3">
        <f t="shared" si="240"/>
        <v>0</v>
      </c>
      <c r="BH159" s="3">
        <f t="shared" si="241"/>
        <v>0</v>
      </c>
      <c r="BI159" s="15" t="str">
        <f t="shared" si="242"/>
        <v/>
      </c>
      <c r="BK159" s="15">
        <f t="shared" si="243"/>
        <v>0</v>
      </c>
      <c r="BL159" s="3">
        <f t="shared" si="244"/>
        <v>0</v>
      </c>
      <c r="BM159" s="15" t="str">
        <f t="shared" si="245"/>
        <v/>
      </c>
      <c r="BN159" s="15" t="str">
        <f t="shared" si="246"/>
        <v>No es un Control</v>
      </c>
      <c r="BO159" s="149"/>
      <c r="BP159" s="151"/>
      <c r="BQ159" s="151"/>
      <c r="BR159" s="154"/>
      <c r="BS159" s="118"/>
      <c r="BT159" s="121"/>
      <c r="BU159" s="123"/>
      <c r="BV159" s="126"/>
      <c r="BW159" s="121"/>
      <c r="BX159" s="121"/>
      <c r="BY159" s="121"/>
      <c r="BZ159" s="121"/>
      <c r="CA159" s="121"/>
      <c r="CB159" s="121"/>
      <c r="CC159" s="121"/>
      <c r="CD159" s="121"/>
      <c r="CE159" s="121"/>
      <c r="CF159" s="121"/>
      <c r="CG159" s="121"/>
      <c r="CH159" s="121"/>
      <c r="CI159" s="121"/>
      <c r="CJ159" s="121"/>
    </row>
    <row r="160" spans="1:88" ht="16.5" thickBot="1" x14ac:dyDescent="0.3">
      <c r="A160" s="204"/>
      <c r="B160" s="199"/>
      <c r="C160" s="199"/>
      <c r="D160" s="199"/>
      <c r="E160" s="16"/>
      <c r="F160" s="17"/>
      <c r="G160" s="199"/>
      <c r="H160" s="199"/>
      <c r="I160" s="199"/>
      <c r="J160" s="199"/>
      <c r="K160" s="199"/>
      <c r="L160" s="199"/>
      <c r="M160" s="199"/>
      <c r="N160" s="199"/>
      <c r="O160" s="18" t="e">
        <f t="shared" si="230"/>
        <v>#DIV/0!</v>
      </c>
      <c r="P160" s="202" t="e">
        <f t="shared" si="254"/>
        <v>#DIV/0!</v>
      </c>
      <c r="Q160" s="199"/>
      <c r="R160" s="199"/>
      <c r="S160" s="199"/>
      <c r="T160" s="199"/>
      <c r="U160" s="199"/>
      <c r="V160" s="199"/>
      <c r="W160" s="199"/>
      <c r="X160" s="199"/>
      <c r="Y160" s="199"/>
      <c r="Z160" s="199"/>
      <c r="AA160" s="199"/>
      <c r="AB160" s="199"/>
      <c r="AC160" s="199"/>
      <c r="AD160" s="199"/>
      <c r="AE160" s="199"/>
      <c r="AF160" s="199"/>
      <c r="AG160" s="199"/>
      <c r="AH160" s="199"/>
      <c r="AI160" s="191"/>
      <c r="AJ160" s="194">
        <f t="shared" si="255"/>
        <v>0</v>
      </c>
      <c r="AK160" s="194">
        <f t="shared" si="256"/>
        <v>0</v>
      </c>
      <c r="AL160" s="180" t="str">
        <f t="shared" si="231"/>
        <v/>
      </c>
      <c r="AM160" s="197" t="e">
        <f t="shared" si="257"/>
        <v>#DIV/0!</v>
      </c>
      <c r="AN160" s="180" t="str">
        <f t="shared" si="232"/>
        <v/>
      </c>
      <c r="AO160" s="183" t="e">
        <f t="shared" si="233"/>
        <v>#DIV/0!</v>
      </c>
      <c r="AP160" s="185" t="e">
        <f t="shared" si="234"/>
        <v>#DIV/0!</v>
      </c>
      <c r="AQ160" s="188" t="e">
        <f t="shared" si="229"/>
        <v>#DIV/0!</v>
      </c>
      <c r="AR160" s="5"/>
      <c r="AS160" s="5"/>
      <c r="AT160" s="5"/>
      <c r="AU160" s="3">
        <f t="shared" si="235"/>
        <v>0</v>
      </c>
      <c r="AV160" s="5"/>
      <c r="AW160" s="3">
        <f t="shared" si="236"/>
        <v>0</v>
      </c>
      <c r="AX160" s="5"/>
      <c r="AY160" s="3">
        <f t="shared" si="237"/>
        <v>0</v>
      </c>
      <c r="AZ160" s="6"/>
      <c r="BA160" s="6"/>
      <c r="BB160" s="6"/>
      <c r="BC160" s="3">
        <f t="shared" si="238"/>
        <v>0</v>
      </c>
      <c r="BD160" s="6"/>
      <c r="BE160" s="3">
        <f t="shared" si="239"/>
        <v>0</v>
      </c>
      <c r="BF160" s="6"/>
      <c r="BG160" s="3">
        <f t="shared" si="240"/>
        <v>0</v>
      </c>
      <c r="BH160" s="3">
        <f t="shared" si="241"/>
        <v>0</v>
      </c>
      <c r="BI160" s="15" t="str">
        <f t="shared" si="242"/>
        <v/>
      </c>
      <c r="BK160" s="15">
        <f t="shared" si="243"/>
        <v>0</v>
      </c>
      <c r="BL160" s="3">
        <f t="shared" si="244"/>
        <v>0</v>
      </c>
      <c r="BM160" s="15" t="str">
        <f t="shared" si="245"/>
        <v/>
      </c>
      <c r="BN160" s="15" t="str">
        <f t="shared" si="246"/>
        <v>No es un Control</v>
      </c>
      <c r="BO160" s="149"/>
      <c r="BP160" s="152"/>
      <c r="BQ160" s="152"/>
      <c r="BR160" s="155"/>
      <c r="BS160" s="119"/>
      <c r="BT160" s="108"/>
      <c r="BU160" s="124"/>
      <c r="BV160" s="127"/>
      <c r="BW160" s="199"/>
      <c r="BX160" s="199"/>
      <c r="BY160" s="199"/>
      <c r="BZ160" s="199"/>
      <c r="CA160" s="199"/>
      <c r="CB160" s="199"/>
      <c r="CC160" s="199"/>
      <c r="CD160" s="199"/>
      <c r="CE160" s="199"/>
      <c r="CF160" s="199"/>
      <c r="CG160" s="199"/>
      <c r="CH160" s="199"/>
      <c r="CI160" s="199"/>
      <c r="CJ160" s="199"/>
    </row>
    <row r="161" spans="1:88" ht="16.5" thickBot="1" x14ac:dyDescent="0.3">
      <c r="A161" s="203"/>
      <c r="B161" s="198"/>
      <c r="C161" s="198"/>
      <c r="D161" s="198"/>
      <c r="E161" s="12"/>
      <c r="F161" s="12"/>
      <c r="G161" s="198"/>
      <c r="H161" s="198"/>
      <c r="I161" s="198"/>
      <c r="J161" s="198"/>
      <c r="K161" s="198"/>
      <c r="L161" s="198"/>
      <c r="M161" s="198"/>
      <c r="N161" s="198"/>
      <c r="O161" s="13" t="e">
        <f t="shared" si="230"/>
        <v>#DIV/0!</v>
      </c>
      <c r="P161" s="200" t="e">
        <f t="shared" si="254"/>
        <v>#DIV/0!</v>
      </c>
      <c r="Q161" s="198"/>
      <c r="R161" s="198"/>
      <c r="S161" s="198"/>
      <c r="T161" s="198"/>
      <c r="U161" s="198"/>
      <c r="V161" s="198"/>
      <c r="W161" s="198"/>
      <c r="X161" s="198"/>
      <c r="Y161" s="198"/>
      <c r="Z161" s="198"/>
      <c r="AA161" s="198"/>
      <c r="AB161" s="198"/>
      <c r="AC161" s="198"/>
      <c r="AD161" s="198"/>
      <c r="AE161" s="198"/>
      <c r="AF161" s="198"/>
      <c r="AG161" s="198"/>
      <c r="AH161" s="198"/>
      <c r="AI161" s="189"/>
      <c r="AJ161" s="192">
        <f t="shared" si="255"/>
        <v>0</v>
      </c>
      <c r="AK161" s="192">
        <f t="shared" si="256"/>
        <v>0</v>
      </c>
      <c r="AL161" s="178" t="str">
        <f t="shared" si="231"/>
        <v/>
      </c>
      <c r="AM161" s="195" t="e">
        <f t="shared" si="257"/>
        <v>#DIV/0!</v>
      </c>
      <c r="AN161" s="178" t="str">
        <f t="shared" si="232"/>
        <v/>
      </c>
      <c r="AO161" s="181" t="e">
        <f t="shared" si="233"/>
        <v>#DIV/0!</v>
      </c>
      <c r="AP161" s="184" t="e">
        <f t="shared" si="234"/>
        <v>#DIV/0!</v>
      </c>
      <c r="AQ161" s="186" t="e">
        <f t="shared" si="229"/>
        <v>#DIV/0!</v>
      </c>
      <c r="AR161" s="5"/>
      <c r="AS161" s="5"/>
      <c r="AT161" s="5"/>
      <c r="AU161" s="3">
        <f t="shared" si="235"/>
        <v>0</v>
      </c>
      <c r="AV161" s="5"/>
      <c r="AW161" s="3">
        <f t="shared" si="236"/>
        <v>0</v>
      </c>
      <c r="AX161" s="5"/>
      <c r="AY161" s="3">
        <f t="shared" si="237"/>
        <v>0</v>
      </c>
      <c r="AZ161" s="6"/>
      <c r="BA161" s="6"/>
      <c r="BB161" s="6"/>
      <c r="BC161" s="3">
        <f t="shared" si="238"/>
        <v>0</v>
      </c>
      <c r="BD161" s="6"/>
      <c r="BE161" s="3">
        <f t="shared" si="239"/>
        <v>0</v>
      </c>
      <c r="BF161" s="6"/>
      <c r="BG161" s="3">
        <f t="shared" si="240"/>
        <v>0</v>
      </c>
      <c r="BH161" s="3">
        <f t="shared" si="241"/>
        <v>0</v>
      </c>
      <c r="BI161" s="15" t="str">
        <f t="shared" si="242"/>
        <v/>
      </c>
      <c r="BK161" s="15">
        <f t="shared" si="243"/>
        <v>0</v>
      </c>
      <c r="BL161" s="3">
        <f t="shared" si="244"/>
        <v>0</v>
      </c>
      <c r="BM161" s="15" t="str">
        <f t="shared" si="245"/>
        <v/>
      </c>
      <c r="BN161" s="15" t="str">
        <f t="shared" si="246"/>
        <v>No es un Control</v>
      </c>
      <c r="BO161" s="148" t="e">
        <f t="shared" ref="BO161" si="289">AVERAGE(BM161:BM165)</f>
        <v>#DIV/0!</v>
      </c>
      <c r="BP161" s="150" t="e">
        <f t="shared" ref="BP161" si="290">IF(BO161=100,"FUERTE",IF(BO161&gt;49,"MODERADO",IF(BO161&lt;50,"DÉBIL","")))</f>
        <v>#DIV/0!</v>
      </c>
      <c r="BQ161" s="150" t="e">
        <f t="shared" ref="BQ161" si="291">IF(AND(BP161="FUERTE",OR(BN161="Probabilidad",BN162="Probabilidad",BN163="Probabilidad", BN164="Probabilidad",BN165="Probabilidad")),2,IF(AND(BP161="MODERADO",OR(BN161="Probabilidad",BN162="Probabilidad",BN163="Probabilidad", BN164="Probabilidad",BN165="Probabilidad")),1,0))</f>
        <v>#DIV/0!</v>
      </c>
      <c r="BR161" s="153">
        <v>0</v>
      </c>
      <c r="BS161" s="117" t="e">
        <f t="shared" ref="BS161" si="292">IF(AM161-BQ161&lt;=0,1,AM161-BQ161)</f>
        <v>#DIV/0!</v>
      </c>
      <c r="BT161" s="120" t="e">
        <f t="shared" ref="BT161" si="293">AN161-BR161</f>
        <v>#VALUE!</v>
      </c>
      <c r="BU161" s="122" t="e">
        <f t="shared" ref="BU161" si="294">BS161*BT161</f>
        <v>#DIV/0!</v>
      </c>
      <c r="BV161" s="125" t="e">
        <f t="shared" ref="BV161" si="295">IF(OR(BT161=5,BU161=20,BU161=15,BU161=16,AND(BU161=12,BT161=4)),"Extremo",IF(OR(BU161=8,BU161=9,AND(BU161=4,BT161=4),AND(BU161=12,BT161=3),AND(BU161=10,BT161=2),AND(BU161=5,BT161=1)),"Alto",IF(OR(BU161=6,AND(BU161=4,BT161=1),AND(BU161=3,BT161=3)),"Moderado",IF(OR(BU161=1,BU161=2,AND(BU161=3,BT161=3),AND(BU161=4,BT161=2)),"Bajo"," "))))</f>
        <v>#VALUE!</v>
      </c>
      <c r="BW161" s="198"/>
      <c r="BX161" s="198"/>
      <c r="BY161" s="198"/>
      <c r="BZ161" s="198"/>
      <c r="CA161" s="198"/>
      <c r="CB161" s="198"/>
      <c r="CC161" s="198"/>
      <c r="CD161" s="198"/>
      <c r="CE161" s="198"/>
      <c r="CF161" s="198"/>
      <c r="CG161" s="198"/>
      <c r="CH161" s="198"/>
      <c r="CI161" s="198"/>
      <c r="CJ161" s="198"/>
    </row>
    <row r="162" spans="1:88" ht="16.5" thickBot="1" x14ac:dyDescent="0.3">
      <c r="A162" s="118"/>
      <c r="B162" s="121"/>
      <c r="C162" s="121"/>
      <c r="D162" s="121"/>
      <c r="E162" s="6"/>
      <c r="F162" s="5"/>
      <c r="G162" s="121"/>
      <c r="H162" s="121"/>
      <c r="I162" s="121"/>
      <c r="J162" s="121"/>
      <c r="K162" s="121"/>
      <c r="L162" s="121"/>
      <c r="M162" s="121"/>
      <c r="N162" s="121"/>
      <c r="O162" s="11" t="e">
        <f t="shared" si="230"/>
        <v>#DIV/0!</v>
      </c>
      <c r="P162" s="201" t="e">
        <f t="shared" si="254"/>
        <v>#DIV/0!</v>
      </c>
      <c r="Q162" s="121"/>
      <c r="R162" s="121"/>
      <c r="S162" s="121"/>
      <c r="T162" s="121"/>
      <c r="U162" s="121"/>
      <c r="V162" s="121"/>
      <c r="W162" s="121"/>
      <c r="X162" s="121"/>
      <c r="Y162" s="121"/>
      <c r="Z162" s="121"/>
      <c r="AA162" s="121"/>
      <c r="AB162" s="121"/>
      <c r="AC162" s="121"/>
      <c r="AD162" s="121"/>
      <c r="AE162" s="121"/>
      <c r="AF162" s="121"/>
      <c r="AG162" s="121"/>
      <c r="AH162" s="121"/>
      <c r="AI162" s="190"/>
      <c r="AJ162" s="193">
        <f t="shared" si="255"/>
        <v>0</v>
      </c>
      <c r="AK162" s="193">
        <f t="shared" si="256"/>
        <v>0</v>
      </c>
      <c r="AL162" s="179" t="str">
        <f t="shared" si="231"/>
        <v/>
      </c>
      <c r="AM162" s="196" t="e">
        <f t="shared" si="257"/>
        <v>#DIV/0!</v>
      </c>
      <c r="AN162" s="179" t="str">
        <f t="shared" si="232"/>
        <v/>
      </c>
      <c r="AO162" s="182" t="e">
        <f t="shared" si="233"/>
        <v>#DIV/0!</v>
      </c>
      <c r="AP162" s="126" t="e">
        <f t="shared" si="234"/>
        <v>#DIV/0!</v>
      </c>
      <c r="AQ162" s="187" t="e">
        <f t="shared" si="229"/>
        <v>#DIV/0!</v>
      </c>
      <c r="AR162" s="5"/>
      <c r="AS162" s="5"/>
      <c r="AT162" s="5"/>
      <c r="AU162" s="3">
        <f t="shared" si="235"/>
        <v>0</v>
      </c>
      <c r="AV162" s="5"/>
      <c r="AW162" s="3">
        <f t="shared" si="236"/>
        <v>0</v>
      </c>
      <c r="AX162" s="5"/>
      <c r="AY162" s="3">
        <f t="shared" si="237"/>
        <v>0</v>
      </c>
      <c r="AZ162" s="6"/>
      <c r="BA162" s="6"/>
      <c r="BB162" s="6"/>
      <c r="BC162" s="3">
        <f t="shared" si="238"/>
        <v>0</v>
      </c>
      <c r="BD162" s="6"/>
      <c r="BE162" s="3">
        <f t="shared" si="239"/>
        <v>0</v>
      </c>
      <c r="BF162" s="6"/>
      <c r="BG162" s="3">
        <f t="shared" si="240"/>
        <v>0</v>
      </c>
      <c r="BH162" s="3">
        <f t="shared" si="241"/>
        <v>0</v>
      </c>
      <c r="BI162" s="15" t="str">
        <f t="shared" si="242"/>
        <v/>
      </c>
      <c r="BK162" s="15">
        <f t="shared" si="243"/>
        <v>0</v>
      </c>
      <c r="BL162" s="3">
        <f t="shared" si="244"/>
        <v>0</v>
      </c>
      <c r="BM162" s="15" t="str">
        <f t="shared" si="245"/>
        <v/>
      </c>
      <c r="BN162" s="15" t="str">
        <f t="shared" si="246"/>
        <v>No es un Control</v>
      </c>
      <c r="BO162" s="149"/>
      <c r="BP162" s="151"/>
      <c r="BQ162" s="151"/>
      <c r="BR162" s="154"/>
      <c r="BS162" s="118"/>
      <c r="BT162" s="121"/>
      <c r="BU162" s="123"/>
      <c r="BV162" s="126"/>
      <c r="BW162" s="121"/>
      <c r="BX162" s="121"/>
      <c r="BY162" s="121"/>
      <c r="BZ162" s="121"/>
      <c r="CA162" s="121"/>
      <c r="CB162" s="121"/>
      <c r="CC162" s="121"/>
      <c r="CD162" s="121"/>
      <c r="CE162" s="121"/>
      <c r="CF162" s="121"/>
      <c r="CG162" s="121"/>
      <c r="CH162" s="121"/>
      <c r="CI162" s="121"/>
      <c r="CJ162" s="121"/>
    </row>
    <row r="163" spans="1:88" ht="16.5" thickBot="1" x14ac:dyDescent="0.3">
      <c r="A163" s="118"/>
      <c r="B163" s="121"/>
      <c r="C163" s="121"/>
      <c r="D163" s="121"/>
      <c r="E163" s="6"/>
      <c r="F163" s="5"/>
      <c r="G163" s="121"/>
      <c r="H163" s="121"/>
      <c r="I163" s="121"/>
      <c r="J163" s="121"/>
      <c r="K163" s="121"/>
      <c r="L163" s="121"/>
      <c r="M163" s="121"/>
      <c r="N163" s="121"/>
      <c r="O163" s="11" t="e">
        <f t="shared" si="230"/>
        <v>#DIV/0!</v>
      </c>
      <c r="P163" s="201" t="e">
        <f t="shared" si="254"/>
        <v>#DIV/0!</v>
      </c>
      <c r="Q163" s="121"/>
      <c r="R163" s="121"/>
      <c r="S163" s="121"/>
      <c r="T163" s="121"/>
      <c r="U163" s="121"/>
      <c r="V163" s="121"/>
      <c r="W163" s="121"/>
      <c r="X163" s="121"/>
      <c r="Y163" s="121"/>
      <c r="Z163" s="121"/>
      <c r="AA163" s="121"/>
      <c r="AB163" s="121"/>
      <c r="AC163" s="121"/>
      <c r="AD163" s="121"/>
      <c r="AE163" s="121"/>
      <c r="AF163" s="121"/>
      <c r="AG163" s="121"/>
      <c r="AH163" s="121"/>
      <c r="AI163" s="190"/>
      <c r="AJ163" s="193">
        <f t="shared" si="255"/>
        <v>0</v>
      </c>
      <c r="AK163" s="193">
        <f t="shared" si="256"/>
        <v>0</v>
      </c>
      <c r="AL163" s="179" t="str">
        <f t="shared" si="231"/>
        <v/>
      </c>
      <c r="AM163" s="196" t="e">
        <f t="shared" si="257"/>
        <v>#DIV/0!</v>
      </c>
      <c r="AN163" s="179" t="str">
        <f t="shared" si="232"/>
        <v/>
      </c>
      <c r="AO163" s="182" t="e">
        <f t="shared" si="233"/>
        <v>#DIV/0!</v>
      </c>
      <c r="AP163" s="126" t="e">
        <f t="shared" si="234"/>
        <v>#DIV/0!</v>
      </c>
      <c r="AQ163" s="187" t="e">
        <f t="shared" si="229"/>
        <v>#DIV/0!</v>
      </c>
      <c r="AR163" s="5"/>
      <c r="AS163" s="5"/>
      <c r="AT163" s="5"/>
      <c r="AU163" s="3">
        <f t="shared" si="235"/>
        <v>0</v>
      </c>
      <c r="AV163" s="5"/>
      <c r="AW163" s="3">
        <f t="shared" si="236"/>
        <v>0</v>
      </c>
      <c r="AX163" s="5"/>
      <c r="AY163" s="3">
        <f t="shared" si="237"/>
        <v>0</v>
      </c>
      <c r="AZ163" s="6"/>
      <c r="BA163" s="6"/>
      <c r="BB163" s="6"/>
      <c r="BC163" s="3">
        <f t="shared" si="238"/>
        <v>0</v>
      </c>
      <c r="BD163" s="6"/>
      <c r="BE163" s="3">
        <f t="shared" si="239"/>
        <v>0</v>
      </c>
      <c r="BF163" s="6"/>
      <c r="BG163" s="3">
        <f t="shared" si="240"/>
        <v>0</v>
      </c>
      <c r="BH163" s="3">
        <f t="shared" si="241"/>
        <v>0</v>
      </c>
      <c r="BI163" s="15" t="str">
        <f t="shared" si="242"/>
        <v/>
      </c>
      <c r="BK163" s="15">
        <f t="shared" si="243"/>
        <v>0</v>
      </c>
      <c r="BL163" s="3">
        <f t="shared" si="244"/>
        <v>0</v>
      </c>
      <c r="BM163" s="15" t="str">
        <f t="shared" si="245"/>
        <v/>
      </c>
      <c r="BN163" s="15" t="str">
        <f t="shared" si="246"/>
        <v>No es un Control</v>
      </c>
      <c r="BO163" s="149"/>
      <c r="BP163" s="151"/>
      <c r="BQ163" s="151"/>
      <c r="BR163" s="154"/>
      <c r="BS163" s="118"/>
      <c r="BT163" s="121"/>
      <c r="BU163" s="123"/>
      <c r="BV163" s="126"/>
      <c r="BW163" s="121"/>
      <c r="BX163" s="121"/>
      <c r="BY163" s="121"/>
      <c r="BZ163" s="121"/>
      <c r="CA163" s="121"/>
      <c r="CB163" s="121"/>
      <c r="CC163" s="121"/>
      <c r="CD163" s="121"/>
      <c r="CE163" s="121"/>
      <c r="CF163" s="121"/>
      <c r="CG163" s="121"/>
      <c r="CH163" s="121"/>
      <c r="CI163" s="121"/>
      <c r="CJ163" s="121"/>
    </row>
    <row r="164" spans="1:88" ht="16.5" thickBot="1" x14ac:dyDescent="0.3">
      <c r="A164" s="118"/>
      <c r="B164" s="121"/>
      <c r="C164" s="121"/>
      <c r="D164" s="121"/>
      <c r="E164" s="6"/>
      <c r="F164" s="5"/>
      <c r="G164" s="121"/>
      <c r="H164" s="121"/>
      <c r="I164" s="121"/>
      <c r="J164" s="121"/>
      <c r="K164" s="121"/>
      <c r="L164" s="121"/>
      <c r="M164" s="121"/>
      <c r="N164" s="121"/>
      <c r="O164" s="11" t="e">
        <f t="shared" si="230"/>
        <v>#DIV/0!</v>
      </c>
      <c r="P164" s="201" t="e">
        <f t="shared" si="254"/>
        <v>#DIV/0!</v>
      </c>
      <c r="Q164" s="121"/>
      <c r="R164" s="121"/>
      <c r="S164" s="121"/>
      <c r="T164" s="121"/>
      <c r="U164" s="121"/>
      <c r="V164" s="121"/>
      <c r="W164" s="121"/>
      <c r="X164" s="121"/>
      <c r="Y164" s="121"/>
      <c r="Z164" s="121"/>
      <c r="AA164" s="121"/>
      <c r="AB164" s="121"/>
      <c r="AC164" s="121"/>
      <c r="AD164" s="121"/>
      <c r="AE164" s="121"/>
      <c r="AF164" s="121"/>
      <c r="AG164" s="121"/>
      <c r="AH164" s="121"/>
      <c r="AI164" s="190"/>
      <c r="AJ164" s="193">
        <f t="shared" si="255"/>
        <v>0</v>
      </c>
      <c r="AK164" s="193">
        <f t="shared" si="256"/>
        <v>0</v>
      </c>
      <c r="AL164" s="179" t="str">
        <f t="shared" si="231"/>
        <v/>
      </c>
      <c r="AM164" s="196" t="e">
        <f t="shared" si="257"/>
        <v>#DIV/0!</v>
      </c>
      <c r="AN164" s="179" t="str">
        <f t="shared" si="232"/>
        <v/>
      </c>
      <c r="AO164" s="182" t="e">
        <f t="shared" si="233"/>
        <v>#DIV/0!</v>
      </c>
      <c r="AP164" s="126" t="e">
        <f t="shared" si="234"/>
        <v>#DIV/0!</v>
      </c>
      <c r="AQ164" s="187" t="e">
        <f t="shared" si="229"/>
        <v>#DIV/0!</v>
      </c>
      <c r="AR164" s="5"/>
      <c r="AS164" s="5"/>
      <c r="AT164" s="5"/>
      <c r="AU164" s="3">
        <f t="shared" si="235"/>
        <v>0</v>
      </c>
      <c r="AV164" s="5"/>
      <c r="AW164" s="3">
        <f t="shared" si="236"/>
        <v>0</v>
      </c>
      <c r="AX164" s="5"/>
      <c r="AY164" s="3">
        <f t="shared" si="237"/>
        <v>0</v>
      </c>
      <c r="AZ164" s="6"/>
      <c r="BA164" s="6"/>
      <c r="BB164" s="6"/>
      <c r="BC164" s="3">
        <f t="shared" si="238"/>
        <v>0</v>
      </c>
      <c r="BD164" s="6"/>
      <c r="BE164" s="3">
        <f t="shared" si="239"/>
        <v>0</v>
      </c>
      <c r="BF164" s="6"/>
      <c r="BG164" s="3">
        <f t="shared" si="240"/>
        <v>0</v>
      </c>
      <c r="BH164" s="3">
        <f t="shared" si="241"/>
        <v>0</v>
      </c>
      <c r="BI164" s="15" t="str">
        <f t="shared" si="242"/>
        <v/>
      </c>
      <c r="BK164" s="15">
        <f t="shared" si="243"/>
        <v>0</v>
      </c>
      <c r="BL164" s="3">
        <f t="shared" si="244"/>
        <v>0</v>
      </c>
      <c r="BM164" s="15" t="str">
        <f t="shared" si="245"/>
        <v/>
      </c>
      <c r="BN164" s="15" t="str">
        <f t="shared" si="246"/>
        <v>No es un Control</v>
      </c>
      <c r="BO164" s="149"/>
      <c r="BP164" s="151"/>
      <c r="BQ164" s="151"/>
      <c r="BR164" s="154"/>
      <c r="BS164" s="118"/>
      <c r="BT164" s="121"/>
      <c r="BU164" s="123"/>
      <c r="BV164" s="126"/>
      <c r="BW164" s="121"/>
      <c r="BX164" s="121"/>
      <c r="BY164" s="121"/>
      <c r="BZ164" s="121"/>
      <c r="CA164" s="121"/>
      <c r="CB164" s="121"/>
      <c r="CC164" s="121"/>
      <c r="CD164" s="121"/>
      <c r="CE164" s="121"/>
      <c r="CF164" s="121"/>
      <c r="CG164" s="121"/>
      <c r="CH164" s="121"/>
      <c r="CI164" s="121"/>
      <c r="CJ164" s="121"/>
    </row>
    <row r="165" spans="1:88" ht="16.5" thickBot="1" x14ac:dyDescent="0.3">
      <c r="A165" s="204"/>
      <c r="B165" s="199"/>
      <c r="C165" s="199"/>
      <c r="D165" s="199"/>
      <c r="E165" s="16"/>
      <c r="F165" s="17"/>
      <c r="G165" s="199"/>
      <c r="H165" s="199"/>
      <c r="I165" s="199"/>
      <c r="J165" s="199"/>
      <c r="K165" s="199"/>
      <c r="L165" s="199"/>
      <c r="M165" s="199"/>
      <c r="N165" s="199"/>
      <c r="O165" s="18" t="e">
        <f t="shared" si="230"/>
        <v>#DIV/0!</v>
      </c>
      <c r="P165" s="202" t="e">
        <f t="shared" si="254"/>
        <v>#DIV/0!</v>
      </c>
      <c r="Q165" s="199"/>
      <c r="R165" s="199"/>
      <c r="S165" s="199"/>
      <c r="T165" s="199"/>
      <c r="U165" s="199"/>
      <c r="V165" s="199"/>
      <c r="W165" s="199"/>
      <c r="X165" s="199"/>
      <c r="Y165" s="199"/>
      <c r="Z165" s="199"/>
      <c r="AA165" s="199"/>
      <c r="AB165" s="199"/>
      <c r="AC165" s="199"/>
      <c r="AD165" s="199"/>
      <c r="AE165" s="199"/>
      <c r="AF165" s="199"/>
      <c r="AG165" s="199"/>
      <c r="AH165" s="199"/>
      <c r="AI165" s="191"/>
      <c r="AJ165" s="194">
        <f t="shared" si="255"/>
        <v>0</v>
      </c>
      <c r="AK165" s="194">
        <f t="shared" si="256"/>
        <v>0</v>
      </c>
      <c r="AL165" s="180" t="str">
        <f t="shared" si="231"/>
        <v/>
      </c>
      <c r="AM165" s="197" t="e">
        <f t="shared" si="257"/>
        <v>#DIV/0!</v>
      </c>
      <c r="AN165" s="180" t="str">
        <f t="shared" si="232"/>
        <v/>
      </c>
      <c r="AO165" s="183" t="e">
        <f t="shared" si="233"/>
        <v>#DIV/0!</v>
      </c>
      <c r="AP165" s="185" t="e">
        <f t="shared" si="234"/>
        <v>#DIV/0!</v>
      </c>
      <c r="AQ165" s="188" t="e">
        <f t="shared" si="229"/>
        <v>#DIV/0!</v>
      </c>
      <c r="AR165" s="5"/>
      <c r="AS165" s="5"/>
      <c r="AT165" s="5"/>
      <c r="AU165" s="3">
        <f t="shared" si="235"/>
        <v>0</v>
      </c>
      <c r="AV165" s="5"/>
      <c r="AW165" s="3">
        <f t="shared" si="236"/>
        <v>0</v>
      </c>
      <c r="AX165" s="5"/>
      <c r="AY165" s="3">
        <f t="shared" si="237"/>
        <v>0</v>
      </c>
      <c r="AZ165" s="6"/>
      <c r="BA165" s="6"/>
      <c r="BB165" s="6"/>
      <c r="BC165" s="3">
        <f t="shared" si="238"/>
        <v>0</v>
      </c>
      <c r="BD165" s="6"/>
      <c r="BE165" s="3">
        <f t="shared" si="239"/>
        <v>0</v>
      </c>
      <c r="BF165" s="6"/>
      <c r="BG165" s="3">
        <f t="shared" si="240"/>
        <v>0</v>
      </c>
      <c r="BH165" s="3">
        <f t="shared" si="241"/>
        <v>0</v>
      </c>
      <c r="BI165" s="15" t="str">
        <f t="shared" si="242"/>
        <v/>
      </c>
      <c r="BK165" s="15">
        <f t="shared" si="243"/>
        <v>0</v>
      </c>
      <c r="BL165" s="3">
        <f t="shared" si="244"/>
        <v>0</v>
      </c>
      <c r="BM165" s="15" t="str">
        <f t="shared" si="245"/>
        <v/>
      </c>
      <c r="BN165" s="15" t="str">
        <f t="shared" si="246"/>
        <v>No es un Control</v>
      </c>
      <c r="BO165" s="149"/>
      <c r="BP165" s="152"/>
      <c r="BQ165" s="152"/>
      <c r="BR165" s="155"/>
      <c r="BS165" s="119"/>
      <c r="BT165" s="108"/>
      <c r="BU165" s="124"/>
      <c r="BV165" s="127"/>
      <c r="BW165" s="199"/>
      <c r="BX165" s="199"/>
      <c r="BY165" s="199"/>
      <c r="BZ165" s="199"/>
      <c r="CA165" s="199"/>
      <c r="CB165" s="199"/>
      <c r="CC165" s="199"/>
      <c r="CD165" s="199"/>
      <c r="CE165" s="199"/>
      <c r="CF165" s="199"/>
      <c r="CG165" s="199"/>
      <c r="CH165" s="199"/>
      <c r="CI165" s="199"/>
      <c r="CJ165" s="199"/>
    </row>
    <row r="166" spans="1:88" ht="16.5" thickBot="1" x14ac:dyDescent="0.3">
      <c r="A166" s="203"/>
      <c r="B166" s="198"/>
      <c r="C166" s="198"/>
      <c r="D166" s="198"/>
      <c r="E166" s="12"/>
      <c r="F166" s="12"/>
      <c r="G166" s="198"/>
      <c r="H166" s="198"/>
      <c r="I166" s="198"/>
      <c r="J166" s="198"/>
      <c r="K166" s="198"/>
      <c r="L166" s="198"/>
      <c r="M166" s="198"/>
      <c r="N166" s="198"/>
      <c r="O166" s="13" t="e">
        <f t="shared" si="230"/>
        <v>#DIV/0!</v>
      </c>
      <c r="P166" s="200" t="e">
        <f t="shared" si="254"/>
        <v>#DIV/0!</v>
      </c>
      <c r="Q166" s="198"/>
      <c r="R166" s="198"/>
      <c r="S166" s="198"/>
      <c r="T166" s="198"/>
      <c r="U166" s="198"/>
      <c r="V166" s="198"/>
      <c r="W166" s="198"/>
      <c r="X166" s="198"/>
      <c r="Y166" s="198"/>
      <c r="Z166" s="198"/>
      <c r="AA166" s="198"/>
      <c r="AB166" s="198"/>
      <c r="AC166" s="198"/>
      <c r="AD166" s="198"/>
      <c r="AE166" s="198"/>
      <c r="AF166" s="198"/>
      <c r="AG166" s="198"/>
      <c r="AH166" s="198"/>
      <c r="AI166" s="189"/>
      <c r="AJ166" s="192">
        <f t="shared" si="255"/>
        <v>0</v>
      </c>
      <c r="AK166" s="192">
        <f t="shared" si="256"/>
        <v>0</v>
      </c>
      <c r="AL166" s="178" t="str">
        <f t="shared" si="231"/>
        <v/>
      </c>
      <c r="AM166" s="195" t="e">
        <f t="shared" si="257"/>
        <v>#DIV/0!</v>
      </c>
      <c r="AN166" s="178" t="str">
        <f t="shared" si="232"/>
        <v/>
      </c>
      <c r="AO166" s="181" t="e">
        <f t="shared" si="233"/>
        <v>#DIV/0!</v>
      </c>
      <c r="AP166" s="184" t="e">
        <f t="shared" si="234"/>
        <v>#DIV/0!</v>
      </c>
      <c r="AQ166" s="186" t="e">
        <f t="shared" si="229"/>
        <v>#DIV/0!</v>
      </c>
      <c r="AR166" s="5"/>
      <c r="AS166" s="5"/>
      <c r="AT166" s="5"/>
      <c r="AU166" s="3">
        <f t="shared" si="235"/>
        <v>0</v>
      </c>
      <c r="AV166" s="5"/>
      <c r="AW166" s="3">
        <f t="shared" si="236"/>
        <v>0</v>
      </c>
      <c r="AX166" s="5"/>
      <c r="AY166" s="3">
        <f t="shared" si="237"/>
        <v>0</v>
      </c>
      <c r="AZ166" s="6"/>
      <c r="BA166" s="6"/>
      <c r="BB166" s="6"/>
      <c r="BC166" s="3">
        <f t="shared" si="238"/>
        <v>0</v>
      </c>
      <c r="BD166" s="6"/>
      <c r="BE166" s="3">
        <f t="shared" si="239"/>
        <v>0</v>
      </c>
      <c r="BF166" s="6"/>
      <c r="BG166" s="3">
        <f t="shared" si="240"/>
        <v>0</v>
      </c>
      <c r="BH166" s="3">
        <f t="shared" si="241"/>
        <v>0</v>
      </c>
      <c r="BI166" s="15" t="str">
        <f t="shared" si="242"/>
        <v/>
      </c>
      <c r="BK166" s="15">
        <f t="shared" si="243"/>
        <v>0</v>
      </c>
      <c r="BL166" s="3">
        <f t="shared" si="244"/>
        <v>0</v>
      </c>
      <c r="BM166" s="15" t="str">
        <f t="shared" si="245"/>
        <v/>
      </c>
      <c r="BN166" s="15" t="str">
        <f t="shared" si="246"/>
        <v>No es un Control</v>
      </c>
      <c r="BO166" s="148" t="e">
        <f t="shared" ref="BO166" si="296">AVERAGE(BM166:BM170)</f>
        <v>#DIV/0!</v>
      </c>
      <c r="BP166" s="150" t="e">
        <f t="shared" ref="BP166" si="297">IF(BO166=100,"FUERTE",IF(BO166&gt;49,"MODERADO",IF(BO166&lt;50,"DÉBIL","")))</f>
        <v>#DIV/0!</v>
      </c>
      <c r="BQ166" s="150" t="e">
        <f t="shared" ref="BQ166" si="298">IF(AND(BP166="FUERTE",OR(BN166="Probabilidad",BN167="Probabilidad",BN168="Probabilidad", BN169="Probabilidad",BN170="Probabilidad")),2,IF(AND(BP166="MODERADO",OR(BN166="Probabilidad",BN167="Probabilidad",BN168="Probabilidad", BN169="Probabilidad",BN170="Probabilidad")),1,0))</f>
        <v>#DIV/0!</v>
      </c>
      <c r="BR166" s="153">
        <v>0</v>
      </c>
      <c r="BS166" s="117" t="e">
        <f t="shared" ref="BS166" si="299">IF(AM166-BQ166&lt;=0,1,AM166-BQ166)</f>
        <v>#DIV/0!</v>
      </c>
      <c r="BT166" s="120" t="e">
        <f t="shared" ref="BT166" si="300">AN166-BR166</f>
        <v>#VALUE!</v>
      </c>
      <c r="BU166" s="122" t="e">
        <f t="shared" ref="BU166" si="301">BS166*BT166</f>
        <v>#DIV/0!</v>
      </c>
      <c r="BV166" s="125" t="e">
        <f t="shared" ref="BV166" si="302">IF(OR(BT166=5,BU166=20,BU166=15,BU166=16,AND(BU166=12,BT166=4)),"Extremo",IF(OR(BU166=8,BU166=9,AND(BU166=4,BT166=4),AND(BU166=12,BT166=3),AND(BU166=10,BT166=2),AND(BU166=5,BT166=1)),"Alto",IF(OR(BU166=6,AND(BU166=4,BT166=1),AND(BU166=3,BT166=3)),"Moderado",IF(OR(BU166=1,BU166=2,AND(BU166=3,BT166=3),AND(BU166=4,BT166=2)),"Bajo"," "))))</f>
        <v>#VALUE!</v>
      </c>
      <c r="BW166" s="198"/>
      <c r="BX166" s="198"/>
      <c r="BY166" s="198"/>
      <c r="BZ166" s="198"/>
      <c r="CA166" s="198"/>
      <c r="CB166" s="198"/>
      <c r="CC166" s="198"/>
      <c r="CD166" s="198"/>
      <c r="CE166" s="198"/>
      <c r="CF166" s="198"/>
      <c r="CG166" s="198"/>
      <c r="CH166" s="198"/>
      <c r="CI166" s="198"/>
      <c r="CJ166" s="198"/>
    </row>
    <row r="167" spans="1:88" ht="16.5" thickBot="1" x14ac:dyDescent="0.3">
      <c r="A167" s="118"/>
      <c r="B167" s="121"/>
      <c r="C167" s="121"/>
      <c r="D167" s="121"/>
      <c r="E167" s="6"/>
      <c r="F167" s="5"/>
      <c r="G167" s="121"/>
      <c r="H167" s="121"/>
      <c r="I167" s="121"/>
      <c r="J167" s="121"/>
      <c r="K167" s="121"/>
      <c r="L167" s="121"/>
      <c r="M167" s="121"/>
      <c r="N167" s="121"/>
      <c r="O167" s="11" t="e">
        <f t="shared" si="230"/>
        <v>#DIV/0!</v>
      </c>
      <c r="P167" s="201" t="e">
        <f t="shared" si="254"/>
        <v>#DIV/0!</v>
      </c>
      <c r="Q167" s="121"/>
      <c r="R167" s="121"/>
      <c r="S167" s="121"/>
      <c r="T167" s="121"/>
      <c r="U167" s="121"/>
      <c r="V167" s="121"/>
      <c r="W167" s="121"/>
      <c r="X167" s="121"/>
      <c r="Y167" s="121"/>
      <c r="Z167" s="121"/>
      <c r="AA167" s="121"/>
      <c r="AB167" s="121"/>
      <c r="AC167" s="121"/>
      <c r="AD167" s="121"/>
      <c r="AE167" s="121"/>
      <c r="AF167" s="121"/>
      <c r="AG167" s="121"/>
      <c r="AH167" s="121"/>
      <c r="AI167" s="190"/>
      <c r="AJ167" s="193">
        <f t="shared" si="255"/>
        <v>0</v>
      </c>
      <c r="AK167" s="193">
        <f t="shared" si="256"/>
        <v>0</v>
      </c>
      <c r="AL167" s="179" t="str">
        <f t="shared" si="231"/>
        <v/>
      </c>
      <c r="AM167" s="196" t="e">
        <f t="shared" si="257"/>
        <v>#DIV/0!</v>
      </c>
      <c r="AN167" s="179" t="str">
        <f t="shared" si="232"/>
        <v/>
      </c>
      <c r="AO167" s="182" t="e">
        <f t="shared" si="233"/>
        <v>#DIV/0!</v>
      </c>
      <c r="AP167" s="126" t="e">
        <f t="shared" si="234"/>
        <v>#DIV/0!</v>
      </c>
      <c r="AQ167" s="187" t="e">
        <f t="shared" si="229"/>
        <v>#DIV/0!</v>
      </c>
      <c r="AR167" s="5"/>
      <c r="AS167" s="5"/>
      <c r="AT167" s="5"/>
      <c r="AU167" s="3">
        <f t="shared" si="235"/>
        <v>0</v>
      </c>
      <c r="AV167" s="5"/>
      <c r="AW167" s="3">
        <f t="shared" si="236"/>
        <v>0</v>
      </c>
      <c r="AX167" s="5"/>
      <c r="AY167" s="3">
        <f t="shared" si="237"/>
        <v>0</v>
      </c>
      <c r="AZ167" s="6"/>
      <c r="BA167" s="6"/>
      <c r="BB167" s="6"/>
      <c r="BC167" s="3">
        <f t="shared" si="238"/>
        <v>0</v>
      </c>
      <c r="BD167" s="6"/>
      <c r="BE167" s="3">
        <f t="shared" si="239"/>
        <v>0</v>
      </c>
      <c r="BF167" s="6"/>
      <c r="BG167" s="3">
        <f t="shared" si="240"/>
        <v>0</v>
      </c>
      <c r="BH167" s="3">
        <f t="shared" si="241"/>
        <v>0</v>
      </c>
      <c r="BI167" s="15" t="str">
        <f t="shared" si="242"/>
        <v/>
      </c>
      <c r="BK167" s="15">
        <f t="shared" si="243"/>
        <v>0</v>
      </c>
      <c r="BL167" s="3">
        <f t="shared" si="244"/>
        <v>0</v>
      </c>
      <c r="BM167" s="15" t="str">
        <f t="shared" si="245"/>
        <v/>
      </c>
      <c r="BN167" s="15" t="str">
        <f t="shared" si="246"/>
        <v>No es un Control</v>
      </c>
      <c r="BO167" s="149"/>
      <c r="BP167" s="151"/>
      <c r="BQ167" s="151"/>
      <c r="BR167" s="154"/>
      <c r="BS167" s="118"/>
      <c r="BT167" s="121"/>
      <c r="BU167" s="123"/>
      <c r="BV167" s="126"/>
      <c r="BW167" s="121"/>
      <c r="BX167" s="121"/>
      <c r="BY167" s="121"/>
      <c r="BZ167" s="121"/>
      <c r="CA167" s="121"/>
      <c r="CB167" s="121"/>
      <c r="CC167" s="121"/>
      <c r="CD167" s="121"/>
      <c r="CE167" s="121"/>
      <c r="CF167" s="121"/>
      <c r="CG167" s="121"/>
      <c r="CH167" s="121"/>
      <c r="CI167" s="121"/>
      <c r="CJ167" s="121"/>
    </row>
    <row r="168" spans="1:88" ht="16.5" thickBot="1" x14ac:dyDescent="0.3">
      <c r="A168" s="118"/>
      <c r="B168" s="121"/>
      <c r="C168" s="121"/>
      <c r="D168" s="121"/>
      <c r="E168" s="6"/>
      <c r="F168" s="5"/>
      <c r="G168" s="121"/>
      <c r="H168" s="121"/>
      <c r="I168" s="121"/>
      <c r="J168" s="121"/>
      <c r="K168" s="121"/>
      <c r="L168" s="121"/>
      <c r="M168" s="121"/>
      <c r="N168" s="121"/>
      <c r="O168" s="11" t="e">
        <f t="shared" si="230"/>
        <v>#DIV/0!</v>
      </c>
      <c r="P168" s="201" t="e">
        <f t="shared" si="254"/>
        <v>#DIV/0!</v>
      </c>
      <c r="Q168" s="121"/>
      <c r="R168" s="121"/>
      <c r="S168" s="121"/>
      <c r="T168" s="121"/>
      <c r="U168" s="121"/>
      <c r="V168" s="121"/>
      <c r="W168" s="121"/>
      <c r="X168" s="121"/>
      <c r="Y168" s="121"/>
      <c r="Z168" s="121"/>
      <c r="AA168" s="121"/>
      <c r="AB168" s="121"/>
      <c r="AC168" s="121"/>
      <c r="AD168" s="121"/>
      <c r="AE168" s="121"/>
      <c r="AF168" s="121"/>
      <c r="AG168" s="121"/>
      <c r="AH168" s="121"/>
      <c r="AI168" s="190"/>
      <c r="AJ168" s="193">
        <f t="shared" si="255"/>
        <v>0</v>
      </c>
      <c r="AK168" s="193">
        <f t="shared" si="256"/>
        <v>0</v>
      </c>
      <c r="AL168" s="179" t="str">
        <f t="shared" si="231"/>
        <v/>
      </c>
      <c r="AM168" s="196" t="e">
        <f t="shared" si="257"/>
        <v>#DIV/0!</v>
      </c>
      <c r="AN168" s="179" t="str">
        <f t="shared" si="232"/>
        <v/>
      </c>
      <c r="AO168" s="182" t="e">
        <f t="shared" si="233"/>
        <v>#DIV/0!</v>
      </c>
      <c r="AP168" s="126" t="e">
        <f t="shared" si="234"/>
        <v>#DIV/0!</v>
      </c>
      <c r="AQ168" s="187" t="e">
        <f t="shared" si="229"/>
        <v>#DIV/0!</v>
      </c>
      <c r="AR168" s="5"/>
      <c r="AS168" s="5"/>
      <c r="AT168" s="5"/>
      <c r="AU168" s="3">
        <f t="shared" si="235"/>
        <v>0</v>
      </c>
      <c r="AV168" s="5"/>
      <c r="AW168" s="3">
        <f t="shared" si="236"/>
        <v>0</v>
      </c>
      <c r="AX168" s="5"/>
      <c r="AY168" s="3">
        <f t="shared" si="237"/>
        <v>0</v>
      </c>
      <c r="AZ168" s="6"/>
      <c r="BA168" s="6"/>
      <c r="BB168" s="6"/>
      <c r="BC168" s="3">
        <f t="shared" si="238"/>
        <v>0</v>
      </c>
      <c r="BD168" s="6"/>
      <c r="BE168" s="3">
        <f t="shared" si="239"/>
        <v>0</v>
      </c>
      <c r="BF168" s="6"/>
      <c r="BG168" s="3">
        <f t="shared" si="240"/>
        <v>0</v>
      </c>
      <c r="BH168" s="3">
        <f t="shared" si="241"/>
        <v>0</v>
      </c>
      <c r="BI168" s="15" t="str">
        <f t="shared" si="242"/>
        <v/>
      </c>
      <c r="BK168" s="15">
        <f t="shared" si="243"/>
        <v>0</v>
      </c>
      <c r="BL168" s="3">
        <f t="shared" si="244"/>
        <v>0</v>
      </c>
      <c r="BM168" s="15" t="str">
        <f t="shared" si="245"/>
        <v/>
      </c>
      <c r="BN168" s="15" t="str">
        <f t="shared" si="246"/>
        <v>No es un Control</v>
      </c>
      <c r="BO168" s="149"/>
      <c r="BP168" s="151"/>
      <c r="BQ168" s="151"/>
      <c r="BR168" s="154"/>
      <c r="BS168" s="118"/>
      <c r="BT168" s="121"/>
      <c r="BU168" s="123"/>
      <c r="BV168" s="126"/>
      <c r="BW168" s="121"/>
      <c r="BX168" s="121"/>
      <c r="BY168" s="121"/>
      <c r="BZ168" s="121"/>
      <c r="CA168" s="121"/>
      <c r="CB168" s="121"/>
      <c r="CC168" s="121"/>
      <c r="CD168" s="121"/>
      <c r="CE168" s="121"/>
      <c r="CF168" s="121"/>
      <c r="CG168" s="121"/>
      <c r="CH168" s="121"/>
      <c r="CI168" s="121"/>
      <c r="CJ168" s="121"/>
    </row>
    <row r="169" spans="1:88" ht="16.5" thickBot="1" x14ac:dyDescent="0.3">
      <c r="A169" s="118"/>
      <c r="B169" s="121"/>
      <c r="C169" s="121"/>
      <c r="D169" s="121"/>
      <c r="E169" s="6"/>
      <c r="F169" s="5"/>
      <c r="G169" s="121"/>
      <c r="H169" s="121"/>
      <c r="I169" s="121"/>
      <c r="J169" s="121"/>
      <c r="K169" s="121"/>
      <c r="L169" s="121"/>
      <c r="M169" s="121"/>
      <c r="N169" s="121"/>
      <c r="O169" s="11" t="e">
        <f t="shared" si="230"/>
        <v>#DIV/0!</v>
      </c>
      <c r="P169" s="201" t="e">
        <f t="shared" si="254"/>
        <v>#DIV/0!</v>
      </c>
      <c r="Q169" s="121"/>
      <c r="R169" s="121"/>
      <c r="S169" s="121"/>
      <c r="T169" s="121"/>
      <c r="U169" s="121"/>
      <c r="V169" s="121"/>
      <c r="W169" s="121"/>
      <c r="X169" s="121"/>
      <c r="Y169" s="121"/>
      <c r="Z169" s="121"/>
      <c r="AA169" s="121"/>
      <c r="AB169" s="121"/>
      <c r="AC169" s="121"/>
      <c r="AD169" s="121"/>
      <c r="AE169" s="121"/>
      <c r="AF169" s="121"/>
      <c r="AG169" s="121"/>
      <c r="AH169" s="121"/>
      <c r="AI169" s="190"/>
      <c r="AJ169" s="193">
        <f t="shared" si="255"/>
        <v>0</v>
      </c>
      <c r="AK169" s="193">
        <f t="shared" si="256"/>
        <v>0</v>
      </c>
      <c r="AL169" s="179" t="str">
        <f t="shared" si="231"/>
        <v/>
      </c>
      <c r="AM169" s="196" t="e">
        <f t="shared" si="257"/>
        <v>#DIV/0!</v>
      </c>
      <c r="AN169" s="179" t="str">
        <f t="shared" si="232"/>
        <v/>
      </c>
      <c r="AO169" s="182" t="e">
        <f t="shared" si="233"/>
        <v>#DIV/0!</v>
      </c>
      <c r="AP169" s="126" t="e">
        <f t="shared" si="234"/>
        <v>#DIV/0!</v>
      </c>
      <c r="AQ169" s="187" t="e">
        <f t="shared" si="229"/>
        <v>#DIV/0!</v>
      </c>
      <c r="AR169" s="5"/>
      <c r="AS169" s="5"/>
      <c r="AT169" s="5"/>
      <c r="AU169" s="3">
        <f t="shared" si="235"/>
        <v>0</v>
      </c>
      <c r="AV169" s="5"/>
      <c r="AW169" s="3">
        <f t="shared" si="236"/>
        <v>0</v>
      </c>
      <c r="AX169" s="5"/>
      <c r="AY169" s="3">
        <f t="shared" si="237"/>
        <v>0</v>
      </c>
      <c r="AZ169" s="6"/>
      <c r="BA169" s="6"/>
      <c r="BB169" s="6"/>
      <c r="BC169" s="3">
        <f t="shared" si="238"/>
        <v>0</v>
      </c>
      <c r="BD169" s="6"/>
      <c r="BE169" s="3">
        <f t="shared" si="239"/>
        <v>0</v>
      </c>
      <c r="BF169" s="6"/>
      <c r="BG169" s="3">
        <f t="shared" si="240"/>
        <v>0</v>
      </c>
      <c r="BH169" s="3">
        <f t="shared" si="241"/>
        <v>0</v>
      </c>
      <c r="BI169" s="15" t="str">
        <f t="shared" si="242"/>
        <v/>
      </c>
      <c r="BK169" s="15">
        <f t="shared" si="243"/>
        <v>0</v>
      </c>
      <c r="BL169" s="3">
        <f t="shared" si="244"/>
        <v>0</v>
      </c>
      <c r="BM169" s="15" t="str">
        <f t="shared" si="245"/>
        <v/>
      </c>
      <c r="BN169" s="15" t="str">
        <f t="shared" si="246"/>
        <v>No es un Control</v>
      </c>
      <c r="BO169" s="149"/>
      <c r="BP169" s="151"/>
      <c r="BQ169" s="151"/>
      <c r="BR169" s="154"/>
      <c r="BS169" s="118"/>
      <c r="BT169" s="121"/>
      <c r="BU169" s="123"/>
      <c r="BV169" s="126"/>
      <c r="BW169" s="121"/>
      <c r="BX169" s="121"/>
      <c r="BY169" s="121"/>
      <c r="BZ169" s="121"/>
      <c r="CA169" s="121"/>
      <c r="CB169" s="121"/>
      <c r="CC169" s="121"/>
      <c r="CD169" s="121"/>
      <c r="CE169" s="121"/>
      <c r="CF169" s="121"/>
      <c r="CG169" s="121"/>
      <c r="CH169" s="121"/>
      <c r="CI169" s="121"/>
      <c r="CJ169" s="121"/>
    </row>
    <row r="170" spans="1:88" ht="16.5" thickBot="1" x14ac:dyDescent="0.3">
      <c r="A170" s="204"/>
      <c r="B170" s="199"/>
      <c r="C170" s="199"/>
      <c r="D170" s="199"/>
      <c r="E170" s="16"/>
      <c r="F170" s="17"/>
      <c r="G170" s="199"/>
      <c r="H170" s="199"/>
      <c r="I170" s="199"/>
      <c r="J170" s="199"/>
      <c r="K170" s="199"/>
      <c r="L170" s="199"/>
      <c r="M170" s="199"/>
      <c r="N170" s="199"/>
      <c r="O170" s="18" t="e">
        <f t="shared" si="230"/>
        <v>#DIV/0!</v>
      </c>
      <c r="P170" s="202" t="e">
        <f t="shared" si="254"/>
        <v>#DIV/0!</v>
      </c>
      <c r="Q170" s="199"/>
      <c r="R170" s="199"/>
      <c r="S170" s="199"/>
      <c r="T170" s="199"/>
      <c r="U170" s="199"/>
      <c r="V170" s="199"/>
      <c r="W170" s="199"/>
      <c r="X170" s="199"/>
      <c r="Y170" s="199"/>
      <c r="Z170" s="199"/>
      <c r="AA170" s="199"/>
      <c r="AB170" s="199"/>
      <c r="AC170" s="199"/>
      <c r="AD170" s="199"/>
      <c r="AE170" s="199"/>
      <c r="AF170" s="199"/>
      <c r="AG170" s="199"/>
      <c r="AH170" s="199"/>
      <c r="AI170" s="191"/>
      <c r="AJ170" s="194">
        <f t="shared" si="255"/>
        <v>0</v>
      </c>
      <c r="AK170" s="194">
        <f t="shared" si="256"/>
        <v>0</v>
      </c>
      <c r="AL170" s="180" t="str">
        <f t="shared" si="231"/>
        <v/>
      </c>
      <c r="AM170" s="197" t="e">
        <f t="shared" si="257"/>
        <v>#DIV/0!</v>
      </c>
      <c r="AN170" s="180" t="str">
        <f t="shared" si="232"/>
        <v/>
      </c>
      <c r="AO170" s="183" t="e">
        <f t="shared" si="233"/>
        <v>#DIV/0!</v>
      </c>
      <c r="AP170" s="185" t="e">
        <f t="shared" si="234"/>
        <v>#DIV/0!</v>
      </c>
      <c r="AQ170" s="188" t="e">
        <f t="shared" si="229"/>
        <v>#DIV/0!</v>
      </c>
      <c r="AR170" s="5"/>
      <c r="AS170" s="5"/>
      <c r="AT170" s="5"/>
      <c r="AU170" s="3">
        <f t="shared" si="235"/>
        <v>0</v>
      </c>
      <c r="AV170" s="5"/>
      <c r="AW170" s="3">
        <f t="shared" si="236"/>
        <v>0</v>
      </c>
      <c r="AX170" s="5"/>
      <c r="AY170" s="3">
        <f t="shared" si="237"/>
        <v>0</v>
      </c>
      <c r="AZ170" s="6"/>
      <c r="BA170" s="6"/>
      <c r="BB170" s="6"/>
      <c r="BC170" s="3">
        <f t="shared" si="238"/>
        <v>0</v>
      </c>
      <c r="BD170" s="6"/>
      <c r="BE170" s="3">
        <f t="shared" si="239"/>
        <v>0</v>
      </c>
      <c r="BF170" s="6"/>
      <c r="BG170" s="3">
        <f t="shared" si="240"/>
        <v>0</v>
      </c>
      <c r="BH170" s="3">
        <f t="shared" si="241"/>
        <v>0</v>
      </c>
      <c r="BI170" s="15" t="str">
        <f t="shared" si="242"/>
        <v/>
      </c>
      <c r="BK170" s="15">
        <f t="shared" si="243"/>
        <v>0</v>
      </c>
      <c r="BL170" s="3">
        <f t="shared" si="244"/>
        <v>0</v>
      </c>
      <c r="BM170" s="15" t="str">
        <f t="shared" si="245"/>
        <v/>
      </c>
      <c r="BN170" s="15" t="str">
        <f t="shared" si="246"/>
        <v>No es un Control</v>
      </c>
      <c r="BO170" s="149"/>
      <c r="BP170" s="152"/>
      <c r="BQ170" s="152"/>
      <c r="BR170" s="155"/>
      <c r="BS170" s="119"/>
      <c r="BT170" s="108"/>
      <c r="BU170" s="124"/>
      <c r="BV170" s="127"/>
      <c r="BW170" s="199"/>
      <c r="BX170" s="199"/>
      <c r="BY170" s="199"/>
      <c r="BZ170" s="199"/>
      <c r="CA170" s="199"/>
      <c r="CB170" s="199"/>
      <c r="CC170" s="199"/>
      <c r="CD170" s="199"/>
      <c r="CE170" s="199"/>
      <c r="CF170" s="199"/>
      <c r="CG170" s="199"/>
      <c r="CH170" s="199"/>
      <c r="CI170" s="199"/>
      <c r="CJ170" s="199"/>
    </row>
    <row r="171" spans="1:88" ht="16.5" thickBot="1" x14ac:dyDescent="0.3">
      <c r="A171" s="203"/>
      <c r="B171" s="198"/>
      <c r="C171" s="198"/>
      <c r="D171" s="198"/>
      <c r="E171" s="12"/>
      <c r="F171" s="12"/>
      <c r="G171" s="198"/>
      <c r="H171" s="198"/>
      <c r="I171" s="198"/>
      <c r="J171" s="198"/>
      <c r="K171" s="198"/>
      <c r="L171" s="198"/>
      <c r="M171" s="198"/>
      <c r="N171" s="198"/>
      <c r="O171" s="13" t="e">
        <f t="shared" si="230"/>
        <v>#DIV/0!</v>
      </c>
      <c r="P171" s="200" t="e">
        <f t="shared" si="254"/>
        <v>#DIV/0!</v>
      </c>
      <c r="Q171" s="198"/>
      <c r="R171" s="198"/>
      <c r="S171" s="198"/>
      <c r="T171" s="198"/>
      <c r="U171" s="198"/>
      <c r="V171" s="198"/>
      <c r="W171" s="198"/>
      <c r="X171" s="198"/>
      <c r="Y171" s="198"/>
      <c r="Z171" s="198"/>
      <c r="AA171" s="198"/>
      <c r="AB171" s="198"/>
      <c r="AC171" s="198"/>
      <c r="AD171" s="198"/>
      <c r="AE171" s="198"/>
      <c r="AF171" s="198"/>
      <c r="AG171" s="198"/>
      <c r="AH171" s="198"/>
      <c r="AI171" s="189"/>
      <c r="AJ171" s="192">
        <f t="shared" si="255"/>
        <v>0</v>
      </c>
      <c r="AK171" s="192">
        <f t="shared" si="256"/>
        <v>0</v>
      </c>
      <c r="AL171" s="178" t="str">
        <f t="shared" si="231"/>
        <v/>
      </c>
      <c r="AM171" s="195" t="e">
        <f t="shared" si="257"/>
        <v>#DIV/0!</v>
      </c>
      <c r="AN171" s="178" t="str">
        <f t="shared" si="232"/>
        <v/>
      </c>
      <c r="AO171" s="181" t="e">
        <f t="shared" si="233"/>
        <v>#DIV/0!</v>
      </c>
      <c r="AP171" s="184" t="e">
        <f t="shared" si="234"/>
        <v>#DIV/0!</v>
      </c>
      <c r="AQ171" s="186" t="e">
        <f t="shared" si="229"/>
        <v>#DIV/0!</v>
      </c>
      <c r="AR171" s="5"/>
      <c r="AS171" s="5"/>
      <c r="AT171" s="5"/>
      <c r="AU171" s="3">
        <f t="shared" si="235"/>
        <v>0</v>
      </c>
      <c r="AV171" s="5"/>
      <c r="AW171" s="3">
        <f t="shared" si="236"/>
        <v>0</v>
      </c>
      <c r="AX171" s="5"/>
      <c r="AY171" s="3">
        <f t="shared" si="237"/>
        <v>0</v>
      </c>
      <c r="AZ171" s="6"/>
      <c r="BA171" s="6"/>
      <c r="BB171" s="6"/>
      <c r="BC171" s="3">
        <f t="shared" si="238"/>
        <v>0</v>
      </c>
      <c r="BD171" s="6"/>
      <c r="BE171" s="3">
        <f t="shared" si="239"/>
        <v>0</v>
      </c>
      <c r="BF171" s="6"/>
      <c r="BG171" s="3">
        <f t="shared" si="240"/>
        <v>0</v>
      </c>
      <c r="BH171" s="3">
        <f t="shared" si="241"/>
        <v>0</v>
      </c>
      <c r="BI171" s="15" t="str">
        <f t="shared" si="242"/>
        <v/>
      </c>
      <c r="BK171" s="15">
        <f t="shared" si="243"/>
        <v>0</v>
      </c>
      <c r="BL171" s="3">
        <f t="shared" si="244"/>
        <v>0</v>
      </c>
      <c r="BM171" s="15" t="str">
        <f t="shared" si="245"/>
        <v/>
      </c>
      <c r="BN171" s="15" t="str">
        <f t="shared" si="246"/>
        <v>No es un Control</v>
      </c>
      <c r="BO171" s="148" t="e">
        <f t="shared" ref="BO171" si="303">AVERAGE(BM171:BM175)</f>
        <v>#DIV/0!</v>
      </c>
      <c r="BP171" s="150" t="e">
        <f t="shared" ref="BP171" si="304">IF(BO171=100,"FUERTE",IF(BO171&gt;49,"MODERADO",IF(BO171&lt;50,"DÉBIL","")))</f>
        <v>#DIV/0!</v>
      </c>
      <c r="BQ171" s="150" t="e">
        <f t="shared" ref="BQ171" si="305">IF(AND(BP171="FUERTE",OR(BN171="Probabilidad",BN172="Probabilidad",BN173="Probabilidad", BN174="Probabilidad",BN175="Probabilidad")),2,IF(AND(BP171="MODERADO",OR(BN171="Probabilidad",BN172="Probabilidad",BN173="Probabilidad", BN174="Probabilidad",BN175="Probabilidad")),1,0))</f>
        <v>#DIV/0!</v>
      </c>
      <c r="BR171" s="153">
        <v>0</v>
      </c>
      <c r="BS171" s="117" t="e">
        <f t="shared" ref="BS171" si="306">IF(AM171-BQ171&lt;=0,1,AM171-BQ171)</f>
        <v>#DIV/0!</v>
      </c>
      <c r="BT171" s="120" t="e">
        <f t="shared" ref="BT171" si="307">AN171-BR171</f>
        <v>#VALUE!</v>
      </c>
      <c r="BU171" s="122" t="e">
        <f t="shared" ref="BU171" si="308">BS171*BT171</f>
        <v>#DIV/0!</v>
      </c>
      <c r="BV171" s="125" t="e">
        <f t="shared" ref="BV171" si="309">IF(OR(BT171=5,BU171=20,BU171=15,BU171=16,AND(BU171=12,BT171=4)),"Extremo",IF(OR(BU171=8,BU171=9,AND(BU171=4,BT171=4),AND(BU171=12,BT171=3),AND(BU171=10,BT171=2),AND(BU171=5,BT171=1)),"Alto",IF(OR(BU171=6,AND(BU171=4,BT171=1),AND(BU171=3,BT171=3)),"Moderado",IF(OR(BU171=1,BU171=2,AND(BU171=3,BT171=3),AND(BU171=4,BT171=2)),"Bajo"," "))))</f>
        <v>#VALUE!</v>
      </c>
      <c r="BW171" s="198"/>
      <c r="BX171" s="198"/>
      <c r="BY171" s="198"/>
      <c r="BZ171" s="198"/>
      <c r="CA171" s="198"/>
      <c r="CB171" s="198"/>
      <c r="CC171" s="198"/>
      <c r="CD171" s="198"/>
      <c r="CE171" s="198"/>
      <c r="CF171" s="198"/>
      <c r="CG171" s="198"/>
      <c r="CH171" s="198"/>
      <c r="CI171" s="198"/>
      <c r="CJ171" s="198"/>
    </row>
    <row r="172" spans="1:88" ht="16.5" thickBot="1" x14ac:dyDescent="0.3">
      <c r="A172" s="118"/>
      <c r="B172" s="121"/>
      <c r="C172" s="121"/>
      <c r="D172" s="121"/>
      <c r="E172" s="6"/>
      <c r="F172" s="5"/>
      <c r="G172" s="121"/>
      <c r="H172" s="121"/>
      <c r="I172" s="121"/>
      <c r="J172" s="121"/>
      <c r="K172" s="121"/>
      <c r="L172" s="121"/>
      <c r="M172" s="121"/>
      <c r="N172" s="121"/>
      <c r="O172" s="11" t="e">
        <f t="shared" si="230"/>
        <v>#DIV/0!</v>
      </c>
      <c r="P172" s="201" t="e">
        <f t="shared" si="254"/>
        <v>#DIV/0!</v>
      </c>
      <c r="Q172" s="121"/>
      <c r="R172" s="121"/>
      <c r="S172" s="121"/>
      <c r="T172" s="121"/>
      <c r="U172" s="121"/>
      <c r="V172" s="121"/>
      <c r="W172" s="121"/>
      <c r="X172" s="121"/>
      <c r="Y172" s="121"/>
      <c r="Z172" s="121"/>
      <c r="AA172" s="121"/>
      <c r="AB172" s="121"/>
      <c r="AC172" s="121"/>
      <c r="AD172" s="121"/>
      <c r="AE172" s="121"/>
      <c r="AF172" s="121"/>
      <c r="AG172" s="121"/>
      <c r="AH172" s="121"/>
      <c r="AI172" s="190"/>
      <c r="AJ172" s="193">
        <f t="shared" si="255"/>
        <v>0</v>
      </c>
      <c r="AK172" s="193">
        <f t="shared" si="256"/>
        <v>0</v>
      </c>
      <c r="AL172" s="179" t="str">
        <f t="shared" si="231"/>
        <v/>
      </c>
      <c r="AM172" s="196" t="e">
        <f t="shared" si="257"/>
        <v>#DIV/0!</v>
      </c>
      <c r="AN172" s="179" t="str">
        <f t="shared" si="232"/>
        <v/>
      </c>
      <c r="AO172" s="182" t="e">
        <f t="shared" si="233"/>
        <v>#DIV/0!</v>
      </c>
      <c r="AP172" s="126" t="e">
        <f t="shared" si="234"/>
        <v>#DIV/0!</v>
      </c>
      <c r="AQ172" s="187" t="e">
        <f t="shared" si="229"/>
        <v>#DIV/0!</v>
      </c>
      <c r="AR172" s="5"/>
      <c r="AS172" s="5"/>
      <c r="AT172" s="5"/>
      <c r="AU172" s="3">
        <f t="shared" si="235"/>
        <v>0</v>
      </c>
      <c r="AV172" s="5"/>
      <c r="AW172" s="3">
        <f t="shared" si="236"/>
        <v>0</v>
      </c>
      <c r="AX172" s="5"/>
      <c r="AY172" s="3">
        <f t="shared" si="237"/>
        <v>0</v>
      </c>
      <c r="AZ172" s="6"/>
      <c r="BA172" s="6"/>
      <c r="BB172" s="6"/>
      <c r="BC172" s="3">
        <f t="shared" si="238"/>
        <v>0</v>
      </c>
      <c r="BD172" s="6"/>
      <c r="BE172" s="3">
        <f t="shared" si="239"/>
        <v>0</v>
      </c>
      <c r="BF172" s="6"/>
      <c r="BG172" s="3">
        <f t="shared" si="240"/>
        <v>0</v>
      </c>
      <c r="BH172" s="3">
        <f t="shared" si="241"/>
        <v>0</v>
      </c>
      <c r="BI172" s="15" t="str">
        <f t="shared" si="242"/>
        <v/>
      </c>
      <c r="BK172" s="15">
        <f t="shared" si="243"/>
        <v>0</v>
      </c>
      <c r="BL172" s="3">
        <f t="shared" si="244"/>
        <v>0</v>
      </c>
      <c r="BM172" s="15" t="str">
        <f t="shared" si="245"/>
        <v/>
      </c>
      <c r="BN172" s="15" t="str">
        <f t="shared" si="246"/>
        <v>No es un Control</v>
      </c>
      <c r="BO172" s="149"/>
      <c r="BP172" s="151"/>
      <c r="BQ172" s="151"/>
      <c r="BR172" s="154"/>
      <c r="BS172" s="118"/>
      <c r="BT172" s="121"/>
      <c r="BU172" s="123"/>
      <c r="BV172" s="126"/>
      <c r="BW172" s="121"/>
      <c r="BX172" s="121"/>
      <c r="BY172" s="121"/>
      <c r="BZ172" s="121"/>
      <c r="CA172" s="121"/>
      <c r="CB172" s="121"/>
      <c r="CC172" s="121"/>
      <c r="CD172" s="121"/>
      <c r="CE172" s="121"/>
      <c r="CF172" s="121"/>
      <c r="CG172" s="121"/>
      <c r="CH172" s="121"/>
      <c r="CI172" s="121"/>
      <c r="CJ172" s="121"/>
    </row>
    <row r="173" spans="1:88" ht="16.5" thickBot="1" x14ac:dyDescent="0.3">
      <c r="A173" s="118"/>
      <c r="B173" s="121"/>
      <c r="C173" s="121"/>
      <c r="D173" s="121"/>
      <c r="E173" s="6"/>
      <c r="F173" s="5"/>
      <c r="G173" s="121"/>
      <c r="H173" s="121"/>
      <c r="I173" s="121"/>
      <c r="J173" s="121"/>
      <c r="K173" s="121"/>
      <c r="L173" s="121"/>
      <c r="M173" s="121"/>
      <c r="N173" s="121"/>
      <c r="O173" s="11" t="e">
        <f t="shared" si="230"/>
        <v>#DIV/0!</v>
      </c>
      <c r="P173" s="201" t="e">
        <f t="shared" si="254"/>
        <v>#DIV/0!</v>
      </c>
      <c r="Q173" s="121"/>
      <c r="R173" s="121"/>
      <c r="S173" s="121"/>
      <c r="T173" s="121"/>
      <c r="U173" s="121"/>
      <c r="V173" s="121"/>
      <c r="W173" s="121"/>
      <c r="X173" s="121"/>
      <c r="Y173" s="121"/>
      <c r="Z173" s="121"/>
      <c r="AA173" s="121"/>
      <c r="AB173" s="121"/>
      <c r="AC173" s="121"/>
      <c r="AD173" s="121"/>
      <c r="AE173" s="121"/>
      <c r="AF173" s="121"/>
      <c r="AG173" s="121"/>
      <c r="AH173" s="121"/>
      <c r="AI173" s="190"/>
      <c r="AJ173" s="193">
        <f t="shared" si="255"/>
        <v>0</v>
      </c>
      <c r="AK173" s="193">
        <f t="shared" si="256"/>
        <v>0</v>
      </c>
      <c r="AL173" s="179" t="str">
        <f t="shared" si="231"/>
        <v/>
      </c>
      <c r="AM173" s="196" t="e">
        <f t="shared" si="257"/>
        <v>#DIV/0!</v>
      </c>
      <c r="AN173" s="179" t="str">
        <f t="shared" si="232"/>
        <v/>
      </c>
      <c r="AO173" s="182" t="e">
        <f t="shared" si="233"/>
        <v>#DIV/0!</v>
      </c>
      <c r="AP173" s="126" t="e">
        <f t="shared" si="234"/>
        <v>#DIV/0!</v>
      </c>
      <c r="AQ173" s="187" t="e">
        <f t="shared" si="229"/>
        <v>#DIV/0!</v>
      </c>
      <c r="AR173" s="5"/>
      <c r="AS173" s="5"/>
      <c r="AT173" s="5"/>
      <c r="AU173" s="3">
        <f t="shared" si="235"/>
        <v>0</v>
      </c>
      <c r="AV173" s="5"/>
      <c r="AW173" s="3">
        <f t="shared" si="236"/>
        <v>0</v>
      </c>
      <c r="AX173" s="5"/>
      <c r="AY173" s="3">
        <f t="shared" si="237"/>
        <v>0</v>
      </c>
      <c r="AZ173" s="6"/>
      <c r="BA173" s="6"/>
      <c r="BB173" s="6"/>
      <c r="BC173" s="3">
        <f t="shared" si="238"/>
        <v>0</v>
      </c>
      <c r="BD173" s="6"/>
      <c r="BE173" s="3">
        <f t="shared" si="239"/>
        <v>0</v>
      </c>
      <c r="BF173" s="6"/>
      <c r="BG173" s="3">
        <f t="shared" si="240"/>
        <v>0</v>
      </c>
      <c r="BH173" s="3">
        <f t="shared" si="241"/>
        <v>0</v>
      </c>
      <c r="BI173" s="15" t="str">
        <f t="shared" si="242"/>
        <v/>
      </c>
      <c r="BK173" s="15">
        <f t="shared" si="243"/>
        <v>0</v>
      </c>
      <c r="BL173" s="3">
        <f t="shared" si="244"/>
        <v>0</v>
      </c>
      <c r="BM173" s="15" t="str">
        <f t="shared" si="245"/>
        <v/>
      </c>
      <c r="BN173" s="15" t="str">
        <f t="shared" si="246"/>
        <v>No es un Control</v>
      </c>
      <c r="BO173" s="149"/>
      <c r="BP173" s="151"/>
      <c r="BQ173" s="151"/>
      <c r="BR173" s="154"/>
      <c r="BS173" s="118"/>
      <c r="BT173" s="121"/>
      <c r="BU173" s="123"/>
      <c r="BV173" s="126"/>
      <c r="BW173" s="121"/>
      <c r="BX173" s="121"/>
      <c r="BY173" s="121"/>
      <c r="BZ173" s="121"/>
      <c r="CA173" s="121"/>
      <c r="CB173" s="121"/>
      <c r="CC173" s="121"/>
      <c r="CD173" s="121"/>
      <c r="CE173" s="121"/>
      <c r="CF173" s="121"/>
      <c r="CG173" s="121"/>
      <c r="CH173" s="121"/>
      <c r="CI173" s="121"/>
      <c r="CJ173" s="121"/>
    </row>
    <row r="174" spans="1:88" ht="16.5" thickBot="1" x14ac:dyDescent="0.3">
      <c r="A174" s="118"/>
      <c r="B174" s="121"/>
      <c r="C174" s="121"/>
      <c r="D174" s="121"/>
      <c r="E174" s="6"/>
      <c r="F174" s="5"/>
      <c r="G174" s="121"/>
      <c r="H174" s="121"/>
      <c r="I174" s="121"/>
      <c r="J174" s="121"/>
      <c r="K174" s="121"/>
      <c r="L174" s="121"/>
      <c r="M174" s="121"/>
      <c r="N174" s="121"/>
      <c r="O174" s="11" t="e">
        <f t="shared" si="230"/>
        <v>#DIV/0!</v>
      </c>
      <c r="P174" s="201" t="e">
        <f t="shared" si="254"/>
        <v>#DIV/0!</v>
      </c>
      <c r="Q174" s="121"/>
      <c r="R174" s="121"/>
      <c r="S174" s="121"/>
      <c r="T174" s="121"/>
      <c r="U174" s="121"/>
      <c r="V174" s="121"/>
      <c r="W174" s="121"/>
      <c r="X174" s="121"/>
      <c r="Y174" s="121"/>
      <c r="Z174" s="121"/>
      <c r="AA174" s="121"/>
      <c r="AB174" s="121"/>
      <c r="AC174" s="121"/>
      <c r="AD174" s="121"/>
      <c r="AE174" s="121"/>
      <c r="AF174" s="121"/>
      <c r="AG174" s="121"/>
      <c r="AH174" s="121"/>
      <c r="AI174" s="190"/>
      <c r="AJ174" s="193">
        <f t="shared" si="255"/>
        <v>0</v>
      </c>
      <c r="AK174" s="193">
        <f t="shared" si="256"/>
        <v>0</v>
      </c>
      <c r="AL174" s="179" t="str">
        <f t="shared" si="231"/>
        <v/>
      </c>
      <c r="AM174" s="196" t="e">
        <f t="shared" si="257"/>
        <v>#DIV/0!</v>
      </c>
      <c r="AN174" s="179" t="str">
        <f t="shared" si="232"/>
        <v/>
      </c>
      <c r="AO174" s="182" t="e">
        <f t="shared" si="233"/>
        <v>#DIV/0!</v>
      </c>
      <c r="AP174" s="126" t="e">
        <f t="shared" si="234"/>
        <v>#DIV/0!</v>
      </c>
      <c r="AQ174" s="187" t="e">
        <f t="shared" si="229"/>
        <v>#DIV/0!</v>
      </c>
      <c r="AR174" s="5"/>
      <c r="AS174" s="5"/>
      <c r="AT174" s="5"/>
      <c r="AU174" s="3">
        <f t="shared" si="235"/>
        <v>0</v>
      </c>
      <c r="AV174" s="5"/>
      <c r="AW174" s="3">
        <f t="shared" si="236"/>
        <v>0</v>
      </c>
      <c r="AX174" s="5"/>
      <c r="AY174" s="3">
        <f t="shared" si="237"/>
        <v>0</v>
      </c>
      <c r="AZ174" s="6"/>
      <c r="BA174" s="6"/>
      <c r="BB174" s="6"/>
      <c r="BC174" s="3">
        <f t="shared" si="238"/>
        <v>0</v>
      </c>
      <c r="BD174" s="6"/>
      <c r="BE174" s="3">
        <f t="shared" si="239"/>
        <v>0</v>
      </c>
      <c r="BF174" s="6"/>
      <c r="BG174" s="3">
        <f t="shared" si="240"/>
        <v>0</v>
      </c>
      <c r="BH174" s="3">
        <f t="shared" si="241"/>
        <v>0</v>
      </c>
      <c r="BI174" s="15" t="str">
        <f t="shared" si="242"/>
        <v/>
      </c>
      <c r="BK174" s="15">
        <f t="shared" si="243"/>
        <v>0</v>
      </c>
      <c r="BL174" s="3">
        <f t="shared" si="244"/>
        <v>0</v>
      </c>
      <c r="BM174" s="15" t="str">
        <f t="shared" si="245"/>
        <v/>
      </c>
      <c r="BN174" s="15" t="str">
        <f t="shared" si="246"/>
        <v>No es un Control</v>
      </c>
      <c r="BO174" s="149"/>
      <c r="BP174" s="151"/>
      <c r="BQ174" s="151"/>
      <c r="BR174" s="154"/>
      <c r="BS174" s="118"/>
      <c r="BT174" s="121"/>
      <c r="BU174" s="123"/>
      <c r="BV174" s="126"/>
      <c r="BW174" s="121"/>
      <c r="BX174" s="121"/>
      <c r="BY174" s="121"/>
      <c r="BZ174" s="121"/>
      <c r="CA174" s="121"/>
      <c r="CB174" s="121"/>
      <c r="CC174" s="121"/>
      <c r="CD174" s="121"/>
      <c r="CE174" s="121"/>
      <c r="CF174" s="121"/>
      <c r="CG174" s="121"/>
      <c r="CH174" s="121"/>
      <c r="CI174" s="121"/>
      <c r="CJ174" s="121"/>
    </row>
    <row r="175" spans="1:88" ht="16.5" thickBot="1" x14ac:dyDescent="0.3">
      <c r="A175" s="204"/>
      <c r="B175" s="199"/>
      <c r="C175" s="199"/>
      <c r="D175" s="199"/>
      <c r="E175" s="16"/>
      <c r="F175" s="17"/>
      <c r="G175" s="199"/>
      <c r="H175" s="199"/>
      <c r="I175" s="199"/>
      <c r="J175" s="199"/>
      <c r="K175" s="199"/>
      <c r="L175" s="199"/>
      <c r="M175" s="199"/>
      <c r="N175" s="199"/>
      <c r="O175" s="18" t="e">
        <f t="shared" si="230"/>
        <v>#DIV/0!</v>
      </c>
      <c r="P175" s="202" t="e">
        <f t="shared" si="254"/>
        <v>#DIV/0!</v>
      </c>
      <c r="Q175" s="199"/>
      <c r="R175" s="199"/>
      <c r="S175" s="199"/>
      <c r="T175" s="199"/>
      <c r="U175" s="199"/>
      <c r="V175" s="199"/>
      <c r="W175" s="199"/>
      <c r="X175" s="199"/>
      <c r="Y175" s="199"/>
      <c r="Z175" s="199"/>
      <c r="AA175" s="199"/>
      <c r="AB175" s="199"/>
      <c r="AC175" s="199"/>
      <c r="AD175" s="199"/>
      <c r="AE175" s="199"/>
      <c r="AF175" s="199"/>
      <c r="AG175" s="199"/>
      <c r="AH175" s="199"/>
      <c r="AI175" s="191"/>
      <c r="AJ175" s="194">
        <f t="shared" si="255"/>
        <v>0</v>
      </c>
      <c r="AK175" s="194">
        <f t="shared" si="256"/>
        <v>0</v>
      </c>
      <c r="AL175" s="180" t="str">
        <f t="shared" si="231"/>
        <v/>
      </c>
      <c r="AM175" s="197" t="e">
        <f t="shared" si="257"/>
        <v>#DIV/0!</v>
      </c>
      <c r="AN175" s="180" t="str">
        <f t="shared" si="232"/>
        <v/>
      </c>
      <c r="AO175" s="183" t="e">
        <f t="shared" si="233"/>
        <v>#DIV/0!</v>
      </c>
      <c r="AP175" s="185" t="e">
        <f t="shared" si="234"/>
        <v>#DIV/0!</v>
      </c>
      <c r="AQ175" s="188" t="e">
        <f t="shared" si="229"/>
        <v>#DIV/0!</v>
      </c>
      <c r="AR175" s="5"/>
      <c r="AS175" s="5"/>
      <c r="AT175" s="5"/>
      <c r="AU175" s="3">
        <f t="shared" si="235"/>
        <v>0</v>
      </c>
      <c r="AV175" s="5"/>
      <c r="AW175" s="3">
        <f t="shared" si="236"/>
        <v>0</v>
      </c>
      <c r="AX175" s="5"/>
      <c r="AY175" s="3">
        <f t="shared" si="237"/>
        <v>0</v>
      </c>
      <c r="AZ175" s="6"/>
      <c r="BA175" s="6"/>
      <c r="BB175" s="6"/>
      <c r="BC175" s="3">
        <f t="shared" si="238"/>
        <v>0</v>
      </c>
      <c r="BD175" s="6"/>
      <c r="BE175" s="3">
        <f t="shared" si="239"/>
        <v>0</v>
      </c>
      <c r="BF175" s="6"/>
      <c r="BG175" s="3">
        <f t="shared" si="240"/>
        <v>0</v>
      </c>
      <c r="BH175" s="3">
        <f t="shared" si="241"/>
        <v>0</v>
      </c>
      <c r="BI175" s="15" t="str">
        <f t="shared" si="242"/>
        <v/>
      </c>
      <c r="BK175" s="15">
        <f t="shared" si="243"/>
        <v>0</v>
      </c>
      <c r="BL175" s="3">
        <f t="shared" si="244"/>
        <v>0</v>
      </c>
      <c r="BM175" s="15" t="str">
        <f t="shared" si="245"/>
        <v/>
      </c>
      <c r="BN175" s="15" t="str">
        <f t="shared" si="246"/>
        <v>No es un Control</v>
      </c>
      <c r="BO175" s="149"/>
      <c r="BP175" s="152"/>
      <c r="BQ175" s="152"/>
      <c r="BR175" s="155"/>
      <c r="BS175" s="119"/>
      <c r="BT175" s="108"/>
      <c r="BU175" s="124"/>
      <c r="BV175" s="127"/>
      <c r="BW175" s="199"/>
      <c r="BX175" s="199"/>
      <c r="BY175" s="199"/>
      <c r="BZ175" s="199"/>
      <c r="CA175" s="199"/>
      <c r="CB175" s="199"/>
      <c r="CC175" s="199"/>
      <c r="CD175" s="199"/>
      <c r="CE175" s="199"/>
      <c r="CF175" s="199"/>
      <c r="CG175" s="199"/>
      <c r="CH175" s="199"/>
      <c r="CI175" s="199"/>
      <c r="CJ175" s="199"/>
    </row>
    <row r="176" spans="1:88" ht="16.5" thickBot="1" x14ac:dyDescent="0.3">
      <c r="A176" s="203"/>
      <c r="B176" s="198"/>
      <c r="C176" s="198"/>
      <c r="D176" s="198"/>
      <c r="E176" s="12"/>
      <c r="F176" s="12"/>
      <c r="G176" s="198"/>
      <c r="H176" s="198"/>
      <c r="I176" s="198"/>
      <c r="J176" s="198"/>
      <c r="K176" s="198"/>
      <c r="L176" s="198"/>
      <c r="M176" s="198"/>
      <c r="N176" s="198"/>
      <c r="O176" s="13" t="e">
        <f t="shared" si="230"/>
        <v>#DIV/0!</v>
      </c>
      <c r="P176" s="200" t="e">
        <f t="shared" si="254"/>
        <v>#DIV/0!</v>
      </c>
      <c r="Q176" s="198"/>
      <c r="R176" s="198"/>
      <c r="S176" s="198"/>
      <c r="T176" s="198"/>
      <c r="U176" s="198"/>
      <c r="V176" s="198"/>
      <c r="W176" s="198"/>
      <c r="X176" s="198"/>
      <c r="Y176" s="198"/>
      <c r="Z176" s="198"/>
      <c r="AA176" s="198"/>
      <c r="AB176" s="198"/>
      <c r="AC176" s="198"/>
      <c r="AD176" s="198"/>
      <c r="AE176" s="198"/>
      <c r="AF176" s="198"/>
      <c r="AG176" s="198"/>
      <c r="AH176" s="198"/>
      <c r="AI176" s="189"/>
      <c r="AJ176" s="192">
        <f t="shared" si="255"/>
        <v>0</v>
      </c>
      <c r="AK176" s="192">
        <f t="shared" si="256"/>
        <v>0</v>
      </c>
      <c r="AL176" s="178" t="str">
        <f t="shared" si="231"/>
        <v/>
      </c>
      <c r="AM176" s="195" t="e">
        <f t="shared" si="257"/>
        <v>#DIV/0!</v>
      </c>
      <c r="AN176" s="178" t="str">
        <f t="shared" si="232"/>
        <v/>
      </c>
      <c r="AO176" s="181" t="e">
        <f t="shared" si="233"/>
        <v>#DIV/0!</v>
      </c>
      <c r="AP176" s="184" t="e">
        <f t="shared" si="234"/>
        <v>#DIV/0!</v>
      </c>
      <c r="AQ176" s="186" t="e">
        <f t="shared" si="229"/>
        <v>#DIV/0!</v>
      </c>
      <c r="AR176" s="5"/>
      <c r="AS176" s="5"/>
      <c r="AT176" s="5"/>
      <c r="AU176" s="3">
        <f t="shared" si="235"/>
        <v>0</v>
      </c>
      <c r="AV176" s="5"/>
      <c r="AW176" s="3">
        <f t="shared" si="236"/>
        <v>0</v>
      </c>
      <c r="AX176" s="5"/>
      <c r="AY176" s="3">
        <f t="shared" si="237"/>
        <v>0</v>
      </c>
      <c r="AZ176" s="6"/>
      <c r="BA176" s="6"/>
      <c r="BB176" s="6"/>
      <c r="BC176" s="3">
        <f t="shared" si="238"/>
        <v>0</v>
      </c>
      <c r="BD176" s="6"/>
      <c r="BE176" s="3">
        <f t="shared" si="239"/>
        <v>0</v>
      </c>
      <c r="BF176" s="6"/>
      <c r="BG176" s="3">
        <f t="shared" si="240"/>
        <v>0</v>
      </c>
      <c r="BH176" s="3">
        <f t="shared" si="241"/>
        <v>0</v>
      </c>
      <c r="BI176" s="15" t="str">
        <f t="shared" si="242"/>
        <v/>
      </c>
      <c r="BK176" s="15">
        <f t="shared" si="243"/>
        <v>0</v>
      </c>
      <c r="BL176" s="3">
        <f t="shared" si="244"/>
        <v>0</v>
      </c>
      <c r="BM176" s="15" t="str">
        <f t="shared" si="245"/>
        <v/>
      </c>
      <c r="BN176" s="15" t="str">
        <f t="shared" si="246"/>
        <v>No es un Control</v>
      </c>
      <c r="BO176" s="148" t="e">
        <f t="shared" ref="BO176" si="310">AVERAGE(BM176:BM180)</f>
        <v>#DIV/0!</v>
      </c>
      <c r="BP176" s="150" t="e">
        <f t="shared" ref="BP176" si="311">IF(BO176=100,"FUERTE",IF(BO176&gt;49,"MODERADO",IF(BO176&lt;50,"DÉBIL","")))</f>
        <v>#DIV/0!</v>
      </c>
      <c r="BQ176" s="150" t="e">
        <f t="shared" ref="BQ176" si="312">IF(AND(BP176="FUERTE",OR(BN176="Probabilidad",BN177="Probabilidad",BN178="Probabilidad", BN179="Probabilidad",BN180="Probabilidad")),2,IF(AND(BP176="MODERADO",OR(BN176="Probabilidad",BN177="Probabilidad",BN178="Probabilidad", BN179="Probabilidad",BN180="Probabilidad")),1,0))</f>
        <v>#DIV/0!</v>
      </c>
      <c r="BR176" s="153">
        <v>0</v>
      </c>
      <c r="BS176" s="117" t="e">
        <f t="shared" ref="BS176" si="313">IF(AM176-BQ176&lt;=0,1,AM176-BQ176)</f>
        <v>#DIV/0!</v>
      </c>
      <c r="BT176" s="120" t="e">
        <f t="shared" ref="BT176" si="314">AN176-BR176</f>
        <v>#VALUE!</v>
      </c>
      <c r="BU176" s="122" t="e">
        <f t="shared" ref="BU176" si="315">BS176*BT176</f>
        <v>#DIV/0!</v>
      </c>
      <c r="BV176" s="125" t="e">
        <f t="shared" ref="BV176" si="316">IF(OR(BT176=5,BU176=20,BU176=15,BU176=16,AND(BU176=12,BT176=4)),"Extremo",IF(OR(BU176=8,BU176=9,AND(BU176=4,BT176=4),AND(BU176=12,BT176=3),AND(BU176=10,BT176=2),AND(BU176=5,BT176=1)),"Alto",IF(OR(BU176=6,AND(BU176=4,BT176=1),AND(BU176=3,BT176=3)),"Moderado",IF(OR(BU176=1,BU176=2,AND(BU176=3,BT176=3),AND(BU176=4,BT176=2)),"Bajo"," "))))</f>
        <v>#VALUE!</v>
      </c>
      <c r="BW176" s="198"/>
      <c r="BX176" s="198"/>
      <c r="BY176" s="198"/>
      <c r="BZ176" s="198"/>
      <c r="CA176" s="198"/>
      <c r="CB176" s="198"/>
      <c r="CC176" s="198"/>
      <c r="CD176" s="198"/>
      <c r="CE176" s="198"/>
      <c r="CF176" s="198"/>
      <c r="CG176" s="198"/>
      <c r="CH176" s="198"/>
      <c r="CI176" s="198"/>
      <c r="CJ176" s="198"/>
    </row>
    <row r="177" spans="1:88" ht="16.5" thickBot="1" x14ac:dyDescent="0.3">
      <c r="A177" s="118"/>
      <c r="B177" s="121"/>
      <c r="C177" s="121"/>
      <c r="D177" s="121"/>
      <c r="E177" s="6"/>
      <c r="F177" s="5"/>
      <c r="G177" s="121"/>
      <c r="H177" s="121"/>
      <c r="I177" s="121"/>
      <c r="J177" s="121"/>
      <c r="K177" s="121"/>
      <c r="L177" s="121"/>
      <c r="M177" s="121"/>
      <c r="N177" s="121"/>
      <c r="O177" s="11" t="e">
        <f t="shared" si="230"/>
        <v>#DIV/0!</v>
      </c>
      <c r="P177" s="201" t="e">
        <f t="shared" si="254"/>
        <v>#DIV/0!</v>
      </c>
      <c r="Q177" s="121"/>
      <c r="R177" s="121"/>
      <c r="S177" s="121"/>
      <c r="T177" s="121"/>
      <c r="U177" s="121"/>
      <c r="V177" s="121"/>
      <c r="W177" s="121"/>
      <c r="X177" s="121"/>
      <c r="Y177" s="121"/>
      <c r="Z177" s="121"/>
      <c r="AA177" s="121"/>
      <c r="AB177" s="121"/>
      <c r="AC177" s="121"/>
      <c r="AD177" s="121"/>
      <c r="AE177" s="121"/>
      <c r="AF177" s="121"/>
      <c r="AG177" s="121"/>
      <c r="AH177" s="121"/>
      <c r="AI177" s="190"/>
      <c r="AJ177" s="193">
        <f t="shared" si="255"/>
        <v>0</v>
      </c>
      <c r="AK177" s="193">
        <f t="shared" si="256"/>
        <v>0</v>
      </c>
      <c r="AL177" s="179" t="str">
        <f t="shared" si="231"/>
        <v/>
      </c>
      <c r="AM177" s="196" t="e">
        <f t="shared" si="257"/>
        <v>#DIV/0!</v>
      </c>
      <c r="AN177" s="179" t="str">
        <f t="shared" si="232"/>
        <v/>
      </c>
      <c r="AO177" s="182" t="e">
        <f t="shared" si="233"/>
        <v>#DIV/0!</v>
      </c>
      <c r="AP177" s="126" t="e">
        <f t="shared" si="234"/>
        <v>#DIV/0!</v>
      </c>
      <c r="AQ177" s="187" t="e">
        <f t="shared" si="229"/>
        <v>#DIV/0!</v>
      </c>
      <c r="AR177" s="5"/>
      <c r="AS177" s="5"/>
      <c r="AT177" s="5"/>
      <c r="AU177" s="3">
        <f t="shared" si="235"/>
        <v>0</v>
      </c>
      <c r="AV177" s="5"/>
      <c r="AW177" s="3">
        <f t="shared" si="236"/>
        <v>0</v>
      </c>
      <c r="AX177" s="5"/>
      <c r="AY177" s="3">
        <f t="shared" si="237"/>
        <v>0</v>
      </c>
      <c r="AZ177" s="6"/>
      <c r="BA177" s="6"/>
      <c r="BB177" s="6"/>
      <c r="BC177" s="3">
        <f t="shared" si="238"/>
        <v>0</v>
      </c>
      <c r="BD177" s="6"/>
      <c r="BE177" s="3">
        <f t="shared" si="239"/>
        <v>0</v>
      </c>
      <c r="BF177" s="6"/>
      <c r="BG177" s="3">
        <f t="shared" si="240"/>
        <v>0</v>
      </c>
      <c r="BH177" s="3">
        <f t="shared" si="241"/>
        <v>0</v>
      </c>
      <c r="BI177" s="15" t="str">
        <f t="shared" si="242"/>
        <v/>
      </c>
      <c r="BK177" s="15">
        <f t="shared" si="243"/>
        <v>0</v>
      </c>
      <c r="BL177" s="3">
        <f t="shared" si="244"/>
        <v>0</v>
      </c>
      <c r="BM177" s="15" t="str">
        <f t="shared" si="245"/>
        <v/>
      </c>
      <c r="BN177" s="15" t="str">
        <f t="shared" si="246"/>
        <v>No es un Control</v>
      </c>
      <c r="BO177" s="149"/>
      <c r="BP177" s="151"/>
      <c r="BQ177" s="151"/>
      <c r="BR177" s="154"/>
      <c r="BS177" s="118"/>
      <c r="BT177" s="121"/>
      <c r="BU177" s="123"/>
      <c r="BV177" s="126"/>
      <c r="BW177" s="121"/>
      <c r="BX177" s="121"/>
      <c r="BY177" s="121"/>
      <c r="BZ177" s="121"/>
      <c r="CA177" s="121"/>
      <c r="CB177" s="121"/>
      <c r="CC177" s="121"/>
      <c r="CD177" s="121"/>
      <c r="CE177" s="121"/>
      <c r="CF177" s="121"/>
      <c r="CG177" s="121"/>
      <c r="CH177" s="121"/>
      <c r="CI177" s="121"/>
      <c r="CJ177" s="121"/>
    </row>
    <row r="178" spans="1:88" ht="16.5" thickBot="1" x14ac:dyDescent="0.3">
      <c r="A178" s="118"/>
      <c r="B178" s="121"/>
      <c r="C178" s="121"/>
      <c r="D178" s="121"/>
      <c r="E178" s="6"/>
      <c r="F178" s="5"/>
      <c r="G178" s="121"/>
      <c r="H178" s="121"/>
      <c r="I178" s="121"/>
      <c r="J178" s="121"/>
      <c r="K178" s="121"/>
      <c r="L178" s="121"/>
      <c r="M178" s="121"/>
      <c r="N178" s="121"/>
      <c r="O178" s="11" t="e">
        <f t="shared" si="230"/>
        <v>#DIV/0!</v>
      </c>
      <c r="P178" s="201" t="e">
        <f t="shared" si="254"/>
        <v>#DIV/0!</v>
      </c>
      <c r="Q178" s="121"/>
      <c r="R178" s="121"/>
      <c r="S178" s="121"/>
      <c r="T178" s="121"/>
      <c r="U178" s="121"/>
      <c r="V178" s="121"/>
      <c r="W178" s="121"/>
      <c r="X178" s="121"/>
      <c r="Y178" s="121"/>
      <c r="Z178" s="121"/>
      <c r="AA178" s="121"/>
      <c r="AB178" s="121"/>
      <c r="AC178" s="121"/>
      <c r="AD178" s="121"/>
      <c r="AE178" s="121"/>
      <c r="AF178" s="121"/>
      <c r="AG178" s="121"/>
      <c r="AH178" s="121"/>
      <c r="AI178" s="190"/>
      <c r="AJ178" s="193">
        <f t="shared" si="255"/>
        <v>0</v>
      </c>
      <c r="AK178" s="193">
        <f t="shared" si="256"/>
        <v>0</v>
      </c>
      <c r="AL178" s="179" t="str">
        <f t="shared" si="231"/>
        <v/>
      </c>
      <c r="AM178" s="196" t="e">
        <f t="shared" si="257"/>
        <v>#DIV/0!</v>
      </c>
      <c r="AN178" s="179" t="str">
        <f t="shared" si="232"/>
        <v/>
      </c>
      <c r="AO178" s="182" t="e">
        <f t="shared" si="233"/>
        <v>#DIV/0!</v>
      </c>
      <c r="AP178" s="126" t="e">
        <f t="shared" si="234"/>
        <v>#DIV/0!</v>
      </c>
      <c r="AQ178" s="187" t="e">
        <f t="shared" si="229"/>
        <v>#DIV/0!</v>
      </c>
      <c r="AR178" s="5"/>
      <c r="AS178" s="5"/>
      <c r="AT178" s="5"/>
      <c r="AU178" s="3">
        <f t="shared" si="235"/>
        <v>0</v>
      </c>
      <c r="AV178" s="5"/>
      <c r="AW178" s="3">
        <f t="shared" si="236"/>
        <v>0</v>
      </c>
      <c r="AX178" s="5"/>
      <c r="AY178" s="3">
        <f t="shared" si="237"/>
        <v>0</v>
      </c>
      <c r="AZ178" s="6"/>
      <c r="BA178" s="6"/>
      <c r="BB178" s="6"/>
      <c r="BC178" s="3">
        <f t="shared" si="238"/>
        <v>0</v>
      </c>
      <c r="BD178" s="6"/>
      <c r="BE178" s="3">
        <f t="shared" si="239"/>
        <v>0</v>
      </c>
      <c r="BF178" s="6"/>
      <c r="BG178" s="3">
        <f t="shared" si="240"/>
        <v>0</v>
      </c>
      <c r="BH178" s="3">
        <f t="shared" si="241"/>
        <v>0</v>
      </c>
      <c r="BI178" s="15" t="str">
        <f t="shared" si="242"/>
        <v/>
      </c>
      <c r="BK178" s="15">
        <f t="shared" si="243"/>
        <v>0</v>
      </c>
      <c r="BL178" s="3">
        <f t="shared" si="244"/>
        <v>0</v>
      </c>
      <c r="BM178" s="15" t="str">
        <f t="shared" si="245"/>
        <v/>
      </c>
      <c r="BN178" s="15" t="str">
        <f t="shared" si="246"/>
        <v>No es un Control</v>
      </c>
      <c r="BO178" s="149"/>
      <c r="BP178" s="151"/>
      <c r="BQ178" s="151"/>
      <c r="BR178" s="154"/>
      <c r="BS178" s="118"/>
      <c r="BT178" s="121"/>
      <c r="BU178" s="123"/>
      <c r="BV178" s="126"/>
      <c r="BW178" s="121"/>
      <c r="BX178" s="121"/>
      <c r="BY178" s="121"/>
      <c r="BZ178" s="121"/>
      <c r="CA178" s="121"/>
      <c r="CB178" s="121"/>
      <c r="CC178" s="121"/>
      <c r="CD178" s="121"/>
      <c r="CE178" s="121"/>
      <c r="CF178" s="121"/>
      <c r="CG178" s="121"/>
      <c r="CH178" s="121"/>
      <c r="CI178" s="121"/>
      <c r="CJ178" s="121"/>
    </row>
    <row r="179" spans="1:88" ht="16.5" thickBot="1" x14ac:dyDescent="0.3">
      <c r="A179" s="118"/>
      <c r="B179" s="121"/>
      <c r="C179" s="121"/>
      <c r="D179" s="121"/>
      <c r="E179" s="6"/>
      <c r="F179" s="5"/>
      <c r="G179" s="121"/>
      <c r="H179" s="121"/>
      <c r="I179" s="121"/>
      <c r="J179" s="121"/>
      <c r="K179" s="121"/>
      <c r="L179" s="121"/>
      <c r="M179" s="121"/>
      <c r="N179" s="121"/>
      <c r="O179" s="11" t="e">
        <f t="shared" si="230"/>
        <v>#DIV/0!</v>
      </c>
      <c r="P179" s="201" t="e">
        <f t="shared" si="254"/>
        <v>#DIV/0!</v>
      </c>
      <c r="Q179" s="121"/>
      <c r="R179" s="121"/>
      <c r="S179" s="121"/>
      <c r="T179" s="121"/>
      <c r="U179" s="121"/>
      <c r="V179" s="121"/>
      <c r="W179" s="121"/>
      <c r="X179" s="121"/>
      <c r="Y179" s="121"/>
      <c r="Z179" s="121"/>
      <c r="AA179" s="121"/>
      <c r="AB179" s="121"/>
      <c r="AC179" s="121"/>
      <c r="AD179" s="121"/>
      <c r="AE179" s="121"/>
      <c r="AF179" s="121"/>
      <c r="AG179" s="121"/>
      <c r="AH179" s="121"/>
      <c r="AI179" s="190"/>
      <c r="AJ179" s="193">
        <f t="shared" si="255"/>
        <v>0</v>
      </c>
      <c r="AK179" s="193">
        <f t="shared" si="256"/>
        <v>0</v>
      </c>
      <c r="AL179" s="179" t="str">
        <f t="shared" si="231"/>
        <v/>
      </c>
      <c r="AM179" s="196" t="e">
        <f t="shared" si="257"/>
        <v>#DIV/0!</v>
      </c>
      <c r="AN179" s="179" t="str">
        <f t="shared" si="232"/>
        <v/>
      </c>
      <c r="AO179" s="182" t="e">
        <f t="shared" si="233"/>
        <v>#DIV/0!</v>
      </c>
      <c r="AP179" s="126" t="e">
        <f t="shared" si="234"/>
        <v>#DIV/0!</v>
      </c>
      <c r="AQ179" s="187" t="e">
        <f t="shared" si="229"/>
        <v>#DIV/0!</v>
      </c>
      <c r="AR179" s="5"/>
      <c r="AS179" s="5"/>
      <c r="AT179" s="5"/>
      <c r="AU179" s="3">
        <f t="shared" si="235"/>
        <v>0</v>
      </c>
      <c r="AV179" s="5"/>
      <c r="AW179" s="3">
        <f t="shared" si="236"/>
        <v>0</v>
      </c>
      <c r="AX179" s="5"/>
      <c r="AY179" s="3">
        <f t="shared" si="237"/>
        <v>0</v>
      </c>
      <c r="AZ179" s="6"/>
      <c r="BA179" s="6"/>
      <c r="BB179" s="6"/>
      <c r="BC179" s="3">
        <f t="shared" si="238"/>
        <v>0</v>
      </c>
      <c r="BD179" s="6"/>
      <c r="BE179" s="3">
        <f t="shared" si="239"/>
        <v>0</v>
      </c>
      <c r="BF179" s="6"/>
      <c r="BG179" s="3">
        <f t="shared" si="240"/>
        <v>0</v>
      </c>
      <c r="BH179" s="3">
        <f t="shared" si="241"/>
        <v>0</v>
      </c>
      <c r="BI179" s="15" t="str">
        <f t="shared" si="242"/>
        <v/>
      </c>
      <c r="BK179" s="15">
        <f t="shared" si="243"/>
        <v>0</v>
      </c>
      <c r="BL179" s="3">
        <f t="shared" si="244"/>
        <v>0</v>
      </c>
      <c r="BM179" s="15" t="str">
        <f t="shared" si="245"/>
        <v/>
      </c>
      <c r="BN179" s="15" t="str">
        <f t="shared" si="246"/>
        <v>No es un Control</v>
      </c>
      <c r="BO179" s="149"/>
      <c r="BP179" s="151"/>
      <c r="BQ179" s="151"/>
      <c r="BR179" s="154"/>
      <c r="BS179" s="118"/>
      <c r="BT179" s="121"/>
      <c r="BU179" s="123"/>
      <c r="BV179" s="126"/>
      <c r="BW179" s="121"/>
      <c r="BX179" s="121"/>
      <c r="BY179" s="121"/>
      <c r="BZ179" s="121"/>
      <c r="CA179" s="121"/>
      <c r="CB179" s="121"/>
      <c r="CC179" s="121"/>
      <c r="CD179" s="121"/>
      <c r="CE179" s="121"/>
      <c r="CF179" s="121"/>
      <c r="CG179" s="121"/>
      <c r="CH179" s="121"/>
      <c r="CI179" s="121"/>
      <c r="CJ179" s="121"/>
    </row>
    <row r="180" spans="1:88" ht="16.5" thickBot="1" x14ac:dyDescent="0.3">
      <c r="A180" s="204"/>
      <c r="B180" s="199"/>
      <c r="C180" s="199"/>
      <c r="D180" s="199"/>
      <c r="E180" s="16"/>
      <c r="F180" s="17"/>
      <c r="G180" s="199"/>
      <c r="H180" s="199"/>
      <c r="I180" s="199"/>
      <c r="J180" s="199"/>
      <c r="K180" s="199"/>
      <c r="L180" s="199"/>
      <c r="M180" s="199"/>
      <c r="N180" s="199"/>
      <c r="O180" s="18" t="e">
        <f t="shared" si="230"/>
        <v>#DIV/0!</v>
      </c>
      <c r="P180" s="202" t="e">
        <f t="shared" si="254"/>
        <v>#DIV/0!</v>
      </c>
      <c r="Q180" s="199"/>
      <c r="R180" s="199"/>
      <c r="S180" s="199"/>
      <c r="T180" s="199"/>
      <c r="U180" s="199"/>
      <c r="V180" s="199"/>
      <c r="W180" s="199"/>
      <c r="X180" s="199"/>
      <c r="Y180" s="199"/>
      <c r="Z180" s="199"/>
      <c r="AA180" s="199"/>
      <c r="AB180" s="199"/>
      <c r="AC180" s="199"/>
      <c r="AD180" s="199"/>
      <c r="AE180" s="199"/>
      <c r="AF180" s="199"/>
      <c r="AG180" s="199"/>
      <c r="AH180" s="199"/>
      <c r="AI180" s="191"/>
      <c r="AJ180" s="194">
        <f t="shared" si="255"/>
        <v>0</v>
      </c>
      <c r="AK180" s="194">
        <f t="shared" si="256"/>
        <v>0</v>
      </c>
      <c r="AL180" s="180" t="str">
        <f t="shared" si="231"/>
        <v/>
      </c>
      <c r="AM180" s="197" t="e">
        <f t="shared" si="257"/>
        <v>#DIV/0!</v>
      </c>
      <c r="AN180" s="180" t="str">
        <f t="shared" si="232"/>
        <v/>
      </c>
      <c r="AO180" s="183" t="e">
        <f t="shared" si="233"/>
        <v>#DIV/0!</v>
      </c>
      <c r="AP180" s="185" t="e">
        <f t="shared" si="234"/>
        <v>#DIV/0!</v>
      </c>
      <c r="AQ180" s="188" t="e">
        <f t="shared" si="229"/>
        <v>#DIV/0!</v>
      </c>
      <c r="AR180" s="5"/>
      <c r="AS180" s="5"/>
      <c r="AT180" s="5"/>
      <c r="AU180" s="3">
        <f t="shared" si="235"/>
        <v>0</v>
      </c>
      <c r="AV180" s="5"/>
      <c r="AW180" s="3">
        <f t="shared" si="236"/>
        <v>0</v>
      </c>
      <c r="AX180" s="5"/>
      <c r="AY180" s="3">
        <f t="shared" si="237"/>
        <v>0</v>
      </c>
      <c r="AZ180" s="6"/>
      <c r="BA180" s="6"/>
      <c r="BB180" s="6"/>
      <c r="BC180" s="3">
        <f t="shared" si="238"/>
        <v>0</v>
      </c>
      <c r="BD180" s="6"/>
      <c r="BE180" s="3">
        <f t="shared" si="239"/>
        <v>0</v>
      </c>
      <c r="BF180" s="6"/>
      <c r="BG180" s="3">
        <f t="shared" si="240"/>
        <v>0</v>
      </c>
      <c r="BH180" s="3">
        <f t="shared" si="241"/>
        <v>0</v>
      </c>
      <c r="BI180" s="15" t="str">
        <f t="shared" si="242"/>
        <v/>
      </c>
      <c r="BK180" s="15">
        <f t="shared" si="243"/>
        <v>0</v>
      </c>
      <c r="BL180" s="3">
        <f t="shared" si="244"/>
        <v>0</v>
      </c>
      <c r="BM180" s="15" t="str">
        <f t="shared" si="245"/>
        <v/>
      </c>
      <c r="BN180" s="15" t="str">
        <f t="shared" si="246"/>
        <v>No es un Control</v>
      </c>
      <c r="BO180" s="149"/>
      <c r="BP180" s="152"/>
      <c r="BQ180" s="152"/>
      <c r="BR180" s="155"/>
      <c r="BS180" s="119"/>
      <c r="BT180" s="108"/>
      <c r="BU180" s="124"/>
      <c r="BV180" s="127"/>
      <c r="BW180" s="199"/>
      <c r="BX180" s="199"/>
      <c r="BY180" s="199"/>
      <c r="BZ180" s="199"/>
      <c r="CA180" s="199"/>
      <c r="CB180" s="199"/>
      <c r="CC180" s="199"/>
      <c r="CD180" s="199"/>
      <c r="CE180" s="199"/>
      <c r="CF180" s="199"/>
      <c r="CG180" s="199"/>
      <c r="CH180" s="199"/>
      <c r="CI180" s="199"/>
      <c r="CJ180" s="199"/>
    </row>
    <row r="181" spans="1:88" ht="16.5" thickBot="1" x14ac:dyDescent="0.3">
      <c r="A181" s="203"/>
      <c r="B181" s="198"/>
      <c r="C181" s="198"/>
      <c r="D181" s="198"/>
      <c r="E181" s="12"/>
      <c r="F181" s="12"/>
      <c r="G181" s="198"/>
      <c r="H181" s="198"/>
      <c r="I181" s="198"/>
      <c r="J181" s="198"/>
      <c r="K181" s="198"/>
      <c r="L181" s="198"/>
      <c r="M181" s="198"/>
      <c r="N181" s="198"/>
      <c r="O181" s="13" t="e">
        <f t="shared" si="230"/>
        <v>#DIV/0!</v>
      </c>
      <c r="P181" s="200" t="e">
        <f t="shared" si="254"/>
        <v>#DIV/0!</v>
      </c>
      <c r="Q181" s="198"/>
      <c r="R181" s="198"/>
      <c r="S181" s="198"/>
      <c r="T181" s="198"/>
      <c r="U181" s="198"/>
      <c r="V181" s="198"/>
      <c r="W181" s="198"/>
      <c r="X181" s="198"/>
      <c r="Y181" s="198"/>
      <c r="Z181" s="198"/>
      <c r="AA181" s="198"/>
      <c r="AB181" s="198"/>
      <c r="AC181" s="198"/>
      <c r="AD181" s="198"/>
      <c r="AE181" s="198"/>
      <c r="AF181" s="198"/>
      <c r="AG181" s="198"/>
      <c r="AH181" s="198"/>
      <c r="AI181" s="189"/>
      <c r="AJ181" s="192">
        <f t="shared" si="255"/>
        <v>0</v>
      </c>
      <c r="AK181" s="192">
        <f t="shared" si="256"/>
        <v>0</v>
      </c>
      <c r="AL181" s="178" t="str">
        <f t="shared" si="231"/>
        <v/>
      </c>
      <c r="AM181" s="195" t="e">
        <f t="shared" si="257"/>
        <v>#DIV/0!</v>
      </c>
      <c r="AN181" s="178" t="str">
        <f t="shared" si="232"/>
        <v/>
      </c>
      <c r="AO181" s="181" t="e">
        <f t="shared" si="233"/>
        <v>#DIV/0!</v>
      </c>
      <c r="AP181" s="184" t="e">
        <f t="shared" si="234"/>
        <v>#DIV/0!</v>
      </c>
      <c r="AQ181" s="186" t="e">
        <f t="shared" si="229"/>
        <v>#DIV/0!</v>
      </c>
      <c r="AR181" s="5"/>
      <c r="AS181" s="5"/>
      <c r="AT181" s="5"/>
      <c r="AU181" s="3">
        <f t="shared" si="235"/>
        <v>0</v>
      </c>
      <c r="AV181" s="5"/>
      <c r="AW181" s="3">
        <f t="shared" si="236"/>
        <v>0</v>
      </c>
      <c r="AX181" s="5"/>
      <c r="AY181" s="3">
        <f t="shared" si="237"/>
        <v>0</v>
      </c>
      <c r="AZ181" s="6"/>
      <c r="BA181" s="6"/>
      <c r="BB181" s="6"/>
      <c r="BC181" s="3">
        <f t="shared" si="238"/>
        <v>0</v>
      </c>
      <c r="BD181" s="6"/>
      <c r="BE181" s="3">
        <f t="shared" si="239"/>
        <v>0</v>
      </c>
      <c r="BF181" s="6"/>
      <c r="BG181" s="3">
        <f t="shared" si="240"/>
        <v>0</v>
      </c>
      <c r="BH181" s="3">
        <f t="shared" si="241"/>
        <v>0</v>
      </c>
      <c r="BI181" s="15" t="str">
        <f t="shared" si="242"/>
        <v/>
      </c>
      <c r="BK181" s="15">
        <f t="shared" si="243"/>
        <v>0</v>
      </c>
      <c r="BL181" s="3">
        <f t="shared" si="244"/>
        <v>0</v>
      </c>
      <c r="BM181" s="15" t="str">
        <f t="shared" si="245"/>
        <v/>
      </c>
      <c r="BN181" s="15" t="str">
        <f t="shared" si="246"/>
        <v>No es un Control</v>
      </c>
      <c r="BO181" s="148" t="e">
        <f t="shared" ref="BO181" si="317">AVERAGE(BM181:BM185)</f>
        <v>#DIV/0!</v>
      </c>
      <c r="BP181" s="150" t="e">
        <f t="shared" ref="BP181" si="318">IF(BO181=100,"FUERTE",IF(BO181&gt;49,"MODERADO",IF(BO181&lt;50,"DÉBIL","")))</f>
        <v>#DIV/0!</v>
      </c>
      <c r="BQ181" s="150" t="e">
        <f t="shared" ref="BQ181" si="319">IF(AND(BP181="FUERTE",OR(BN181="Probabilidad",BN182="Probabilidad",BN183="Probabilidad", BN184="Probabilidad",BN185="Probabilidad")),2,IF(AND(BP181="MODERADO",OR(BN181="Probabilidad",BN182="Probabilidad",BN183="Probabilidad", BN184="Probabilidad",BN185="Probabilidad")),1,0))</f>
        <v>#DIV/0!</v>
      </c>
      <c r="BR181" s="153">
        <v>0</v>
      </c>
      <c r="BS181" s="117" t="e">
        <f t="shared" ref="BS181" si="320">IF(AM181-BQ181&lt;=0,1,AM181-BQ181)</f>
        <v>#DIV/0!</v>
      </c>
      <c r="BT181" s="120" t="e">
        <f t="shared" ref="BT181" si="321">AN181-BR181</f>
        <v>#VALUE!</v>
      </c>
      <c r="BU181" s="122" t="e">
        <f t="shared" ref="BU181" si="322">BS181*BT181</f>
        <v>#DIV/0!</v>
      </c>
      <c r="BV181" s="125" t="e">
        <f t="shared" ref="BV181" si="323">IF(OR(BT181=5,BU181=20,BU181=15,BU181=16,AND(BU181=12,BT181=4)),"Extremo",IF(OR(BU181=8,BU181=9,AND(BU181=4,BT181=4),AND(BU181=12,BT181=3),AND(BU181=10,BT181=2),AND(BU181=5,BT181=1)),"Alto",IF(OR(BU181=6,AND(BU181=4,BT181=1),AND(BU181=3,BT181=3)),"Moderado",IF(OR(BU181=1,BU181=2,AND(BU181=3,BT181=3),AND(BU181=4,BT181=2)),"Bajo"," "))))</f>
        <v>#VALUE!</v>
      </c>
      <c r="BW181" s="198"/>
      <c r="BX181" s="198"/>
      <c r="BY181" s="198"/>
      <c r="BZ181" s="198"/>
      <c r="CA181" s="198"/>
      <c r="CB181" s="198"/>
      <c r="CC181" s="198"/>
      <c r="CD181" s="198"/>
      <c r="CE181" s="198"/>
      <c r="CF181" s="198"/>
      <c r="CG181" s="198"/>
      <c r="CH181" s="198"/>
      <c r="CI181" s="198"/>
      <c r="CJ181" s="198"/>
    </row>
    <row r="182" spans="1:88" ht="16.5" thickBot="1" x14ac:dyDescent="0.3">
      <c r="A182" s="118"/>
      <c r="B182" s="121"/>
      <c r="C182" s="121"/>
      <c r="D182" s="121"/>
      <c r="E182" s="6"/>
      <c r="F182" s="5"/>
      <c r="G182" s="121"/>
      <c r="H182" s="121"/>
      <c r="I182" s="121"/>
      <c r="J182" s="121"/>
      <c r="K182" s="121"/>
      <c r="L182" s="121"/>
      <c r="M182" s="121"/>
      <c r="N182" s="121"/>
      <c r="O182" s="11" t="e">
        <f t="shared" si="230"/>
        <v>#DIV/0!</v>
      </c>
      <c r="P182" s="201" t="e">
        <f t="shared" si="254"/>
        <v>#DIV/0!</v>
      </c>
      <c r="Q182" s="121"/>
      <c r="R182" s="121"/>
      <c r="S182" s="121"/>
      <c r="T182" s="121"/>
      <c r="U182" s="121"/>
      <c r="V182" s="121"/>
      <c r="W182" s="121"/>
      <c r="X182" s="121"/>
      <c r="Y182" s="121"/>
      <c r="Z182" s="121"/>
      <c r="AA182" s="121"/>
      <c r="AB182" s="121"/>
      <c r="AC182" s="121"/>
      <c r="AD182" s="121"/>
      <c r="AE182" s="121"/>
      <c r="AF182" s="121"/>
      <c r="AG182" s="121"/>
      <c r="AH182" s="121"/>
      <c r="AI182" s="190"/>
      <c r="AJ182" s="193">
        <f t="shared" si="255"/>
        <v>0</v>
      </c>
      <c r="AK182" s="193">
        <f t="shared" si="256"/>
        <v>0</v>
      </c>
      <c r="AL182" s="179" t="str">
        <f t="shared" si="231"/>
        <v/>
      </c>
      <c r="AM182" s="196" t="e">
        <f t="shared" si="257"/>
        <v>#DIV/0!</v>
      </c>
      <c r="AN182" s="179" t="str">
        <f t="shared" si="232"/>
        <v/>
      </c>
      <c r="AO182" s="182" t="e">
        <f t="shared" si="233"/>
        <v>#DIV/0!</v>
      </c>
      <c r="AP182" s="126" t="e">
        <f t="shared" si="234"/>
        <v>#DIV/0!</v>
      </c>
      <c r="AQ182" s="187" t="e">
        <f t="shared" si="229"/>
        <v>#DIV/0!</v>
      </c>
      <c r="AR182" s="5"/>
      <c r="AS182" s="5"/>
      <c r="AT182" s="5"/>
      <c r="AU182" s="3">
        <f t="shared" si="235"/>
        <v>0</v>
      </c>
      <c r="AV182" s="5"/>
      <c r="AW182" s="3">
        <f t="shared" si="236"/>
        <v>0</v>
      </c>
      <c r="AX182" s="5"/>
      <c r="AY182" s="3">
        <f t="shared" si="237"/>
        <v>0</v>
      </c>
      <c r="AZ182" s="6"/>
      <c r="BA182" s="6"/>
      <c r="BB182" s="6"/>
      <c r="BC182" s="3">
        <f t="shared" si="238"/>
        <v>0</v>
      </c>
      <c r="BD182" s="6"/>
      <c r="BE182" s="3">
        <f t="shared" si="239"/>
        <v>0</v>
      </c>
      <c r="BF182" s="6"/>
      <c r="BG182" s="3">
        <f t="shared" si="240"/>
        <v>0</v>
      </c>
      <c r="BH182" s="3">
        <f t="shared" si="241"/>
        <v>0</v>
      </c>
      <c r="BI182" s="15" t="str">
        <f t="shared" si="242"/>
        <v/>
      </c>
      <c r="BK182" s="15">
        <f t="shared" si="243"/>
        <v>0</v>
      </c>
      <c r="BL182" s="3">
        <f t="shared" si="244"/>
        <v>0</v>
      </c>
      <c r="BM182" s="15" t="str">
        <f t="shared" si="245"/>
        <v/>
      </c>
      <c r="BN182" s="15" t="str">
        <f t="shared" si="246"/>
        <v>No es un Control</v>
      </c>
      <c r="BO182" s="149"/>
      <c r="BP182" s="151"/>
      <c r="BQ182" s="151"/>
      <c r="BR182" s="154"/>
      <c r="BS182" s="118"/>
      <c r="BT182" s="121"/>
      <c r="BU182" s="123"/>
      <c r="BV182" s="126"/>
      <c r="BW182" s="121"/>
      <c r="BX182" s="121"/>
      <c r="BY182" s="121"/>
      <c r="BZ182" s="121"/>
      <c r="CA182" s="121"/>
      <c r="CB182" s="121"/>
      <c r="CC182" s="121"/>
      <c r="CD182" s="121"/>
      <c r="CE182" s="121"/>
      <c r="CF182" s="121"/>
      <c r="CG182" s="121"/>
      <c r="CH182" s="121"/>
      <c r="CI182" s="121"/>
      <c r="CJ182" s="121"/>
    </row>
    <row r="183" spans="1:88" ht="16.5" thickBot="1" x14ac:dyDescent="0.3">
      <c r="A183" s="118"/>
      <c r="B183" s="121"/>
      <c r="C183" s="121"/>
      <c r="D183" s="121"/>
      <c r="E183" s="6"/>
      <c r="F183" s="5"/>
      <c r="G183" s="121"/>
      <c r="H183" s="121"/>
      <c r="I183" s="121"/>
      <c r="J183" s="121"/>
      <c r="K183" s="121"/>
      <c r="L183" s="121"/>
      <c r="M183" s="121"/>
      <c r="N183" s="121"/>
      <c r="O183" s="11" t="e">
        <f t="shared" si="230"/>
        <v>#DIV/0!</v>
      </c>
      <c r="P183" s="201" t="e">
        <f t="shared" si="254"/>
        <v>#DIV/0!</v>
      </c>
      <c r="Q183" s="121"/>
      <c r="R183" s="121"/>
      <c r="S183" s="121"/>
      <c r="T183" s="121"/>
      <c r="U183" s="121"/>
      <c r="V183" s="121"/>
      <c r="W183" s="121"/>
      <c r="X183" s="121"/>
      <c r="Y183" s="121"/>
      <c r="Z183" s="121"/>
      <c r="AA183" s="121"/>
      <c r="AB183" s="121"/>
      <c r="AC183" s="121"/>
      <c r="AD183" s="121"/>
      <c r="AE183" s="121"/>
      <c r="AF183" s="121"/>
      <c r="AG183" s="121"/>
      <c r="AH183" s="121"/>
      <c r="AI183" s="190"/>
      <c r="AJ183" s="193">
        <f t="shared" si="255"/>
        <v>0</v>
      </c>
      <c r="AK183" s="193">
        <f t="shared" si="256"/>
        <v>0</v>
      </c>
      <c r="AL183" s="179" t="str">
        <f t="shared" si="231"/>
        <v/>
      </c>
      <c r="AM183" s="196" t="e">
        <f t="shared" si="257"/>
        <v>#DIV/0!</v>
      </c>
      <c r="AN183" s="179" t="str">
        <f t="shared" si="232"/>
        <v/>
      </c>
      <c r="AO183" s="182" t="e">
        <f t="shared" si="233"/>
        <v>#DIV/0!</v>
      </c>
      <c r="AP183" s="126" t="e">
        <f t="shared" si="234"/>
        <v>#DIV/0!</v>
      </c>
      <c r="AQ183" s="187" t="e">
        <f t="shared" si="229"/>
        <v>#DIV/0!</v>
      </c>
      <c r="AR183" s="5"/>
      <c r="AS183" s="5"/>
      <c r="AT183" s="5"/>
      <c r="AU183" s="3">
        <f t="shared" si="235"/>
        <v>0</v>
      </c>
      <c r="AV183" s="5"/>
      <c r="AW183" s="3">
        <f t="shared" si="236"/>
        <v>0</v>
      </c>
      <c r="AX183" s="5"/>
      <c r="AY183" s="3">
        <f t="shared" si="237"/>
        <v>0</v>
      </c>
      <c r="AZ183" s="6"/>
      <c r="BA183" s="6"/>
      <c r="BB183" s="6"/>
      <c r="BC183" s="3">
        <f t="shared" si="238"/>
        <v>0</v>
      </c>
      <c r="BD183" s="6"/>
      <c r="BE183" s="3">
        <f t="shared" si="239"/>
        <v>0</v>
      </c>
      <c r="BF183" s="6"/>
      <c r="BG183" s="3">
        <f t="shared" si="240"/>
        <v>0</v>
      </c>
      <c r="BH183" s="3">
        <f t="shared" si="241"/>
        <v>0</v>
      </c>
      <c r="BI183" s="15" t="str">
        <f t="shared" si="242"/>
        <v/>
      </c>
      <c r="BK183" s="15">
        <f t="shared" si="243"/>
        <v>0</v>
      </c>
      <c r="BL183" s="3">
        <f t="shared" si="244"/>
        <v>0</v>
      </c>
      <c r="BM183" s="15" t="str">
        <f t="shared" si="245"/>
        <v/>
      </c>
      <c r="BN183" s="15" t="str">
        <f t="shared" si="246"/>
        <v>No es un Control</v>
      </c>
      <c r="BO183" s="149"/>
      <c r="BP183" s="151"/>
      <c r="BQ183" s="151"/>
      <c r="BR183" s="154"/>
      <c r="BS183" s="118"/>
      <c r="BT183" s="121"/>
      <c r="BU183" s="123"/>
      <c r="BV183" s="126"/>
      <c r="BW183" s="121"/>
      <c r="BX183" s="121"/>
      <c r="BY183" s="121"/>
      <c r="BZ183" s="121"/>
      <c r="CA183" s="121"/>
      <c r="CB183" s="121"/>
      <c r="CC183" s="121"/>
      <c r="CD183" s="121"/>
      <c r="CE183" s="121"/>
      <c r="CF183" s="121"/>
      <c r="CG183" s="121"/>
      <c r="CH183" s="121"/>
      <c r="CI183" s="121"/>
      <c r="CJ183" s="121"/>
    </row>
    <row r="184" spans="1:88" ht="16.5" thickBot="1" x14ac:dyDescent="0.3">
      <c r="A184" s="118"/>
      <c r="B184" s="121"/>
      <c r="C184" s="121"/>
      <c r="D184" s="121"/>
      <c r="E184" s="6"/>
      <c r="F184" s="5"/>
      <c r="G184" s="121"/>
      <c r="H184" s="121"/>
      <c r="I184" s="121"/>
      <c r="J184" s="121"/>
      <c r="K184" s="121"/>
      <c r="L184" s="121"/>
      <c r="M184" s="121"/>
      <c r="N184" s="121"/>
      <c r="O184" s="11" t="e">
        <f t="shared" si="230"/>
        <v>#DIV/0!</v>
      </c>
      <c r="P184" s="201" t="e">
        <f t="shared" si="254"/>
        <v>#DIV/0!</v>
      </c>
      <c r="Q184" s="121"/>
      <c r="R184" s="121"/>
      <c r="S184" s="121"/>
      <c r="T184" s="121"/>
      <c r="U184" s="121"/>
      <c r="V184" s="121"/>
      <c r="W184" s="121"/>
      <c r="X184" s="121"/>
      <c r="Y184" s="121"/>
      <c r="Z184" s="121"/>
      <c r="AA184" s="121"/>
      <c r="AB184" s="121"/>
      <c r="AC184" s="121"/>
      <c r="AD184" s="121"/>
      <c r="AE184" s="121"/>
      <c r="AF184" s="121"/>
      <c r="AG184" s="121"/>
      <c r="AH184" s="121"/>
      <c r="AI184" s="190"/>
      <c r="AJ184" s="193">
        <f t="shared" si="255"/>
        <v>0</v>
      </c>
      <c r="AK184" s="193">
        <f t="shared" si="256"/>
        <v>0</v>
      </c>
      <c r="AL184" s="179" t="str">
        <f t="shared" si="231"/>
        <v/>
      </c>
      <c r="AM184" s="196" t="e">
        <f t="shared" si="257"/>
        <v>#DIV/0!</v>
      </c>
      <c r="AN184" s="179" t="str">
        <f t="shared" si="232"/>
        <v/>
      </c>
      <c r="AO184" s="182" t="e">
        <f t="shared" si="233"/>
        <v>#DIV/0!</v>
      </c>
      <c r="AP184" s="126" t="e">
        <f t="shared" si="234"/>
        <v>#DIV/0!</v>
      </c>
      <c r="AQ184" s="187" t="e">
        <f t="shared" si="229"/>
        <v>#DIV/0!</v>
      </c>
      <c r="AR184" s="5"/>
      <c r="AS184" s="5"/>
      <c r="AT184" s="5"/>
      <c r="AU184" s="3">
        <f t="shared" si="235"/>
        <v>0</v>
      </c>
      <c r="AV184" s="5"/>
      <c r="AW184" s="3">
        <f t="shared" si="236"/>
        <v>0</v>
      </c>
      <c r="AX184" s="5"/>
      <c r="AY184" s="3">
        <f t="shared" si="237"/>
        <v>0</v>
      </c>
      <c r="AZ184" s="6"/>
      <c r="BA184" s="6"/>
      <c r="BB184" s="6"/>
      <c r="BC184" s="3">
        <f t="shared" si="238"/>
        <v>0</v>
      </c>
      <c r="BD184" s="6"/>
      <c r="BE184" s="3">
        <f t="shared" si="239"/>
        <v>0</v>
      </c>
      <c r="BF184" s="6"/>
      <c r="BG184" s="3">
        <f t="shared" si="240"/>
        <v>0</v>
      </c>
      <c r="BH184" s="3">
        <f t="shared" si="241"/>
        <v>0</v>
      </c>
      <c r="BI184" s="15" t="str">
        <f t="shared" si="242"/>
        <v/>
      </c>
      <c r="BK184" s="15">
        <f t="shared" si="243"/>
        <v>0</v>
      </c>
      <c r="BL184" s="3">
        <f t="shared" si="244"/>
        <v>0</v>
      </c>
      <c r="BM184" s="15" t="str">
        <f t="shared" si="245"/>
        <v/>
      </c>
      <c r="BN184" s="15" t="str">
        <f t="shared" si="246"/>
        <v>No es un Control</v>
      </c>
      <c r="BO184" s="149"/>
      <c r="BP184" s="151"/>
      <c r="BQ184" s="151"/>
      <c r="BR184" s="154"/>
      <c r="BS184" s="118"/>
      <c r="BT184" s="121"/>
      <c r="BU184" s="123"/>
      <c r="BV184" s="126"/>
      <c r="BW184" s="121"/>
      <c r="BX184" s="121"/>
      <c r="BY184" s="121"/>
      <c r="BZ184" s="121"/>
      <c r="CA184" s="121"/>
      <c r="CB184" s="121"/>
      <c r="CC184" s="121"/>
      <c r="CD184" s="121"/>
      <c r="CE184" s="121"/>
      <c r="CF184" s="121"/>
      <c r="CG184" s="121"/>
      <c r="CH184" s="121"/>
      <c r="CI184" s="121"/>
      <c r="CJ184" s="121"/>
    </row>
    <row r="185" spans="1:88" ht="16.5" thickBot="1" x14ac:dyDescent="0.3">
      <c r="A185" s="204"/>
      <c r="B185" s="199"/>
      <c r="C185" s="199"/>
      <c r="D185" s="199"/>
      <c r="E185" s="16"/>
      <c r="F185" s="17"/>
      <c r="G185" s="199"/>
      <c r="H185" s="199"/>
      <c r="I185" s="199"/>
      <c r="J185" s="199"/>
      <c r="K185" s="199"/>
      <c r="L185" s="199"/>
      <c r="M185" s="199"/>
      <c r="N185" s="199"/>
      <c r="O185" s="18" t="e">
        <f t="shared" si="230"/>
        <v>#DIV/0!</v>
      </c>
      <c r="P185" s="202" t="e">
        <f t="shared" si="254"/>
        <v>#DIV/0!</v>
      </c>
      <c r="Q185" s="199"/>
      <c r="R185" s="199"/>
      <c r="S185" s="199"/>
      <c r="T185" s="199"/>
      <c r="U185" s="199"/>
      <c r="V185" s="199"/>
      <c r="W185" s="199"/>
      <c r="X185" s="199"/>
      <c r="Y185" s="199"/>
      <c r="Z185" s="199"/>
      <c r="AA185" s="199"/>
      <c r="AB185" s="199"/>
      <c r="AC185" s="199"/>
      <c r="AD185" s="199"/>
      <c r="AE185" s="199"/>
      <c r="AF185" s="199"/>
      <c r="AG185" s="199"/>
      <c r="AH185" s="199"/>
      <c r="AI185" s="191"/>
      <c r="AJ185" s="194">
        <f t="shared" si="255"/>
        <v>0</v>
      </c>
      <c r="AK185" s="194">
        <f t="shared" si="256"/>
        <v>0</v>
      </c>
      <c r="AL185" s="180" t="str">
        <f t="shared" si="231"/>
        <v/>
      </c>
      <c r="AM185" s="197" t="e">
        <f t="shared" si="257"/>
        <v>#DIV/0!</v>
      </c>
      <c r="AN185" s="180" t="str">
        <f t="shared" si="232"/>
        <v/>
      </c>
      <c r="AO185" s="183" t="e">
        <f t="shared" si="233"/>
        <v>#DIV/0!</v>
      </c>
      <c r="AP185" s="185" t="e">
        <f t="shared" si="234"/>
        <v>#DIV/0!</v>
      </c>
      <c r="AQ185" s="188" t="e">
        <f t="shared" si="229"/>
        <v>#DIV/0!</v>
      </c>
      <c r="AR185" s="5"/>
      <c r="AS185" s="5"/>
      <c r="AT185" s="5"/>
      <c r="AU185" s="3">
        <f t="shared" si="235"/>
        <v>0</v>
      </c>
      <c r="AV185" s="5"/>
      <c r="AW185" s="3">
        <f t="shared" si="236"/>
        <v>0</v>
      </c>
      <c r="AX185" s="5"/>
      <c r="AY185" s="3">
        <f t="shared" si="237"/>
        <v>0</v>
      </c>
      <c r="AZ185" s="6"/>
      <c r="BA185" s="6"/>
      <c r="BB185" s="6"/>
      <c r="BC185" s="3">
        <f t="shared" si="238"/>
        <v>0</v>
      </c>
      <c r="BD185" s="6"/>
      <c r="BE185" s="3">
        <f t="shared" si="239"/>
        <v>0</v>
      </c>
      <c r="BF185" s="6"/>
      <c r="BG185" s="3">
        <f t="shared" si="240"/>
        <v>0</v>
      </c>
      <c r="BH185" s="3">
        <f t="shared" si="241"/>
        <v>0</v>
      </c>
      <c r="BI185" s="15" t="str">
        <f t="shared" si="242"/>
        <v/>
      </c>
      <c r="BK185" s="15">
        <f t="shared" si="243"/>
        <v>0</v>
      </c>
      <c r="BL185" s="3">
        <f t="shared" si="244"/>
        <v>0</v>
      </c>
      <c r="BM185" s="15" t="str">
        <f t="shared" si="245"/>
        <v/>
      </c>
      <c r="BN185" s="15" t="str">
        <f t="shared" si="246"/>
        <v>No es un Control</v>
      </c>
      <c r="BO185" s="149"/>
      <c r="BP185" s="152"/>
      <c r="BQ185" s="152"/>
      <c r="BR185" s="155"/>
      <c r="BS185" s="119"/>
      <c r="BT185" s="108"/>
      <c r="BU185" s="124"/>
      <c r="BV185" s="127"/>
      <c r="BW185" s="199"/>
      <c r="BX185" s="199"/>
      <c r="BY185" s="199"/>
      <c r="BZ185" s="199"/>
      <c r="CA185" s="199"/>
      <c r="CB185" s="199"/>
      <c r="CC185" s="199"/>
      <c r="CD185" s="199"/>
      <c r="CE185" s="199"/>
      <c r="CF185" s="199"/>
      <c r="CG185" s="199"/>
      <c r="CH185" s="199"/>
      <c r="CI185" s="199"/>
      <c r="CJ185" s="199"/>
    </row>
    <row r="186" spans="1:88" ht="16.5" thickBot="1" x14ac:dyDescent="0.3">
      <c r="A186" s="203"/>
      <c r="B186" s="198"/>
      <c r="C186" s="198"/>
      <c r="D186" s="198"/>
      <c r="E186" s="12"/>
      <c r="F186" s="12"/>
      <c r="G186" s="198"/>
      <c r="H186" s="198"/>
      <c r="I186" s="198"/>
      <c r="J186" s="198"/>
      <c r="K186" s="198"/>
      <c r="L186" s="198"/>
      <c r="M186" s="198"/>
      <c r="N186" s="198"/>
      <c r="O186" s="13" t="e">
        <f t="shared" si="230"/>
        <v>#DIV/0!</v>
      </c>
      <c r="P186" s="200" t="e">
        <f t="shared" si="254"/>
        <v>#DIV/0!</v>
      </c>
      <c r="Q186" s="198"/>
      <c r="R186" s="198"/>
      <c r="S186" s="198"/>
      <c r="T186" s="198"/>
      <c r="U186" s="198"/>
      <c r="V186" s="198"/>
      <c r="W186" s="198"/>
      <c r="X186" s="198"/>
      <c r="Y186" s="198"/>
      <c r="Z186" s="198"/>
      <c r="AA186" s="198"/>
      <c r="AB186" s="198"/>
      <c r="AC186" s="198"/>
      <c r="AD186" s="198"/>
      <c r="AE186" s="198"/>
      <c r="AF186" s="198"/>
      <c r="AG186" s="198"/>
      <c r="AH186" s="198"/>
      <c r="AI186" s="189"/>
      <c r="AJ186" s="192">
        <f t="shared" si="255"/>
        <v>0</v>
      </c>
      <c r="AK186" s="192">
        <f t="shared" si="256"/>
        <v>0</v>
      </c>
      <c r="AL186" s="178" t="str">
        <f t="shared" si="231"/>
        <v/>
      </c>
      <c r="AM186" s="195" t="e">
        <f t="shared" si="257"/>
        <v>#DIV/0!</v>
      </c>
      <c r="AN186" s="178" t="str">
        <f t="shared" si="232"/>
        <v/>
      </c>
      <c r="AO186" s="181" t="e">
        <f t="shared" si="233"/>
        <v>#DIV/0!</v>
      </c>
      <c r="AP186" s="184" t="e">
        <f t="shared" si="234"/>
        <v>#DIV/0!</v>
      </c>
      <c r="AQ186" s="186" t="e">
        <f t="shared" si="229"/>
        <v>#DIV/0!</v>
      </c>
      <c r="AR186" s="5"/>
      <c r="AS186" s="5"/>
      <c r="AT186" s="5"/>
      <c r="AU186" s="3">
        <f t="shared" si="235"/>
        <v>0</v>
      </c>
      <c r="AV186" s="5"/>
      <c r="AW186" s="3">
        <f t="shared" si="236"/>
        <v>0</v>
      </c>
      <c r="AX186" s="5"/>
      <c r="AY186" s="3">
        <f t="shared" si="237"/>
        <v>0</v>
      </c>
      <c r="AZ186" s="6"/>
      <c r="BA186" s="6"/>
      <c r="BB186" s="6"/>
      <c r="BC186" s="3">
        <f t="shared" si="238"/>
        <v>0</v>
      </c>
      <c r="BD186" s="6"/>
      <c r="BE186" s="3">
        <f t="shared" si="239"/>
        <v>0</v>
      </c>
      <c r="BF186" s="6"/>
      <c r="BG186" s="3">
        <f t="shared" si="240"/>
        <v>0</v>
      </c>
      <c r="BH186" s="3">
        <f t="shared" si="241"/>
        <v>0</v>
      </c>
      <c r="BI186" s="15" t="str">
        <f t="shared" si="242"/>
        <v/>
      </c>
      <c r="BK186" s="15">
        <f t="shared" si="243"/>
        <v>0</v>
      </c>
      <c r="BL186" s="3">
        <f t="shared" si="244"/>
        <v>0</v>
      </c>
      <c r="BM186" s="15" t="str">
        <f t="shared" si="245"/>
        <v/>
      </c>
      <c r="BN186" s="15" t="str">
        <f t="shared" si="246"/>
        <v>No es un Control</v>
      </c>
      <c r="BO186" s="148" t="e">
        <f t="shared" ref="BO186" si="324">AVERAGE(BM186:BM190)</f>
        <v>#DIV/0!</v>
      </c>
      <c r="BP186" s="150" t="e">
        <f t="shared" ref="BP186" si="325">IF(BO186=100,"FUERTE",IF(BO186&gt;49,"MODERADO",IF(BO186&lt;50,"DÉBIL","")))</f>
        <v>#DIV/0!</v>
      </c>
      <c r="BQ186" s="150" t="e">
        <f t="shared" ref="BQ186" si="326">IF(AND(BP186="FUERTE",OR(BN186="Probabilidad",BN187="Probabilidad",BN188="Probabilidad", BN189="Probabilidad",BN190="Probabilidad")),2,IF(AND(BP186="MODERADO",OR(BN186="Probabilidad",BN187="Probabilidad",BN188="Probabilidad", BN189="Probabilidad",BN190="Probabilidad")),1,0))</f>
        <v>#DIV/0!</v>
      </c>
      <c r="BR186" s="153">
        <v>0</v>
      </c>
      <c r="BS186" s="117" t="e">
        <f t="shared" ref="BS186" si="327">IF(AM186-BQ186&lt;=0,1,AM186-BQ186)</f>
        <v>#DIV/0!</v>
      </c>
      <c r="BT186" s="120" t="e">
        <f t="shared" ref="BT186" si="328">AN186-BR186</f>
        <v>#VALUE!</v>
      </c>
      <c r="BU186" s="122" t="e">
        <f t="shared" ref="BU186" si="329">BS186*BT186</f>
        <v>#DIV/0!</v>
      </c>
      <c r="BV186" s="125" t="e">
        <f t="shared" ref="BV186" si="330">IF(OR(BT186=5,BU186=20,BU186=15,BU186=16,AND(BU186=12,BT186=4)),"Extremo",IF(OR(BU186=8,BU186=9,AND(BU186=4,BT186=4),AND(BU186=12,BT186=3),AND(BU186=10,BT186=2),AND(BU186=5,BT186=1)),"Alto",IF(OR(BU186=6,AND(BU186=4,BT186=1),AND(BU186=3,BT186=3)),"Moderado",IF(OR(BU186=1,BU186=2,AND(BU186=3,BT186=3),AND(BU186=4,BT186=2)),"Bajo"," "))))</f>
        <v>#VALUE!</v>
      </c>
      <c r="BW186" s="198"/>
      <c r="BX186" s="198"/>
      <c r="BY186" s="198"/>
      <c r="BZ186" s="198"/>
      <c r="CA186" s="198"/>
      <c r="CB186" s="198"/>
      <c r="CC186" s="198"/>
      <c r="CD186" s="198"/>
      <c r="CE186" s="198"/>
      <c r="CF186" s="198"/>
      <c r="CG186" s="198"/>
      <c r="CH186" s="198"/>
      <c r="CI186" s="198"/>
      <c r="CJ186" s="198"/>
    </row>
    <row r="187" spans="1:88" ht="16.5" thickBot="1" x14ac:dyDescent="0.3">
      <c r="A187" s="118"/>
      <c r="B187" s="121"/>
      <c r="C187" s="121"/>
      <c r="D187" s="121"/>
      <c r="E187" s="6"/>
      <c r="F187" s="5"/>
      <c r="G187" s="121"/>
      <c r="H187" s="121"/>
      <c r="I187" s="121"/>
      <c r="J187" s="121"/>
      <c r="K187" s="121"/>
      <c r="L187" s="121"/>
      <c r="M187" s="121"/>
      <c r="N187" s="121"/>
      <c r="O187" s="11" t="e">
        <f t="shared" si="230"/>
        <v>#DIV/0!</v>
      </c>
      <c r="P187" s="201" t="e">
        <f t="shared" si="254"/>
        <v>#DIV/0!</v>
      </c>
      <c r="Q187" s="121"/>
      <c r="R187" s="121"/>
      <c r="S187" s="121"/>
      <c r="T187" s="121"/>
      <c r="U187" s="121"/>
      <c r="V187" s="121"/>
      <c r="W187" s="121"/>
      <c r="X187" s="121"/>
      <c r="Y187" s="121"/>
      <c r="Z187" s="121"/>
      <c r="AA187" s="121"/>
      <c r="AB187" s="121"/>
      <c r="AC187" s="121"/>
      <c r="AD187" s="121"/>
      <c r="AE187" s="121"/>
      <c r="AF187" s="121"/>
      <c r="AG187" s="121"/>
      <c r="AH187" s="121"/>
      <c r="AI187" s="190"/>
      <c r="AJ187" s="193">
        <f t="shared" si="255"/>
        <v>0</v>
      </c>
      <c r="AK187" s="193">
        <f t="shared" si="256"/>
        <v>0</v>
      </c>
      <c r="AL187" s="179" t="str">
        <f t="shared" si="231"/>
        <v/>
      </c>
      <c r="AM187" s="196" t="e">
        <f t="shared" si="257"/>
        <v>#DIV/0!</v>
      </c>
      <c r="AN187" s="179" t="str">
        <f t="shared" si="232"/>
        <v/>
      </c>
      <c r="AO187" s="182" t="e">
        <f t="shared" si="233"/>
        <v>#DIV/0!</v>
      </c>
      <c r="AP187" s="126" t="e">
        <f t="shared" si="234"/>
        <v>#DIV/0!</v>
      </c>
      <c r="AQ187" s="187" t="e">
        <f t="shared" si="229"/>
        <v>#DIV/0!</v>
      </c>
      <c r="AR187" s="5"/>
      <c r="AS187" s="5"/>
      <c r="AT187" s="5"/>
      <c r="AU187" s="3">
        <f t="shared" si="235"/>
        <v>0</v>
      </c>
      <c r="AV187" s="5"/>
      <c r="AW187" s="3">
        <f t="shared" si="236"/>
        <v>0</v>
      </c>
      <c r="AX187" s="5"/>
      <c r="AY187" s="3">
        <f t="shared" si="237"/>
        <v>0</v>
      </c>
      <c r="AZ187" s="6"/>
      <c r="BA187" s="6"/>
      <c r="BB187" s="6"/>
      <c r="BC187" s="3">
        <f t="shared" si="238"/>
        <v>0</v>
      </c>
      <c r="BD187" s="6"/>
      <c r="BE187" s="3">
        <f t="shared" si="239"/>
        <v>0</v>
      </c>
      <c r="BF187" s="6"/>
      <c r="BG187" s="3">
        <f t="shared" si="240"/>
        <v>0</v>
      </c>
      <c r="BH187" s="3">
        <f t="shared" si="241"/>
        <v>0</v>
      </c>
      <c r="BI187" s="15" t="str">
        <f t="shared" si="242"/>
        <v/>
      </c>
      <c r="BK187" s="15">
        <f t="shared" si="243"/>
        <v>0</v>
      </c>
      <c r="BL187" s="3">
        <f t="shared" si="244"/>
        <v>0</v>
      </c>
      <c r="BM187" s="15" t="str">
        <f t="shared" si="245"/>
        <v/>
      </c>
      <c r="BN187" s="15" t="str">
        <f t="shared" si="246"/>
        <v>No es un Control</v>
      </c>
      <c r="BO187" s="149"/>
      <c r="BP187" s="151"/>
      <c r="BQ187" s="151"/>
      <c r="BR187" s="154"/>
      <c r="BS187" s="118"/>
      <c r="BT187" s="121"/>
      <c r="BU187" s="123"/>
      <c r="BV187" s="126"/>
      <c r="BW187" s="121"/>
      <c r="BX187" s="121"/>
      <c r="BY187" s="121"/>
      <c r="BZ187" s="121"/>
      <c r="CA187" s="121"/>
      <c r="CB187" s="121"/>
      <c r="CC187" s="121"/>
      <c r="CD187" s="121"/>
      <c r="CE187" s="121"/>
      <c r="CF187" s="121"/>
      <c r="CG187" s="121"/>
      <c r="CH187" s="121"/>
      <c r="CI187" s="121"/>
      <c r="CJ187" s="121"/>
    </row>
    <row r="188" spans="1:88" ht="16.5" thickBot="1" x14ac:dyDescent="0.3">
      <c r="A188" s="118"/>
      <c r="B188" s="121"/>
      <c r="C188" s="121"/>
      <c r="D188" s="121"/>
      <c r="E188" s="6"/>
      <c r="F188" s="5"/>
      <c r="G188" s="121"/>
      <c r="H188" s="121"/>
      <c r="I188" s="121"/>
      <c r="J188" s="121"/>
      <c r="K188" s="121"/>
      <c r="L188" s="121"/>
      <c r="M188" s="121"/>
      <c r="N188" s="121"/>
      <c r="O188" s="11" t="e">
        <f t="shared" si="230"/>
        <v>#DIV/0!</v>
      </c>
      <c r="P188" s="201" t="e">
        <f t="shared" si="254"/>
        <v>#DIV/0!</v>
      </c>
      <c r="Q188" s="121"/>
      <c r="R188" s="121"/>
      <c r="S188" s="121"/>
      <c r="T188" s="121"/>
      <c r="U188" s="121"/>
      <c r="V188" s="121"/>
      <c r="W188" s="121"/>
      <c r="X188" s="121"/>
      <c r="Y188" s="121"/>
      <c r="Z188" s="121"/>
      <c r="AA188" s="121"/>
      <c r="AB188" s="121"/>
      <c r="AC188" s="121"/>
      <c r="AD188" s="121"/>
      <c r="AE188" s="121"/>
      <c r="AF188" s="121"/>
      <c r="AG188" s="121"/>
      <c r="AH188" s="121"/>
      <c r="AI188" s="190"/>
      <c r="AJ188" s="193">
        <f t="shared" si="255"/>
        <v>0</v>
      </c>
      <c r="AK188" s="193">
        <f t="shared" si="256"/>
        <v>0</v>
      </c>
      <c r="AL188" s="179" t="str">
        <f t="shared" si="231"/>
        <v/>
      </c>
      <c r="AM188" s="196" t="e">
        <f t="shared" si="257"/>
        <v>#DIV/0!</v>
      </c>
      <c r="AN188" s="179" t="str">
        <f t="shared" si="232"/>
        <v/>
      </c>
      <c r="AO188" s="182" t="e">
        <f t="shared" si="233"/>
        <v>#DIV/0!</v>
      </c>
      <c r="AP188" s="126" t="e">
        <f t="shared" si="234"/>
        <v>#DIV/0!</v>
      </c>
      <c r="AQ188" s="187" t="e">
        <f t="shared" si="229"/>
        <v>#DIV/0!</v>
      </c>
      <c r="AR188" s="5"/>
      <c r="AS188" s="5"/>
      <c r="AT188" s="5"/>
      <c r="AU188" s="3">
        <f t="shared" si="235"/>
        <v>0</v>
      </c>
      <c r="AV188" s="5"/>
      <c r="AW188" s="3">
        <f t="shared" si="236"/>
        <v>0</v>
      </c>
      <c r="AX188" s="5"/>
      <c r="AY188" s="3">
        <f t="shared" si="237"/>
        <v>0</v>
      </c>
      <c r="AZ188" s="6"/>
      <c r="BA188" s="6"/>
      <c r="BB188" s="6"/>
      <c r="BC188" s="3">
        <f t="shared" si="238"/>
        <v>0</v>
      </c>
      <c r="BD188" s="6"/>
      <c r="BE188" s="3">
        <f t="shared" si="239"/>
        <v>0</v>
      </c>
      <c r="BF188" s="6"/>
      <c r="BG188" s="3">
        <f t="shared" si="240"/>
        <v>0</v>
      </c>
      <c r="BH188" s="3">
        <f t="shared" si="241"/>
        <v>0</v>
      </c>
      <c r="BI188" s="15" t="str">
        <f t="shared" si="242"/>
        <v/>
      </c>
      <c r="BK188" s="15">
        <f t="shared" si="243"/>
        <v>0</v>
      </c>
      <c r="BL188" s="3">
        <f t="shared" si="244"/>
        <v>0</v>
      </c>
      <c r="BM188" s="15" t="str">
        <f t="shared" si="245"/>
        <v/>
      </c>
      <c r="BN188" s="15" t="str">
        <f t="shared" si="246"/>
        <v>No es un Control</v>
      </c>
      <c r="BO188" s="149"/>
      <c r="BP188" s="151"/>
      <c r="BQ188" s="151"/>
      <c r="BR188" s="154"/>
      <c r="BS188" s="118"/>
      <c r="BT188" s="121"/>
      <c r="BU188" s="123"/>
      <c r="BV188" s="126"/>
      <c r="BW188" s="121"/>
      <c r="BX188" s="121"/>
      <c r="BY188" s="121"/>
      <c r="BZ188" s="121"/>
      <c r="CA188" s="121"/>
      <c r="CB188" s="121"/>
      <c r="CC188" s="121"/>
      <c r="CD188" s="121"/>
      <c r="CE188" s="121"/>
      <c r="CF188" s="121"/>
      <c r="CG188" s="121"/>
      <c r="CH188" s="121"/>
      <c r="CI188" s="121"/>
      <c r="CJ188" s="121"/>
    </row>
    <row r="189" spans="1:88" ht="16.5" thickBot="1" x14ac:dyDescent="0.3">
      <c r="A189" s="118"/>
      <c r="B189" s="121"/>
      <c r="C189" s="121"/>
      <c r="D189" s="121"/>
      <c r="E189" s="6"/>
      <c r="F189" s="5"/>
      <c r="G189" s="121"/>
      <c r="H189" s="121"/>
      <c r="I189" s="121"/>
      <c r="J189" s="121"/>
      <c r="K189" s="121"/>
      <c r="L189" s="121"/>
      <c r="M189" s="121"/>
      <c r="N189" s="121"/>
      <c r="O189" s="11" t="e">
        <f t="shared" si="230"/>
        <v>#DIV/0!</v>
      </c>
      <c r="P189" s="201" t="e">
        <f t="shared" si="254"/>
        <v>#DIV/0!</v>
      </c>
      <c r="Q189" s="121"/>
      <c r="R189" s="121"/>
      <c r="S189" s="121"/>
      <c r="T189" s="121"/>
      <c r="U189" s="121"/>
      <c r="V189" s="121"/>
      <c r="W189" s="121"/>
      <c r="X189" s="121"/>
      <c r="Y189" s="121"/>
      <c r="Z189" s="121"/>
      <c r="AA189" s="121"/>
      <c r="AB189" s="121"/>
      <c r="AC189" s="121"/>
      <c r="AD189" s="121"/>
      <c r="AE189" s="121"/>
      <c r="AF189" s="121"/>
      <c r="AG189" s="121"/>
      <c r="AH189" s="121"/>
      <c r="AI189" s="190"/>
      <c r="AJ189" s="193">
        <f t="shared" si="255"/>
        <v>0</v>
      </c>
      <c r="AK189" s="193">
        <f t="shared" si="256"/>
        <v>0</v>
      </c>
      <c r="AL189" s="179" t="str">
        <f t="shared" si="231"/>
        <v/>
      </c>
      <c r="AM189" s="196" t="e">
        <f t="shared" si="257"/>
        <v>#DIV/0!</v>
      </c>
      <c r="AN189" s="179" t="str">
        <f t="shared" si="232"/>
        <v/>
      </c>
      <c r="AO189" s="182" t="e">
        <f t="shared" si="233"/>
        <v>#DIV/0!</v>
      </c>
      <c r="AP189" s="126" t="e">
        <f t="shared" si="234"/>
        <v>#DIV/0!</v>
      </c>
      <c r="AQ189" s="187" t="e">
        <f t="shared" si="229"/>
        <v>#DIV/0!</v>
      </c>
      <c r="AR189" s="5"/>
      <c r="AS189" s="5"/>
      <c r="AT189" s="5"/>
      <c r="AU189" s="3">
        <f t="shared" si="235"/>
        <v>0</v>
      </c>
      <c r="AV189" s="5"/>
      <c r="AW189" s="3">
        <f t="shared" si="236"/>
        <v>0</v>
      </c>
      <c r="AX189" s="5"/>
      <c r="AY189" s="3">
        <f t="shared" si="237"/>
        <v>0</v>
      </c>
      <c r="AZ189" s="6"/>
      <c r="BA189" s="6"/>
      <c r="BB189" s="6"/>
      <c r="BC189" s="3">
        <f t="shared" si="238"/>
        <v>0</v>
      </c>
      <c r="BD189" s="6"/>
      <c r="BE189" s="3">
        <f t="shared" si="239"/>
        <v>0</v>
      </c>
      <c r="BF189" s="6"/>
      <c r="BG189" s="3">
        <f t="shared" si="240"/>
        <v>0</v>
      </c>
      <c r="BH189" s="3">
        <f t="shared" si="241"/>
        <v>0</v>
      </c>
      <c r="BI189" s="15" t="str">
        <f t="shared" si="242"/>
        <v/>
      </c>
      <c r="BK189" s="15">
        <f t="shared" si="243"/>
        <v>0</v>
      </c>
      <c r="BL189" s="3">
        <f t="shared" si="244"/>
        <v>0</v>
      </c>
      <c r="BM189" s="15" t="str">
        <f t="shared" si="245"/>
        <v/>
      </c>
      <c r="BN189" s="15" t="str">
        <f t="shared" si="246"/>
        <v>No es un Control</v>
      </c>
      <c r="BO189" s="149"/>
      <c r="BP189" s="151"/>
      <c r="BQ189" s="151"/>
      <c r="BR189" s="154"/>
      <c r="BS189" s="118"/>
      <c r="BT189" s="121"/>
      <c r="BU189" s="123"/>
      <c r="BV189" s="126"/>
      <c r="BW189" s="121"/>
      <c r="BX189" s="121"/>
      <c r="BY189" s="121"/>
      <c r="BZ189" s="121"/>
      <c r="CA189" s="121"/>
      <c r="CB189" s="121"/>
      <c r="CC189" s="121"/>
      <c r="CD189" s="121"/>
      <c r="CE189" s="121"/>
      <c r="CF189" s="121"/>
      <c r="CG189" s="121"/>
      <c r="CH189" s="121"/>
      <c r="CI189" s="121"/>
      <c r="CJ189" s="121"/>
    </row>
    <row r="190" spans="1:88" ht="16.5" thickBot="1" x14ac:dyDescent="0.3">
      <c r="A190" s="204"/>
      <c r="B190" s="199"/>
      <c r="C190" s="199"/>
      <c r="D190" s="199"/>
      <c r="E190" s="16"/>
      <c r="F190" s="17"/>
      <c r="G190" s="199"/>
      <c r="H190" s="199"/>
      <c r="I190" s="199"/>
      <c r="J190" s="199"/>
      <c r="K190" s="199"/>
      <c r="L190" s="199"/>
      <c r="M190" s="199"/>
      <c r="N190" s="199"/>
      <c r="O190" s="18" t="e">
        <f t="shared" si="230"/>
        <v>#DIV/0!</v>
      </c>
      <c r="P190" s="202" t="e">
        <f>IF(H190="",O190,H190)</f>
        <v>#DIV/0!</v>
      </c>
      <c r="Q190" s="199"/>
      <c r="R190" s="199"/>
      <c r="S190" s="199"/>
      <c r="T190" s="199"/>
      <c r="U190" s="199"/>
      <c r="V190" s="199"/>
      <c r="W190" s="199"/>
      <c r="X190" s="199"/>
      <c r="Y190" s="199"/>
      <c r="Z190" s="199"/>
      <c r="AA190" s="199"/>
      <c r="AB190" s="199"/>
      <c r="AC190" s="199"/>
      <c r="AD190" s="199"/>
      <c r="AE190" s="199"/>
      <c r="AF190" s="199"/>
      <c r="AG190" s="199"/>
      <c r="AH190" s="199"/>
      <c r="AI190" s="191"/>
      <c r="AJ190" s="194">
        <f>COUNTIF(Q190:AI190,"SI")</f>
        <v>0</v>
      </c>
      <c r="AK190" s="194">
        <f>COUNTIF(Q190:AI190,"NO")</f>
        <v>0</v>
      </c>
      <c r="AL190" s="180" t="str">
        <f t="shared" si="231"/>
        <v/>
      </c>
      <c r="AM190" s="197" t="e">
        <f>P190</f>
        <v>#DIV/0!</v>
      </c>
      <c r="AN190" s="180" t="str">
        <f t="shared" si="232"/>
        <v/>
      </c>
      <c r="AO190" s="183" t="e">
        <f t="shared" si="233"/>
        <v>#DIV/0!</v>
      </c>
      <c r="AP190" s="185" t="e">
        <f t="shared" si="234"/>
        <v>#DIV/0!</v>
      </c>
      <c r="AQ190" s="188" t="e">
        <f t="shared" si="229"/>
        <v>#DIV/0!</v>
      </c>
      <c r="AR190" s="5"/>
      <c r="AS190" s="5"/>
      <c r="AT190" s="5"/>
      <c r="AU190" s="3">
        <f t="shared" si="235"/>
        <v>0</v>
      </c>
      <c r="AV190" s="5"/>
      <c r="AW190" s="3">
        <f t="shared" si="236"/>
        <v>0</v>
      </c>
      <c r="AX190" s="5"/>
      <c r="AY190" s="3">
        <f t="shared" si="237"/>
        <v>0</v>
      </c>
      <c r="AZ190" s="5"/>
      <c r="BA190" s="8">
        <f>AY190*AZ190</f>
        <v>0</v>
      </c>
      <c r="BB190" s="9" t="str">
        <f>IF(OR(AZ190=5,BA190=20,BA190=15,BA190=16,AND(BA190=12,AZ190=4)),"Extremo",IF(OR(BA190=8,BA190=9,AND(BA190=4,AZ190=4),AND(BA190=12,AZ190=3),AND(BA190=10,AZ190=2),AND(BA190=5,AZ190=1)),"Alto",IF(OR(BA190=6,AND(BA190=4,AZ190=1),AND(BA190=3,AZ190=3)),"Moderado",IF(OR(BA190=1,BA190=2,AND(BA190=3,AZ190=3),AND(BA190=4,AZ190=2)),"Bajo"," "))))</f>
        <v xml:space="preserve"> </v>
      </c>
      <c r="BC190" s="3">
        <f t="shared" si="238"/>
        <v>0</v>
      </c>
      <c r="BD190" s="5"/>
      <c r="BE190" s="3">
        <f t="shared" si="239"/>
        <v>0</v>
      </c>
      <c r="BF190" s="5"/>
      <c r="BG190" s="3">
        <f t="shared" si="240"/>
        <v>0</v>
      </c>
      <c r="BH190" s="3">
        <f t="shared" si="241"/>
        <v>0</v>
      </c>
      <c r="BI190" s="15" t="str">
        <f t="shared" si="242"/>
        <v/>
      </c>
      <c r="BK190" s="15">
        <f t="shared" si="243"/>
        <v>0</v>
      </c>
      <c r="BL190" s="3">
        <f t="shared" si="244"/>
        <v>0</v>
      </c>
      <c r="BM190" s="15" t="str">
        <f t="shared" si="245"/>
        <v/>
      </c>
      <c r="BN190" s="15" t="str">
        <f t="shared" si="246"/>
        <v>No es un Control</v>
      </c>
      <c r="BO190" s="149"/>
      <c r="BP190" s="152"/>
      <c r="BQ190" s="152"/>
      <c r="BR190" s="155"/>
      <c r="BS190" s="119"/>
      <c r="BT190" s="108"/>
      <c r="BU190" s="124"/>
      <c r="BV190" s="127"/>
      <c r="BW190" s="199"/>
      <c r="BX190" s="199"/>
      <c r="BY190" s="199"/>
      <c r="BZ190" s="199"/>
      <c r="CA190" s="199"/>
      <c r="CB190" s="199"/>
      <c r="CC190" s="199"/>
      <c r="CD190" s="199"/>
      <c r="CE190" s="199"/>
      <c r="CF190" s="199"/>
      <c r="CG190" s="199"/>
      <c r="CH190" s="199"/>
      <c r="CI190" s="199"/>
      <c r="CJ190" s="199"/>
    </row>
    <row r="191" spans="1:88" ht="16.5" thickBot="1" x14ac:dyDescent="0.3">
      <c r="A191" s="203"/>
      <c r="B191" s="198"/>
      <c r="C191" s="198"/>
      <c r="D191" s="198"/>
      <c r="E191" s="12"/>
      <c r="F191" s="12"/>
      <c r="G191" s="198"/>
      <c r="H191" s="198"/>
      <c r="I191" s="198"/>
      <c r="J191" s="198"/>
      <c r="K191" s="198"/>
      <c r="L191" s="198"/>
      <c r="M191" s="198"/>
      <c r="N191" s="198"/>
      <c r="O191" s="13" t="e">
        <f t="shared" si="230"/>
        <v>#DIV/0!</v>
      </c>
      <c r="P191" s="200" t="e">
        <f t="shared" ref="P191:P240" si="331">IF(H191="",O191,H191)</f>
        <v>#DIV/0!</v>
      </c>
      <c r="Q191" s="198"/>
      <c r="R191" s="198"/>
      <c r="S191" s="198"/>
      <c r="T191" s="198"/>
      <c r="U191" s="198"/>
      <c r="V191" s="198"/>
      <c r="W191" s="198"/>
      <c r="X191" s="198"/>
      <c r="Y191" s="198"/>
      <c r="Z191" s="198"/>
      <c r="AA191" s="198"/>
      <c r="AB191" s="198"/>
      <c r="AC191" s="198"/>
      <c r="AD191" s="198"/>
      <c r="AE191" s="198"/>
      <c r="AF191" s="198"/>
      <c r="AG191" s="198"/>
      <c r="AH191" s="198"/>
      <c r="AI191" s="189"/>
      <c r="AJ191" s="192">
        <f t="shared" ref="AJ191:AJ237" si="332">COUNTIF(Q191:AI191,"SI")</f>
        <v>0</v>
      </c>
      <c r="AK191" s="192">
        <f t="shared" ref="AK191:AK237" si="333">COUNTIF(Q191:AI191,"NO")</f>
        <v>0</v>
      </c>
      <c r="AL191" s="178" t="str">
        <f t="shared" si="231"/>
        <v/>
      </c>
      <c r="AM191" s="195" t="e">
        <f t="shared" ref="AM191:AM236" si="334">P191</f>
        <v>#DIV/0!</v>
      </c>
      <c r="AN191" s="178" t="str">
        <f t="shared" si="232"/>
        <v/>
      </c>
      <c r="AO191" s="181" t="e">
        <f t="shared" si="233"/>
        <v>#DIV/0!</v>
      </c>
      <c r="AP191" s="184" t="e">
        <f t="shared" si="234"/>
        <v>#DIV/0!</v>
      </c>
      <c r="AQ191" s="186" t="e">
        <f t="shared" si="229"/>
        <v>#DIV/0!</v>
      </c>
      <c r="AR191" s="5"/>
      <c r="AS191" s="5"/>
      <c r="AT191" s="5"/>
      <c r="AU191" s="3">
        <f t="shared" si="235"/>
        <v>0</v>
      </c>
      <c r="AV191" s="5"/>
      <c r="AW191" s="3">
        <f t="shared" si="236"/>
        <v>0</v>
      </c>
      <c r="AX191" s="5"/>
      <c r="AY191" s="3">
        <f t="shared" si="237"/>
        <v>0</v>
      </c>
      <c r="AZ191" s="6"/>
      <c r="BA191" s="8">
        <f t="shared" ref="BA191:BA201" si="335">AY191*AZ191</f>
        <v>0</v>
      </c>
      <c r="BB191" s="9" t="str">
        <f>IF(OR(AZ191=5,BA191=20,BA191=15,BA191=16,AND(BA191=12,AZ191=4)),"Extremo",IF(OR(BA191=8,BA191=9,AND(BA191=4,AZ191=4),AND(BA191=12,AZ191=3),AND(BA191=10,AZ191=2),AND(BA191=5,AZ191=1)),"Alto",IF(OR(BA191=6,AND(BA191=4,AZ191=1),AND(BA191=3,AZ191=3)),"Moderado",IF(OR(BA191=1,BA191=2,AND(BA191=3,AZ191=3),AND(BA191=4,AZ191=2)),"Bajo"," "))))</f>
        <v xml:space="preserve"> </v>
      </c>
      <c r="BC191" s="3">
        <f t="shared" si="238"/>
        <v>0</v>
      </c>
      <c r="BD191" s="6"/>
      <c r="BE191" s="3">
        <f t="shared" si="239"/>
        <v>0</v>
      </c>
      <c r="BF191" s="6"/>
      <c r="BG191" s="3">
        <f t="shared" si="240"/>
        <v>0</v>
      </c>
      <c r="BH191" s="3">
        <f t="shared" si="241"/>
        <v>0</v>
      </c>
      <c r="BI191" s="15" t="str">
        <f t="shared" si="242"/>
        <v/>
      </c>
      <c r="BK191" s="15">
        <f t="shared" si="243"/>
        <v>0</v>
      </c>
      <c r="BL191" s="3">
        <f t="shared" si="244"/>
        <v>0</v>
      </c>
      <c r="BM191" s="15" t="str">
        <f t="shared" si="245"/>
        <v/>
      </c>
      <c r="BN191" s="15" t="str">
        <f t="shared" si="246"/>
        <v>No es un Control</v>
      </c>
      <c r="BO191" s="148" t="e">
        <f t="shared" ref="BO191" si="336">AVERAGE(BM191:BM195)</f>
        <v>#DIV/0!</v>
      </c>
      <c r="BP191" s="150" t="e">
        <f t="shared" ref="BP191" si="337">IF(BO191=100,"FUERTE",IF(BO191&gt;49,"MODERADO",IF(BO191&lt;50,"DÉBIL","")))</f>
        <v>#DIV/0!</v>
      </c>
      <c r="BQ191" s="150" t="e">
        <f t="shared" ref="BQ191" si="338">IF(AND(BP191="FUERTE",OR(BN191="Probabilidad",BN192="Probabilidad",BN193="Probabilidad", BN194="Probabilidad",BN195="Probabilidad")),2,IF(AND(BP191="MODERADO",OR(BN191="Probabilidad",BN192="Probabilidad",BN193="Probabilidad", BN194="Probabilidad",BN195="Probabilidad")),1,0))</f>
        <v>#DIV/0!</v>
      </c>
      <c r="BR191" s="153">
        <v>0</v>
      </c>
      <c r="BS191" s="117" t="e">
        <f t="shared" ref="BS191" si="339">IF(AM191-BQ191&lt;=0,1,AM191-BQ191)</f>
        <v>#DIV/0!</v>
      </c>
      <c r="BT191" s="120" t="e">
        <f t="shared" ref="BT191" si="340">AN191-BR191</f>
        <v>#VALUE!</v>
      </c>
      <c r="BU191" s="122" t="e">
        <f t="shared" ref="BU191" si="341">BS191*BT191</f>
        <v>#DIV/0!</v>
      </c>
      <c r="BV191" s="125" t="e">
        <f t="shared" ref="BV191" si="342">IF(OR(BT191=5,BU191=20,BU191=15,BU191=16,AND(BU191=12,BT191=4)),"Extremo",IF(OR(BU191=8,BU191=9,AND(BU191=4,BT191=4),AND(BU191=12,BT191=3),AND(BU191=10,BT191=2),AND(BU191=5,BT191=1)),"Alto",IF(OR(BU191=6,AND(BU191=4,BT191=1),AND(BU191=3,BT191=3)),"Moderado",IF(OR(BU191=1,BU191=2,AND(BU191=3,BT191=3),AND(BU191=4,BT191=2)),"Bajo"," "))))</f>
        <v>#VALUE!</v>
      </c>
      <c r="BW191" s="198"/>
      <c r="BX191" s="198"/>
      <c r="BY191" s="198"/>
      <c r="BZ191" s="198"/>
      <c r="CA191" s="198"/>
      <c r="CB191" s="198"/>
      <c r="CC191" s="198"/>
      <c r="CD191" s="198"/>
      <c r="CE191" s="198"/>
      <c r="CF191" s="198"/>
      <c r="CG191" s="198"/>
      <c r="CH191" s="198"/>
      <c r="CI191" s="198"/>
      <c r="CJ191" s="198"/>
    </row>
    <row r="192" spans="1:88" ht="16.5" thickBot="1" x14ac:dyDescent="0.3">
      <c r="A192" s="118"/>
      <c r="B192" s="121"/>
      <c r="C192" s="121"/>
      <c r="D192" s="121"/>
      <c r="E192" s="6"/>
      <c r="F192" s="5"/>
      <c r="G192" s="121"/>
      <c r="H192" s="121"/>
      <c r="I192" s="121"/>
      <c r="J192" s="121"/>
      <c r="K192" s="121"/>
      <c r="L192" s="121"/>
      <c r="M192" s="121"/>
      <c r="N192" s="121"/>
      <c r="O192" s="11" t="e">
        <f t="shared" si="230"/>
        <v>#DIV/0!</v>
      </c>
      <c r="P192" s="201" t="e">
        <f t="shared" si="331"/>
        <v>#DIV/0!</v>
      </c>
      <c r="Q192" s="121"/>
      <c r="R192" s="121"/>
      <c r="S192" s="121"/>
      <c r="T192" s="121"/>
      <c r="U192" s="121"/>
      <c r="V192" s="121"/>
      <c r="W192" s="121"/>
      <c r="X192" s="121"/>
      <c r="Y192" s="121"/>
      <c r="Z192" s="121"/>
      <c r="AA192" s="121"/>
      <c r="AB192" s="121"/>
      <c r="AC192" s="121"/>
      <c r="AD192" s="121"/>
      <c r="AE192" s="121"/>
      <c r="AF192" s="121"/>
      <c r="AG192" s="121"/>
      <c r="AH192" s="121"/>
      <c r="AI192" s="190"/>
      <c r="AJ192" s="193">
        <f t="shared" si="332"/>
        <v>0</v>
      </c>
      <c r="AK192" s="193">
        <f t="shared" si="333"/>
        <v>0</v>
      </c>
      <c r="AL192" s="179" t="str">
        <f t="shared" si="231"/>
        <v/>
      </c>
      <c r="AM192" s="196" t="e">
        <f t="shared" si="334"/>
        <v>#DIV/0!</v>
      </c>
      <c r="AN192" s="179" t="str">
        <f t="shared" si="232"/>
        <v/>
      </c>
      <c r="AO192" s="182" t="e">
        <f t="shared" si="233"/>
        <v>#DIV/0!</v>
      </c>
      <c r="AP192" s="126" t="e">
        <f t="shared" si="234"/>
        <v>#DIV/0!</v>
      </c>
      <c r="AQ192" s="187" t="e">
        <f t="shared" si="229"/>
        <v>#DIV/0!</v>
      </c>
      <c r="AR192" s="5"/>
      <c r="AS192" s="5"/>
      <c r="AT192" s="5"/>
      <c r="AU192" s="3">
        <f t="shared" si="235"/>
        <v>0</v>
      </c>
      <c r="AV192" s="5"/>
      <c r="AW192" s="3">
        <f t="shared" si="236"/>
        <v>0</v>
      </c>
      <c r="AX192" s="5"/>
      <c r="AY192" s="3">
        <f t="shared" si="237"/>
        <v>0</v>
      </c>
      <c r="AZ192" s="6"/>
      <c r="BA192" s="8">
        <f t="shared" si="335"/>
        <v>0</v>
      </c>
      <c r="BB192" s="9" t="str">
        <f>IF(OR(AZ192=5,BA192=20,BA192=15,BA192=16,AND(BA192=12,AZ192=4)),"Extremo",IF(OR(BA192=8,BA192=9,AND(BA192=4,AZ192=4),AND(BA192=12,AZ192=3),AND(BA192=10,AZ192=2),AND(BA192=5,AZ192=1)),"Alto",IF(OR(BA192=6,AND(BA192=4,AZ192=1),AND(BA192=3,AZ192=3)),"Moderado",IF(OR(BA192=1,BA192=2,AND(BA192=3,AZ192=3),AND(BA192=4,AZ192=2)),"Bajo"," "))))</f>
        <v xml:space="preserve"> </v>
      </c>
      <c r="BC192" s="3">
        <f t="shared" si="238"/>
        <v>0</v>
      </c>
      <c r="BD192" s="6"/>
      <c r="BE192" s="3">
        <f t="shared" si="239"/>
        <v>0</v>
      </c>
      <c r="BF192" s="6"/>
      <c r="BG192" s="3">
        <f t="shared" si="240"/>
        <v>0</v>
      </c>
      <c r="BH192" s="3">
        <f t="shared" si="241"/>
        <v>0</v>
      </c>
      <c r="BI192" s="15" t="str">
        <f t="shared" si="242"/>
        <v/>
      </c>
      <c r="BK192" s="15">
        <f t="shared" si="243"/>
        <v>0</v>
      </c>
      <c r="BL192" s="3">
        <f t="shared" si="244"/>
        <v>0</v>
      </c>
      <c r="BM192" s="15" t="str">
        <f t="shared" si="245"/>
        <v/>
      </c>
      <c r="BN192" s="15" t="str">
        <f t="shared" si="246"/>
        <v>No es un Control</v>
      </c>
      <c r="BO192" s="149"/>
      <c r="BP192" s="151"/>
      <c r="BQ192" s="151"/>
      <c r="BR192" s="154"/>
      <c r="BS192" s="118"/>
      <c r="BT192" s="121"/>
      <c r="BU192" s="123"/>
      <c r="BV192" s="126"/>
      <c r="BW192" s="121"/>
      <c r="BX192" s="121"/>
      <c r="BY192" s="121"/>
      <c r="BZ192" s="121"/>
      <c r="CA192" s="121"/>
      <c r="CB192" s="121"/>
      <c r="CC192" s="121"/>
      <c r="CD192" s="121"/>
      <c r="CE192" s="121"/>
      <c r="CF192" s="121"/>
      <c r="CG192" s="121"/>
      <c r="CH192" s="121"/>
      <c r="CI192" s="121"/>
      <c r="CJ192" s="121"/>
    </row>
    <row r="193" spans="1:88" ht="16.5" thickBot="1" x14ac:dyDescent="0.3">
      <c r="A193" s="118"/>
      <c r="B193" s="121"/>
      <c r="C193" s="121"/>
      <c r="D193" s="121"/>
      <c r="E193" s="6"/>
      <c r="F193" s="5"/>
      <c r="G193" s="121"/>
      <c r="H193" s="121"/>
      <c r="I193" s="121"/>
      <c r="J193" s="121"/>
      <c r="K193" s="121"/>
      <c r="L193" s="121"/>
      <c r="M193" s="121"/>
      <c r="N193" s="121"/>
      <c r="O193" s="11" t="e">
        <f t="shared" si="230"/>
        <v>#DIV/0!</v>
      </c>
      <c r="P193" s="201" t="e">
        <f t="shared" si="331"/>
        <v>#DIV/0!</v>
      </c>
      <c r="Q193" s="121"/>
      <c r="R193" s="121"/>
      <c r="S193" s="121"/>
      <c r="T193" s="121"/>
      <c r="U193" s="121"/>
      <c r="V193" s="121"/>
      <c r="W193" s="121"/>
      <c r="X193" s="121"/>
      <c r="Y193" s="121"/>
      <c r="Z193" s="121"/>
      <c r="AA193" s="121"/>
      <c r="AB193" s="121"/>
      <c r="AC193" s="121"/>
      <c r="AD193" s="121"/>
      <c r="AE193" s="121"/>
      <c r="AF193" s="121"/>
      <c r="AG193" s="121"/>
      <c r="AH193" s="121"/>
      <c r="AI193" s="190"/>
      <c r="AJ193" s="193">
        <f t="shared" si="332"/>
        <v>0</v>
      </c>
      <c r="AK193" s="193">
        <f t="shared" si="333"/>
        <v>0</v>
      </c>
      <c r="AL193" s="179" t="str">
        <f t="shared" si="231"/>
        <v/>
      </c>
      <c r="AM193" s="196" t="e">
        <f t="shared" si="334"/>
        <v>#DIV/0!</v>
      </c>
      <c r="AN193" s="179" t="str">
        <f t="shared" si="232"/>
        <v/>
      </c>
      <c r="AO193" s="182" t="e">
        <f t="shared" si="233"/>
        <v>#DIV/0!</v>
      </c>
      <c r="AP193" s="126" t="e">
        <f t="shared" si="234"/>
        <v>#DIV/0!</v>
      </c>
      <c r="AQ193" s="187" t="e">
        <f t="shared" si="229"/>
        <v>#DIV/0!</v>
      </c>
      <c r="AR193" s="5"/>
      <c r="AS193" s="5"/>
      <c r="AT193" s="5"/>
      <c r="AU193" s="3">
        <f t="shared" si="235"/>
        <v>0</v>
      </c>
      <c r="AV193" s="5"/>
      <c r="AW193" s="3">
        <f t="shared" si="236"/>
        <v>0</v>
      </c>
      <c r="AX193" s="5"/>
      <c r="AY193" s="3">
        <f t="shared" si="237"/>
        <v>0</v>
      </c>
      <c r="AZ193" s="6"/>
      <c r="BA193" s="8">
        <f t="shared" si="335"/>
        <v>0</v>
      </c>
      <c r="BB193" s="9" t="str">
        <f t="shared" ref="BB193:BB201" si="343">IF(OR(AZ193=5,BA193=20,BA193=15,BA193=16,AND(BA193=12,AZ193=4)),"Extremo",IF(OR(BA193=8,BA193=9,AND(BA193=4,AZ193=4),AND(BA193=12,AZ193=3),AND(BA193=10,AZ193=2),AND(BA193=5,AZ193=1)),"Alto",IF(OR(BA193=6,AND(BA193=4,AZ193=1),AND(BA193=3,AZ193=3)),"Moderado",IF(OR(BA193=1,BA193=2,AND(BA193=3,AZ193=3),AND(BA193=4,AZ193=2)),"Bajo"," "))))</f>
        <v xml:space="preserve"> </v>
      </c>
      <c r="BC193" s="3">
        <f t="shared" si="238"/>
        <v>0</v>
      </c>
      <c r="BD193" s="6"/>
      <c r="BE193" s="3">
        <f t="shared" si="239"/>
        <v>0</v>
      </c>
      <c r="BF193" s="6"/>
      <c r="BG193" s="3">
        <f t="shared" si="240"/>
        <v>0</v>
      </c>
      <c r="BH193" s="3">
        <f t="shared" si="241"/>
        <v>0</v>
      </c>
      <c r="BI193" s="15" t="str">
        <f t="shared" si="242"/>
        <v/>
      </c>
      <c r="BK193" s="15">
        <f t="shared" si="243"/>
        <v>0</v>
      </c>
      <c r="BL193" s="3">
        <f t="shared" si="244"/>
        <v>0</v>
      </c>
      <c r="BM193" s="15" t="str">
        <f t="shared" si="245"/>
        <v/>
      </c>
      <c r="BN193" s="15" t="str">
        <f t="shared" si="246"/>
        <v>No es un Control</v>
      </c>
      <c r="BO193" s="149"/>
      <c r="BP193" s="151"/>
      <c r="BQ193" s="151"/>
      <c r="BR193" s="154"/>
      <c r="BS193" s="118"/>
      <c r="BT193" s="121"/>
      <c r="BU193" s="123"/>
      <c r="BV193" s="126"/>
      <c r="BW193" s="121"/>
      <c r="BX193" s="121"/>
      <c r="BY193" s="121"/>
      <c r="BZ193" s="121"/>
      <c r="CA193" s="121"/>
      <c r="CB193" s="121"/>
      <c r="CC193" s="121"/>
      <c r="CD193" s="121"/>
      <c r="CE193" s="121"/>
      <c r="CF193" s="121"/>
      <c r="CG193" s="121"/>
      <c r="CH193" s="121"/>
      <c r="CI193" s="121"/>
      <c r="CJ193" s="121"/>
    </row>
    <row r="194" spans="1:88" ht="16.5" thickBot="1" x14ac:dyDescent="0.3">
      <c r="A194" s="118"/>
      <c r="B194" s="121"/>
      <c r="C194" s="121"/>
      <c r="D194" s="121"/>
      <c r="E194" s="6"/>
      <c r="F194" s="5"/>
      <c r="G194" s="121"/>
      <c r="H194" s="121"/>
      <c r="I194" s="121"/>
      <c r="J194" s="121"/>
      <c r="K194" s="121"/>
      <c r="L194" s="121"/>
      <c r="M194" s="121"/>
      <c r="N194" s="121"/>
      <c r="O194" s="11" t="e">
        <f t="shared" si="230"/>
        <v>#DIV/0!</v>
      </c>
      <c r="P194" s="201" t="e">
        <f t="shared" si="331"/>
        <v>#DIV/0!</v>
      </c>
      <c r="Q194" s="121"/>
      <c r="R194" s="121"/>
      <c r="S194" s="121"/>
      <c r="T194" s="121"/>
      <c r="U194" s="121"/>
      <c r="V194" s="121"/>
      <c r="W194" s="121"/>
      <c r="X194" s="121"/>
      <c r="Y194" s="121"/>
      <c r="Z194" s="121"/>
      <c r="AA194" s="121"/>
      <c r="AB194" s="121"/>
      <c r="AC194" s="121"/>
      <c r="AD194" s="121"/>
      <c r="AE194" s="121"/>
      <c r="AF194" s="121"/>
      <c r="AG194" s="121"/>
      <c r="AH194" s="121"/>
      <c r="AI194" s="190"/>
      <c r="AJ194" s="193">
        <f t="shared" si="332"/>
        <v>0</v>
      </c>
      <c r="AK194" s="193">
        <f t="shared" si="333"/>
        <v>0</v>
      </c>
      <c r="AL194" s="179" t="str">
        <f t="shared" si="231"/>
        <v/>
      </c>
      <c r="AM194" s="196" t="e">
        <f t="shared" si="334"/>
        <v>#DIV/0!</v>
      </c>
      <c r="AN194" s="179" t="str">
        <f t="shared" si="232"/>
        <v/>
      </c>
      <c r="AO194" s="182" t="e">
        <f t="shared" si="233"/>
        <v>#DIV/0!</v>
      </c>
      <c r="AP194" s="126" t="e">
        <f t="shared" si="234"/>
        <v>#DIV/0!</v>
      </c>
      <c r="AQ194" s="187" t="e">
        <f t="shared" si="229"/>
        <v>#DIV/0!</v>
      </c>
      <c r="AR194" s="5"/>
      <c r="AS194" s="5"/>
      <c r="AT194" s="5"/>
      <c r="AU194" s="3">
        <f t="shared" si="235"/>
        <v>0</v>
      </c>
      <c r="AV194" s="5"/>
      <c r="AW194" s="3">
        <f t="shared" si="236"/>
        <v>0</v>
      </c>
      <c r="AX194" s="5"/>
      <c r="AY194" s="3">
        <f t="shared" si="237"/>
        <v>0</v>
      </c>
      <c r="AZ194" s="6"/>
      <c r="BA194" s="8">
        <f t="shared" si="335"/>
        <v>0</v>
      </c>
      <c r="BB194" s="9" t="str">
        <f>IF(OR(AZ194=5,BA194=20,BA194=15,BA194=16,AND(BA194=12,AZ194=4)),"Extremo",IF(OR(BA194=8,BA194=9,AND(BA194=4,AZ194=4),AND(BA194=12,AZ194=3),AND(BA194=10,AZ194=2),AND(BA194=5,AZ194=1)),"Alto",IF(OR(BA194=6,AND(BA194=4,AZ194=1),AND(BA194=3,AZ194=3)),"Moderado",IF(OR(BA194=1,BA194=2,AND(BA194=3,AZ194=3),AND(BA194=4,AZ194=2)),"Bajo"," "))))</f>
        <v xml:space="preserve"> </v>
      </c>
      <c r="BC194" s="3">
        <f t="shared" si="238"/>
        <v>0</v>
      </c>
      <c r="BD194" s="6"/>
      <c r="BE194" s="3">
        <f t="shared" si="239"/>
        <v>0</v>
      </c>
      <c r="BF194" s="6"/>
      <c r="BG194" s="3">
        <f t="shared" si="240"/>
        <v>0</v>
      </c>
      <c r="BH194" s="3">
        <f t="shared" si="241"/>
        <v>0</v>
      </c>
      <c r="BI194" s="15" t="str">
        <f t="shared" si="242"/>
        <v/>
      </c>
      <c r="BK194" s="15">
        <f t="shared" si="243"/>
        <v>0</v>
      </c>
      <c r="BL194" s="3">
        <f t="shared" si="244"/>
        <v>0</v>
      </c>
      <c r="BM194" s="15" t="str">
        <f t="shared" si="245"/>
        <v/>
      </c>
      <c r="BN194" s="15" t="str">
        <f t="shared" si="246"/>
        <v>No es un Control</v>
      </c>
      <c r="BO194" s="149"/>
      <c r="BP194" s="151"/>
      <c r="BQ194" s="151"/>
      <c r="BR194" s="154"/>
      <c r="BS194" s="118"/>
      <c r="BT194" s="121"/>
      <c r="BU194" s="123"/>
      <c r="BV194" s="126"/>
      <c r="BW194" s="121"/>
      <c r="BX194" s="121"/>
      <c r="BY194" s="121"/>
      <c r="BZ194" s="121"/>
      <c r="CA194" s="121"/>
      <c r="CB194" s="121"/>
      <c r="CC194" s="121"/>
      <c r="CD194" s="121"/>
      <c r="CE194" s="121"/>
      <c r="CF194" s="121"/>
      <c r="CG194" s="121"/>
      <c r="CH194" s="121"/>
      <c r="CI194" s="121"/>
      <c r="CJ194" s="121"/>
    </row>
    <row r="195" spans="1:88" ht="16.5" thickBot="1" x14ac:dyDescent="0.3">
      <c r="A195" s="204"/>
      <c r="B195" s="199"/>
      <c r="C195" s="199"/>
      <c r="D195" s="199"/>
      <c r="E195" s="16"/>
      <c r="F195" s="17"/>
      <c r="G195" s="199"/>
      <c r="H195" s="199"/>
      <c r="I195" s="199"/>
      <c r="J195" s="199"/>
      <c r="K195" s="199"/>
      <c r="L195" s="199"/>
      <c r="M195" s="199"/>
      <c r="N195" s="199"/>
      <c r="O195" s="18" t="e">
        <f t="shared" si="230"/>
        <v>#DIV/0!</v>
      </c>
      <c r="P195" s="202" t="e">
        <f t="shared" si="331"/>
        <v>#DIV/0!</v>
      </c>
      <c r="Q195" s="199"/>
      <c r="R195" s="199"/>
      <c r="S195" s="199"/>
      <c r="T195" s="199"/>
      <c r="U195" s="199"/>
      <c r="V195" s="199"/>
      <c r="W195" s="199"/>
      <c r="X195" s="199"/>
      <c r="Y195" s="199"/>
      <c r="Z195" s="199"/>
      <c r="AA195" s="199"/>
      <c r="AB195" s="199"/>
      <c r="AC195" s="199"/>
      <c r="AD195" s="199"/>
      <c r="AE195" s="199"/>
      <c r="AF195" s="199"/>
      <c r="AG195" s="199"/>
      <c r="AH195" s="199"/>
      <c r="AI195" s="191"/>
      <c r="AJ195" s="194">
        <f t="shared" si="332"/>
        <v>0</v>
      </c>
      <c r="AK195" s="194">
        <f t="shared" si="333"/>
        <v>0</v>
      </c>
      <c r="AL195" s="180" t="str">
        <f t="shared" si="231"/>
        <v/>
      </c>
      <c r="AM195" s="197" t="e">
        <f t="shared" si="334"/>
        <v>#DIV/0!</v>
      </c>
      <c r="AN195" s="180" t="str">
        <f t="shared" si="232"/>
        <v/>
      </c>
      <c r="AO195" s="183" t="e">
        <f t="shared" si="233"/>
        <v>#DIV/0!</v>
      </c>
      <c r="AP195" s="185" t="e">
        <f t="shared" si="234"/>
        <v>#DIV/0!</v>
      </c>
      <c r="AQ195" s="188" t="e">
        <f t="shared" si="229"/>
        <v>#DIV/0!</v>
      </c>
      <c r="AR195" s="5"/>
      <c r="AS195" s="5"/>
      <c r="AT195" s="5"/>
      <c r="AU195" s="3">
        <f t="shared" si="235"/>
        <v>0</v>
      </c>
      <c r="AV195" s="5"/>
      <c r="AW195" s="3">
        <f t="shared" si="236"/>
        <v>0</v>
      </c>
      <c r="AX195" s="5"/>
      <c r="AY195" s="3">
        <f t="shared" si="237"/>
        <v>0</v>
      </c>
      <c r="AZ195" s="6"/>
      <c r="BA195" s="8">
        <f t="shared" si="335"/>
        <v>0</v>
      </c>
      <c r="BB195" s="9" t="str">
        <f t="shared" si="343"/>
        <v xml:space="preserve"> </v>
      </c>
      <c r="BC195" s="3">
        <f t="shared" si="238"/>
        <v>0</v>
      </c>
      <c r="BD195" s="6"/>
      <c r="BE195" s="3">
        <f t="shared" si="239"/>
        <v>0</v>
      </c>
      <c r="BF195" s="6"/>
      <c r="BG195" s="3">
        <f t="shared" si="240"/>
        <v>0</v>
      </c>
      <c r="BH195" s="3">
        <f t="shared" si="241"/>
        <v>0</v>
      </c>
      <c r="BI195" s="15" t="str">
        <f t="shared" si="242"/>
        <v/>
      </c>
      <c r="BK195" s="15">
        <f t="shared" si="243"/>
        <v>0</v>
      </c>
      <c r="BL195" s="3">
        <f t="shared" si="244"/>
        <v>0</v>
      </c>
      <c r="BM195" s="15" t="str">
        <f t="shared" si="245"/>
        <v/>
      </c>
      <c r="BN195" s="15" t="str">
        <f t="shared" si="246"/>
        <v>No es un Control</v>
      </c>
      <c r="BO195" s="149"/>
      <c r="BP195" s="152"/>
      <c r="BQ195" s="152"/>
      <c r="BR195" s="155"/>
      <c r="BS195" s="119"/>
      <c r="BT195" s="108"/>
      <c r="BU195" s="124"/>
      <c r="BV195" s="127"/>
      <c r="BW195" s="199"/>
      <c r="BX195" s="199"/>
      <c r="BY195" s="199"/>
      <c r="BZ195" s="199"/>
      <c r="CA195" s="199"/>
      <c r="CB195" s="199"/>
      <c r="CC195" s="199"/>
      <c r="CD195" s="199"/>
      <c r="CE195" s="199"/>
      <c r="CF195" s="199"/>
      <c r="CG195" s="199"/>
      <c r="CH195" s="199"/>
      <c r="CI195" s="199"/>
      <c r="CJ195" s="199"/>
    </row>
    <row r="196" spans="1:88" ht="16.5" thickBot="1" x14ac:dyDescent="0.3">
      <c r="A196" s="203"/>
      <c r="B196" s="198"/>
      <c r="C196" s="198"/>
      <c r="D196" s="198"/>
      <c r="E196" s="12"/>
      <c r="F196" s="12"/>
      <c r="G196" s="198"/>
      <c r="H196" s="198"/>
      <c r="I196" s="198"/>
      <c r="J196" s="198"/>
      <c r="K196" s="198"/>
      <c r="L196" s="198"/>
      <c r="M196" s="198"/>
      <c r="N196" s="198"/>
      <c r="O196" s="13" t="e">
        <f t="shared" si="230"/>
        <v>#DIV/0!</v>
      </c>
      <c r="P196" s="200" t="e">
        <f t="shared" si="331"/>
        <v>#DIV/0!</v>
      </c>
      <c r="Q196" s="198"/>
      <c r="R196" s="198"/>
      <c r="S196" s="198"/>
      <c r="T196" s="198"/>
      <c r="U196" s="198"/>
      <c r="V196" s="198"/>
      <c r="W196" s="198"/>
      <c r="X196" s="198"/>
      <c r="Y196" s="198"/>
      <c r="Z196" s="198"/>
      <c r="AA196" s="198"/>
      <c r="AB196" s="198"/>
      <c r="AC196" s="198"/>
      <c r="AD196" s="198"/>
      <c r="AE196" s="198"/>
      <c r="AF196" s="198"/>
      <c r="AG196" s="198"/>
      <c r="AH196" s="198"/>
      <c r="AI196" s="189"/>
      <c r="AJ196" s="192">
        <f t="shared" si="332"/>
        <v>0</v>
      </c>
      <c r="AK196" s="192">
        <f t="shared" si="333"/>
        <v>0</v>
      </c>
      <c r="AL196" s="178" t="str">
        <f t="shared" si="231"/>
        <v/>
      </c>
      <c r="AM196" s="195" t="e">
        <f t="shared" si="334"/>
        <v>#DIV/0!</v>
      </c>
      <c r="AN196" s="178" t="str">
        <f t="shared" si="232"/>
        <v/>
      </c>
      <c r="AO196" s="181" t="e">
        <f t="shared" si="233"/>
        <v>#DIV/0!</v>
      </c>
      <c r="AP196" s="184" t="e">
        <f t="shared" si="234"/>
        <v>#DIV/0!</v>
      </c>
      <c r="AQ196" s="186" t="e">
        <f t="shared" si="229"/>
        <v>#DIV/0!</v>
      </c>
      <c r="AR196" s="5"/>
      <c r="AS196" s="5"/>
      <c r="AT196" s="5"/>
      <c r="AU196" s="3">
        <f t="shared" si="235"/>
        <v>0</v>
      </c>
      <c r="AV196" s="5"/>
      <c r="AW196" s="3">
        <f t="shared" si="236"/>
        <v>0</v>
      </c>
      <c r="AX196" s="5"/>
      <c r="AY196" s="3">
        <f t="shared" si="237"/>
        <v>0</v>
      </c>
      <c r="AZ196" s="6"/>
      <c r="BA196" s="8">
        <f t="shared" si="335"/>
        <v>0</v>
      </c>
      <c r="BB196" s="9" t="str">
        <f t="shared" si="343"/>
        <v xml:space="preserve"> </v>
      </c>
      <c r="BC196" s="3">
        <f t="shared" si="238"/>
        <v>0</v>
      </c>
      <c r="BD196" s="6"/>
      <c r="BE196" s="3">
        <f t="shared" si="239"/>
        <v>0</v>
      </c>
      <c r="BF196" s="6"/>
      <c r="BG196" s="3">
        <f t="shared" si="240"/>
        <v>0</v>
      </c>
      <c r="BH196" s="3">
        <f t="shared" si="241"/>
        <v>0</v>
      </c>
      <c r="BI196" s="15" t="str">
        <f t="shared" si="242"/>
        <v/>
      </c>
      <c r="BK196" s="15">
        <f t="shared" si="243"/>
        <v>0</v>
      </c>
      <c r="BL196" s="3">
        <f t="shared" si="244"/>
        <v>0</v>
      </c>
      <c r="BM196" s="15" t="str">
        <f t="shared" si="245"/>
        <v/>
      </c>
      <c r="BN196" s="15" t="str">
        <f t="shared" si="246"/>
        <v>No es un Control</v>
      </c>
      <c r="BO196" s="148" t="e">
        <f t="shared" ref="BO196" si="344">AVERAGE(BM196:BM200)</f>
        <v>#DIV/0!</v>
      </c>
      <c r="BP196" s="150" t="e">
        <f t="shared" ref="BP196" si="345">IF(BO196=100,"FUERTE",IF(BO196&gt;49,"MODERADO",IF(BO196&lt;50,"DÉBIL","")))</f>
        <v>#DIV/0!</v>
      </c>
      <c r="BQ196" s="150" t="e">
        <f t="shared" ref="BQ196" si="346">IF(AND(BP196="FUERTE",OR(BN196="Probabilidad",BN197="Probabilidad",BN198="Probabilidad", BN199="Probabilidad",BN200="Probabilidad")),2,IF(AND(BP196="MODERADO",OR(BN196="Probabilidad",BN197="Probabilidad",BN198="Probabilidad", BN199="Probabilidad",BN200="Probabilidad")),1,0))</f>
        <v>#DIV/0!</v>
      </c>
      <c r="BR196" s="153">
        <v>0</v>
      </c>
      <c r="BS196" s="117" t="e">
        <f t="shared" ref="BS196" si="347">IF(AM196-BQ196&lt;=0,1,AM196-BQ196)</f>
        <v>#DIV/0!</v>
      </c>
      <c r="BT196" s="120" t="e">
        <f t="shared" ref="BT196" si="348">AN196-BR196</f>
        <v>#VALUE!</v>
      </c>
      <c r="BU196" s="122" t="e">
        <f t="shared" ref="BU196" si="349">BS196*BT196</f>
        <v>#DIV/0!</v>
      </c>
      <c r="BV196" s="125" t="e">
        <f t="shared" ref="BV196" si="350">IF(OR(BT196=5,BU196=20,BU196=15,BU196=16,AND(BU196=12,BT196=4)),"Extremo",IF(OR(BU196=8,BU196=9,AND(BU196=4,BT196=4),AND(BU196=12,BT196=3),AND(BU196=10,BT196=2),AND(BU196=5,BT196=1)),"Alto",IF(OR(BU196=6,AND(BU196=4,BT196=1),AND(BU196=3,BT196=3)),"Moderado",IF(OR(BU196=1,BU196=2,AND(BU196=3,BT196=3),AND(BU196=4,BT196=2)),"Bajo"," "))))</f>
        <v>#VALUE!</v>
      </c>
      <c r="BW196" s="198"/>
      <c r="BX196" s="198"/>
      <c r="BY196" s="198"/>
      <c r="BZ196" s="198"/>
      <c r="CA196" s="198"/>
      <c r="CB196" s="198"/>
      <c r="CC196" s="198"/>
      <c r="CD196" s="198"/>
      <c r="CE196" s="198"/>
      <c r="CF196" s="198"/>
      <c r="CG196" s="198"/>
      <c r="CH196" s="198"/>
      <c r="CI196" s="198"/>
      <c r="CJ196" s="198"/>
    </row>
    <row r="197" spans="1:88" ht="16.5" thickBot="1" x14ac:dyDescent="0.3">
      <c r="A197" s="118"/>
      <c r="B197" s="121"/>
      <c r="C197" s="121"/>
      <c r="D197" s="121"/>
      <c r="E197" s="6"/>
      <c r="F197" s="5"/>
      <c r="G197" s="121"/>
      <c r="H197" s="121"/>
      <c r="I197" s="121"/>
      <c r="J197" s="121"/>
      <c r="K197" s="121"/>
      <c r="L197" s="121"/>
      <c r="M197" s="121"/>
      <c r="N197" s="121"/>
      <c r="O197" s="11" t="e">
        <f t="shared" si="230"/>
        <v>#DIV/0!</v>
      </c>
      <c r="P197" s="201" t="e">
        <f t="shared" si="331"/>
        <v>#DIV/0!</v>
      </c>
      <c r="Q197" s="121"/>
      <c r="R197" s="121"/>
      <c r="S197" s="121"/>
      <c r="T197" s="121"/>
      <c r="U197" s="121"/>
      <c r="V197" s="121"/>
      <c r="W197" s="121"/>
      <c r="X197" s="121"/>
      <c r="Y197" s="121"/>
      <c r="Z197" s="121"/>
      <c r="AA197" s="121"/>
      <c r="AB197" s="121"/>
      <c r="AC197" s="121"/>
      <c r="AD197" s="121"/>
      <c r="AE197" s="121"/>
      <c r="AF197" s="121"/>
      <c r="AG197" s="121"/>
      <c r="AH197" s="121"/>
      <c r="AI197" s="190"/>
      <c r="AJ197" s="193">
        <f t="shared" si="332"/>
        <v>0</v>
      </c>
      <c r="AK197" s="193">
        <f t="shared" si="333"/>
        <v>0</v>
      </c>
      <c r="AL197" s="179" t="str">
        <f t="shared" si="231"/>
        <v/>
      </c>
      <c r="AM197" s="196" t="e">
        <f t="shared" si="334"/>
        <v>#DIV/0!</v>
      </c>
      <c r="AN197" s="179" t="str">
        <f t="shared" si="232"/>
        <v/>
      </c>
      <c r="AO197" s="182" t="e">
        <f t="shared" si="233"/>
        <v>#DIV/0!</v>
      </c>
      <c r="AP197" s="126" t="e">
        <f t="shared" si="234"/>
        <v>#DIV/0!</v>
      </c>
      <c r="AQ197" s="187" t="e">
        <f t="shared" si="229"/>
        <v>#DIV/0!</v>
      </c>
      <c r="AR197" s="5"/>
      <c r="AS197" s="5"/>
      <c r="AT197" s="5"/>
      <c r="AU197" s="3">
        <f t="shared" si="235"/>
        <v>0</v>
      </c>
      <c r="AV197" s="5"/>
      <c r="AW197" s="3">
        <f t="shared" si="236"/>
        <v>0</v>
      </c>
      <c r="AX197" s="5"/>
      <c r="AY197" s="3">
        <f t="shared" si="237"/>
        <v>0</v>
      </c>
      <c r="AZ197" s="6"/>
      <c r="BA197" s="8">
        <f t="shared" si="335"/>
        <v>0</v>
      </c>
      <c r="BB197" s="9" t="str">
        <f t="shared" si="343"/>
        <v xml:space="preserve"> </v>
      </c>
      <c r="BC197" s="3">
        <f t="shared" si="238"/>
        <v>0</v>
      </c>
      <c r="BD197" s="6"/>
      <c r="BE197" s="3">
        <f t="shared" si="239"/>
        <v>0</v>
      </c>
      <c r="BF197" s="6"/>
      <c r="BG197" s="3">
        <f t="shared" si="240"/>
        <v>0</v>
      </c>
      <c r="BH197" s="3">
        <f t="shared" si="241"/>
        <v>0</v>
      </c>
      <c r="BI197" s="15" t="str">
        <f t="shared" si="242"/>
        <v/>
      </c>
      <c r="BK197" s="15">
        <f t="shared" si="243"/>
        <v>0</v>
      </c>
      <c r="BL197" s="3">
        <f t="shared" si="244"/>
        <v>0</v>
      </c>
      <c r="BM197" s="15" t="str">
        <f t="shared" si="245"/>
        <v/>
      </c>
      <c r="BN197" s="15" t="str">
        <f t="shared" si="246"/>
        <v>No es un Control</v>
      </c>
      <c r="BO197" s="149"/>
      <c r="BP197" s="151"/>
      <c r="BQ197" s="151"/>
      <c r="BR197" s="154"/>
      <c r="BS197" s="118"/>
      <c r="BT197" s="121"/>
      <c r="BU197" s="123"/>
      <c r="BV197" s="126"/>
      <c r="BW197" s="121"/>
      <c r="BX197" s="121"/>
      <c r="BY197" s="121"/>
      <c r="BZ197" s="121"/>
      <c r="CA197" s="121"/>
      <c r="CB197" s="121"/>
      <c r="CC197" s="121"/>
      <c r="CD197" s="121"/>
      <c r="CE197" s="121"/>
      <c r="CF197" s="121"/>
      <c r="CG197" s="121"/>
      <c r="CH197" s="121"/>
      <c r="CI197" s="121"/>
      <c r="CJ197" s="121"/>
    </row>
    <row r="198" spans="1:88" ht="16.5" thickBot="1" x14ac:dyDescent="0.3">
      <c r="A198" s="118"/>
      <c r="B198" s="121"/>
      <c r="C198" s="121"/>
      <c r="D198" s="121"/>
      <c r="E198" s="6"/>
      <c r="F198" s="5"/>
      <c r="G198" s="121"/>
      <c r="H198" s="121"/>
      <c r="I198" s="121"/>
      <c r="J198" s="121"/>
      <c r="K198" s="121"/>
      <c r="L198" s="121"/>
      <c r="M198" s="121"/>
      <c r="N198" s="121"/>
      <c r="O198" s="11" t="e">
        <f t="shared" si="230"/>
        <v>#DIV/0!</v>
      </c>
      <c r="P198" s="201" t="e">
        <f t="shared" si="331"/>
        <v>#DIV/0!</v>
      </c>
      <c r="Q198" s="121"/>
      <c r="R198" s="121"/>
      <c r="S198" s="121"/>
      <c r="T198" s="121"/>
      <c r="U198" s="121"/>
      <c r="V198" s="121"/>
      <c r="W198" s="121"/>
      <c r="X198" s="121"/>
      <c r="Y198" s="121"/>
      <c r="Z198" s="121"/>
      <c r="AA198" s="121"/>
      <c r="AB198" s="121"/>
      <c r="AC198" s="121"/>
      <c r="AD198" s="121"/>
      <c r="AE198" s="121"/>
      <c r="AF198" s="121"/>
      <c r="AG198" s="121"/>
      <c r="AH198" s="121"/>
      <c r="AI198" s="190"/>
      <c r="AJ198" s="193">
        <f t="shared" si="332"/>
        <v>0</v>
      </c>
      <c r="AK198" s="193">
        <f t="shared" si="333"/>
        <v>0</v>
      </c>
      <c r="AL198" s="179" t="str">
        <f t="shared" si="231"/>
        <v/>
      </c>
      <c r="AM198" s="196" t="e">
        <f t="shared" si="334"/>
        <v>#DIV/0!</v>
      </c>
      <c r="AN198" s="179" t="str">
        <f t="shared" si="232"/>
        <v/>
      </c>
      <c r="AO198" s="182" t="e">
        <f t="shared" si="233"/>
        <v>#DIV/0!</v>
      </c>
      <c r="AP198" s="126" t="e">
        <f t="shared" si="234"/>
        <v>#DIV/0!</v>
      </c>
      <c r="AQ198" s="187" t="e">
        <f t="shared" ref="AQ198:AQ240" si="351">IF(AP198="Bajo","Asumir",IF(AP198="Moderado","Reducir",IF(AP198="Alto","Reducir o Evitar o Transferir",IF(AP198="Extremo","Reducir o Evitar o Transferir"," "))))</f>
        <v>#DIV/0!</v>
      </c>
      <c r="AR198" s="5"/>
      <c r="AS198" s="5"/>
      <c r="AT198" s="5"/>
      <c r="AU198" s="3">
        <f t="shared" si="235"/>
        <v>0</v>
      </c>
      <c r="AV198" s="5"/>
      <c r="AW198" s="3">
        <f t="shared" si="236"/>
        <v>0</v>
      </c>
      <c r="AX198" s="5"/>
      <c r="AY198" s="3">
        <f t="shared" si="237"/>
        <v>0</v>
      </c>
      <c r="AZ198" s="6"/>
      <c r="BA198" s="8">
        <f t="shared" si="335"/>
        <v>0</v>
      </c>
      <c r="BB198" s="9" t="str">
        <f t="shared" si="343"/>
        <v xml:space="preserve"> </v>
      </c>
      <c r="BC198" s="3">
        <f t="shared" si="238"/>
        <v>0</v>
      </c>
      <c r="BD198" s="6"/>
      <c r="BE198" s="3">
        <f t="shared" si="239"/>
        <v>0</v>
      </c>
      <c r="BF198" s="6"/>
      <c r="BG198" s="3">
        <f t="shared" si="240"/>
        <v>0</v>
      </c>
      <c r="BH198" s="3">
        <f t="shared" si="241"/>
        <v>0</v>
      </c>
      <c r="BI198" s="15" t="str">
        <f t="shared" si="242"/>
        <v/>
      </c>
      <c r="BK198" s="15">
        <f t="shared" si="243"/>
        <v>0</v>
      </c>
      <c r="BL198" s="3">
        <f t="shared" si="244"/>
        <v>0</v>
      </c>
      <c r="BM198" s="15" t="str">
        <f t="shared" si="245"/>
        <v/>
      </c>
      <c r="BN198" s="15" t="str">
        <f t="shared" si="246"/>
        <v>No es un Control</v>
      </c>
      <c r="BO198" s="149"/>
      <c r="BP198" s="151"/>
      <c r="BQ198" s="151"/>
      <c r="BR198" s="154"/>
      <c r="BS198" s="118"/>
      <c r="BT198" s="121"/>
      <c r="BU198" s="123"/>
      <c r="BV198" s="126"/>
      <c r="BW198" s="121"/>
      <c r="BX198" s="121"/>
      <c r="BY198" s="121"/>
      <c r="BZ198" s="121"/>
      <c r="CA198" s="121"/>
      <c r="CB198" s="121"/>
      <c r="CC198" s="121"/>
      <c r="CD198" s="121"/>
      <c r="CE198" s="121"/>
      <c r="CF198" s="121"/>
      <c r="CG198" s="121"/>
      <c r="CH198" s="121"/>
      <c r="CI198" s="121"/>
      <c r="CJ198" s="121"/>
    </row>
    <row r="199" spans="1:88" ht="16.5" thickBot="1" x14ac:dyDescent="0.3">
      <c r="A199" s="118"/>
      <c r="B199" s="121"/>
      <c r="C199" s="121"/>
      <c r="D199" s="121"/>
      <c r="E199" s="6"/>
      <c r="F199" s="5"/>
      <c r="G199" s="121"/>
      <c r="H199" s="121"/>
      <c r="I199" s="121"/>
      <c r="J199" s="121"/>
      <c r="K199" s="121"/>
      <c r="L199" s="121"/>
      <c r="M199" s="121"/>
      <c r="N199" s="121"/>
      <c r="O199" s="11" t="e">
        <f t="shared" ref="O199:O240" si="352">TRUNC(AVERAGE(I199:N199))</f>
        <v>#DIV/0!</v>
      </c>
      <c r="P199" s="201" t="e">
        <f t="shared" si="331"/>
        <v>#DIV/0!</v>
      </c>
      <c r="Q199" s="121"/>
      <c r="R199" s="121"/>
      <c r="S199" s="121"/>
      <c r="T199" s="121"/>
      <c r="U199" s="121"/>
      <c r="V199" s="121"/>
      <c r="W199" s="121"/>
      <c r="X199" s="121"/>
      <c r="Y199" s="121"/>
      <c r="Z199" s="121"/>
      <c r="AA199" s="121"/>
      <c r="AB199" s="121"/>
      <c r="AC199" s="121"/>
      <c r="AD199" s="121"/>
      <c r="AE199" s="121"/>
      <c r="AF199" s="121"/>
      <c r="AG199" s="121"/>
      <c r="AH199" s="121"/>
      <c r="AI199" s="190"/>
      <c r="AJ199" s="193">
        <f t="shared" si="332"/>
        <v>0</v>
      </c>
      <c r="AK199" s="193">
        <f t="shared" si="333"/>
        <v>0</v>
      </c>
      <c r="AL199" s="179" t="str">
        <f t="shared" ref="AL199:AL237" si="353">IF(OR(AF199="SI",AJ199&gt;11),"CATASTRÓFICO",IF(AJ199&gt;5,"MAYOR",IF(AJ199&gt;0,"MODERADO","")))</f>
        <v/>
      </c>
      <c r="AM199" s="196" t="e">
        <f t="shared" si="334"/>
        <v>#DIV/0!</v>
      </c>
      <c r="AN199" s="179" t="str">
        <f t="shared" ref="AN199:AN237" si="354">IF(AL199="MODERADO",3,IF(AL199="MAYOR",4,IF(AL199="CATASTRÓFICO",5,"")))</f>
        <v/>
      </c>
      <c r="AO199" s="182" t="e">
        <f t="shared" ref="AO199:AO237" si="355">AM199*AN199</f>
        <v>#DIV/0!</v>
      </c>
      <c r="AP199" s="126" t="e">
        <f t="shared" ref="AP199:AP237" si="356">IF(OR(AN199=5,AO199=20,AO199=15,AO199=16,AND(AO199=12,AN199=4)),"Extremo",IF(OR(AO199=8,AO199=9,AND(AO199=4,AN199=4),AND(AO199=12,AN199=3),AND(AO199=10,AN199=2),AND(AO199=5,AN199=1)),"Alto",IF(OR(AO199=6,AND(AO199=4,AN199=1),AND(AO199=3,AN199=3)),"Moderado",IF(OR(AO199=1,AO199=2,AND(AO199=3,AN199=1),AND(AO199=4,AN199=2)),"Bajo"," "))))</f>
        <v>#DIV/0!</v>
      </c>
      <c r="AQ199" s="187" t="e">
        <f t="shared" si="351"/>
        <v>#DIV/0!</v>
      </c>
      <c r="AR199" s="5"/>
      <c r="AS199" s="5"/>
      <c r="AT199" s="5"/>
      <c r="AU199" s="3">
        <f t="shared" ref="AU199:AU240" si="357">IF(AT199="Asignado",15,0)</f>
        <v>0</v>
      </c>
      <c r="AV199" s="5"/>
      <c r="AW199" s="3">
        <f t="shared" ref="AW199:AW240" si="358">IF(AV199="Adecuado",15,0)</f>
        <v>0</v>
      </c>
      <c r="AX199" s="5"/>
      <c r="AY199" s="3">
        <f t="shared" ref="AY199:AY240" si="359">IF(AX199="Oportuna",15,0)</f>
        <v>0</v>
      </c>
      <c r="AZ199" s="6"/>
      <c r="BA199" s="8">
        <f t="shared" si="335"/>
        <v>0</v>
      </c>
      <c r="BB199" s="9" t="str">
        <f t="shared" si="343"/>
        <v xml:space="preserve"> </v>
      </c>
      <c r="BC199" s="3">
        <f t="shared" ref="BC199:BC240" si="360">IF(BB199="Confiable",15,0)</f>
        <v>0</v>
      </c>
      <c r="BD199" s="6"/>
      <c r="BE199" s="3">
        <f t="shared" ref="BE199:BE240" si="361">IF(BD199="Se Investigan y resuelven oportunamente",15,0)</f>
        <v>0</v>
      </c>
      <c r="BF199" s="6"/>
      <c r="BG199" s="3">
        <f t="shared" ref="BG199:BG240" si="362">IF(BF199="Completa",10,IF(BF199="Incompleta",5,0))</f>
        <v>0</v>
      </c>
      <c r="BH199" s="3">
        <f t="shared" ref="BH199:BH237" si="363">AU199+AW199+AY199+BA199+BC199+BE199+BG199</f>
        <v>0</v>
      </c>
      <c r="BI199" s="15" t="str">
        <f t="shared" ref="BI199:BI240" si="364">IF(BH199&gt;95,"Fuerte",IF(BH199&gt;85,"Moderado",IF(BH199&gt;0,"Débil","")))</f>
        <v/>
      </c>
      <c r="BK199" s="15">
        <f t="shared" ref="BK199:BK237" si="365">IF(BJ199="Siempre de manera consistente por parte del responsable","Fuerte",IF(BJ199="Algunas veces por parte del responsable","Moderado",IF(BJ199="No se ejecuta por parte del responsable","Débil",)))</f>
        <v>0</v>
      </c>
      <c r="BL199" s="3">
        <f t="shared" ref="BL199:BL240" si="366">IF(OR(BI199="Débil",BK199="Débil"),"Débil", IF(OR(BI199="Moderado",BK199="Moderado"),"Moderado",IF(AND(BI199="Fuerte",BK199="Fuerte"),"Fuerte",)))</f>
        <v>0</v>
      </c>
      <c r="BM199" s="15" t="str">
        <f t="shared" ref="BM199:BM240" si="367">IF(BL199="Fuerte",100,IF(BL199="Moderado",50,IF(BL199="Débil",0,"")))</f>
        <v/>
      </c>
      <c r="BN199" s="15" t="str">
        <f t="shared" ref="BN199:BN240" si="368">IF(AZ199="Prevenir","Probabilidad",IF(AZ199="Detectar","Impacto","No es un Control"))</f>
        <v>No es un Control</v>
      </c>
      <c r="BO199" s="149"/>
      <c r="BP199" s="151"/>
      <c r="BQ199" s="151"/>
      <c r="BR199" s="154"/>
      <c r="BS199" s="118"/>
      <c r="BT199" s="121"/>
      <c r="BU199" s="123"/>
      <c r="BV199" s="126"/>
      <c r="BW199" s="121"/>
      <c r="BX199" s="121"/>
      <c r="BY199" s="121"/>
      <c r="BZ199" s="121"/>
      <c r="CA199" s="121"/>
      <c r="CB199" s="121"/>
      <c r="CC199" s="121"/>
      <c r="CD199" s="121"/>
      <c r="CE199" s="121"/>
      <c r="CF199" s="121"/>
      <c r="CG199" s="121"/>
      <c r="CH199" s="121"/>
      <c r="CI199" s="121"/>
      <c r="CJ199" s="121"/>
    </row>
    <row r="200" spans="1:88" ht="16.5" thickBot="1" x14ac:dyDescent="0.3">
      <c r="A200" s="204"/>
      <c r="B200" s="199"/>
      <c r="C200" s="199"/>
      <c r="D200" s="199"/>
      <c r="E200" s="16"/>
      <c r="F200" s="17"/>
      <c r="G200" s="199"/>
      <c r="H200" s="199"/>
      <c r="I200" s="199"/>
      <c r="J200" s="199"/>
      <c r="K200" s="199"/>
      <c r="L200" s="199"/>
      <c r="M200" s="199"/>
      <c r="N200" s="199"/>
      <c r="O200" s="18" t="e">
        <f t="shared" si="352"/>
        <v>#DIV/0!</v>
      </c>
      <c r="P200" s="202" t="e">
        <f t="shared" si="331"/>
        <v>#DIV/0!</v>
      </c>
      <c r="Q200" s="199"/>
      <c r="R200" s="199"/>
      <c r="S200" s="199"/>
      <c r="T200" s="199"/>
      <c r="U200" s="199"/>
      <c r="V200" s="199"/>
      <c r="W200" s="199"/>
      <c r="X200" s="199"/>
      <c r="Y200" s="199"/>
      <c r="Z200" s="199"/>
      <c r="AA200" s="199"/>
      <c r="AB200" s="199"/>
      <c r="AC200" s="199"/>
      <c r="AD200" s="199"/>
      <c r="AE200" s="199"/>
      <c r="AF200" s="199"/>
      <c r="AG200" s="199"/>
      <c r="AH200" s="199"/>
      <c r="AI200" s="191"/>
      <c r="AJ200" s="194">
        <f t="shared" si="332"/>
        <v>0</v>
      </c>
      <c r="AK200" s="194">
        <f t="shared" si="333"/>
        <v>0</v>
      </c>
      <c r="AL200" s="180" t="str">
        <f t="shared" si="353"/>
        <v/>
      </c>
      <c r="AM200" s="197" t="e">
        <f t="shared" si="334"/>
        <v>#DIV/0!</v>
      </c>
      <c r="AN200" s="180" t="str">
        <f t="shared" si="354"/>
        <v/>
      </c>
      <c r="AO200" s="183" t="e">
        <f t="shared" si="355"/>
        <v>#DIV/0!</v>
      </c>
      <c r="AP200" s="185" t="e">
        <f t="shared" si="356"/>
        <v>#DIV/0!</v>
      </c>
      <c r="AQ200" s="188" t="e">
        <f t="shared" si="351"/>
        <v>#DIV/0!</v>
      </c>
      <c r="AR200" s="5"/>
      <c r="AS200" s="5"/>
      <c r="AT200" s="5"/>
      <c r="AU200" s="3">
        <f t="shared" si="357"/>
        <v>0</v>
      </c>
      <c r="AV200" s="5"/>
      <c r="AW200" s="3">
        <f t="shared" si="358"/>
        <v>0</v>
      </c>
      <c r="AX200" s="5"/>
      <c r="AY200" s="3">
        <f t="shared" si="359"/>
        <v>0</v>
      </c>
      <c r="AZ200" s="6"/>
      <c r="BA200" s="8">
        <f t="shared" si="335"/>
        <v>0</v>
      </c>
      <c r="BB200" s="9" t="str">
        <f t="shared" si="343"/>
        <v xml:space="preserve"> </v>
      </c>
      <c r="BC200" s="3">
        <f t="shared" si="360"/>
        <v>0</v>
      </c>
      <c r="BD200" s="6"/>
      <c r="BE200" s="3">
        <f t="shared" si="361"/>
        <v>0</v>
      </c>
      <c r="BF200" s="6"/>
      <c r="BG200" s="3">
        <f t="shared" si="362"/>
        <v>0</v>
      </c>
      <c r="BH200" s="3">
        <f t="shared" si="363"/>
        <v>0</v>
      </c>
      <c r="BI200" s="15" t="str">
        <f t="shared" si="364"/>
        <v/>
      </c>
      <c r="BK200" s="15">
        <f t="shared" si="365"/>
        <v>0</v>
      </c>
      <c r="BL200" s="3">
        <f t="shared" si="366"/>
        <v>0</v>
      </c>
      <c r="BM200" s="15" t="str">
        <f t="shared" si="367"/>
        <v/>
      </c>
      <c r="BN200" s="15" t="str">
        <f t="shared" si="368"/>
        <v>No es un Control</v>
      </c>
      <c r="BO200" s="149"/>
      <c r="BP200" s="152"/>
      <c r="BQ200" s="152"/>
      <c r="BR200" s="155"/>
      <c r="BS200" s="119"/>
      <c r="BT200" s="108"/>
      <c r="BU200" s="124"/>
      <c r="BV200" s="127"/>
      <c r="BW200" s="199"/>
      <c r="BX200" s="199"/>
      <c r="BY200" s="199"/>
      <c r="BZ200" s="199"/>
      <c r="CA200" s="199"/>
      <c r="CB200" s="199"/>
      <c r="CC200" s="199"/>
      <c r="CD200" s="199"/>
      <c r="CE200" s="199"/>
      <c r="CF200" s="199"/>
      <c r="CG200" s="199"/>
      <c r="CH200" s="199"/>
      <c r="CI200" s="199"/>
      <c r="CJ200" s="199"/>
    </row>
    <row r="201" spans="1:88" ht="16.5" thickBot="1" x14ac:dyDescent="0.3">
      <c r="A201" s="203"/>
      <c r="B201" s="198"/>
      <c r="C201" s="198"/>
      <c r="D201" s="198"/>
      <c r="E201" s="12"/>
      <c r="F201" s="12"/>
      <c r="G201" s="198"/>
      <c r="H201" s="198"/>
      <c r="I201" s="198"/>
      <c r="J201" s="198"/>
      <c r="K201" s="198"/>
      <c r="L201" s="198"/>
      <c r="M201" s="198"/>
      <c r="N201" s="198"/>
      <c r="O201" s="13" t="e">
        <f t="shared" si="352"/>
        <v>#DIV/0!</v>
      </c>
      <c r="P201" s="200" t="e">
        <f t="shared" si="331"/>
        <v>#DIV/0!</v>
      </c>
      <c r="Q201" s="198"/>
      <c r="R201" s="198"/>
      <c r="S201" s="198"/>
      <c r="T201" s="198"/>
      <c r="U201" s="198"/>
      <c r="V201" s="198"/>
      <c r="W201" s="198"/>
      <c r="X201" s="198"/>
      <c r="Y201" s="198"/>
      <c r="Z201" s="198"/>
      <c r="AA201" s="198"/>
      <c r="AB201" s="198"/>
      <c r="AC201" s="198"/>
      <c r="AD201" s="198"/>
      <c r="AE201" s="198"/>
      <c r="AF201" s="198"/>
      <c r="AG201" s="198"/>
      <c r="AH201" s="198"/>
      <c r="AI201" s="189"/>
      <c r="AJ201" s="192">
        <f t="shared" si="332"/>
        <v>0</v>
      </c>
      <c r="AK201" s="192">
        <f t="shared" si="333"/>
        <v>0</v>
      </c>
      <c r="AL201" s="178" t="str">
        <f t="shared" si="353"/>
        <v/>
      </c>
      <c r="AM201" s="195" t="e">
        <f t="shared" si="334"/>
        <v>#DIV/0!</v>
      </c>
      <c r="AN201" s="178" t="str">
        <f t="shared" si="354"/>
        <v/>
      </c>
      <c r="AO201" s="181" t="e">
        <f t="shared" si="355"/>
        <v>#DIV/0!</v>
      </c>
      <c r="AP201" s="184" t="e">
        <f t="shared" si="356"/>
        <v>#DIV/0!</v>
      </c>
      <c r="AQ201" s="186" t="e">
        <f t="shared" si="351"/>
        <v>#DIV/0!</v>
      </c>
      <c r="AR201" s="5"/>
      <c r="AS201" s="5"/>
      <c r="AT201" s="5"/>
      <c r="AU201" s="3">
        <f t="shared" si="357"/>
        <v>0</v>
      </c>
      <c r="AV201" s="5"/>
      <c r="AW201" s="3">
        <f t="shared" si="358"/>
        <v>0</v>
      </c>
      <c r="AX201" s="5"/>
      <c r="AY201" s="3">
        <f t="shared" si="359"/>
        <v>0</v>
      </c>
      <c r="AZ201" s="6"/>
      <c r="BA201" s="8">
        <f t="shared" si="335"/>
        <v>0</v>
      </c>
      <c r="BB201" s="9" t="str">
        <f t="shared" si="343"/>
        <v xml:space="preserve"> </v>
      </c>
      <c r="BC201" s="3">
        <f t="shared" si="360"/>
        <v>0</v>
      </c>
      <c r="BD201" s="6"/>
      <c r="BE201" s="3">
        <f t="shared" si="361"/>
        <v>0</v>
      </c>
      <c r="BF201" s="6"/>
      <c r="BG201" s="3">
        <f t="shared" si="362"/>
        <v>0</v>
      </c>
      <c r="BH201" s="3">
        <f t="shared" si="363"/>
        <v>0</v>
      </c>
      <c r="BI201" s="15" t="str">
        <f t="shared" si="364"/>
        <v/>
      </c>
      <c r="BK201" s="15">
        <f t="shared" si="365"/>
        <v>0</v>
      </c>
      <c r="BL201" s="3">
        <f t="shared" si="366"/>
        <v>0</v>
      </c>
      <c r="BM201" s="15" t="str">
        <f t="shared" si="367"/>
        <v/>
      </c>
      <c r="BN201" s="15" t="str">
        <f t="shared" si="368"/>
        <v>No es un Control</v>
      </c>
      <c r="BO201" s="148" t="e">
        <f t="shared" ref="BO201" si="369">AVERAGE(BM201:BM205)</f>
        <v>#DIV/0!</v>
      </c>
      <c r="BP201" s="150" t="e">
        <f t="shared" ref="BP201" si="370">IF(BO201=100,"FUERTE",IF(BO201&gt;49,"MODERADO",IF(BO201&lt;50,"DÉBIL","")))</f>
        <v>#DIV/0!</v>
      </c>
      <c r="BQ201" s="150" t="e">
        <f t="shared" ref="BQ201" si="371">IF(AND(BP201="FUERTE",OR(BN201="Probabilidad",BN202="Probabilidad",BN203="Probabilidad", BN204="Probabilidad",BN205="Probabilidad")),2,IF(AND(BP201="MODERADO",OR(BN201="Probabilidad",BN202="Probabilidad",BN203="Probabilidad", BN204="Probabilidad",BN205="Probabilidad")),1,0))</f>
        <v>#DIV/0!</v>
      </c>
      <c r="BR201" s="153">
        <v>0</v>
      </c>
      <c r="BS201" s="117" t="e">
        <f t="shared" ref="BS201" si="372">IF(AM201-BQ201&lt;=0,1,AM201-BQ201)</f>
        <v>#DIV/0!</v>
      </c>
      <c r="BT201" s="120" t="e">
        <f t="shared" ref="BT201" si="373">AN201-BR201</f>
        <v>#VALUE!</v>
      </c>
      <c r="BU201" s="122" t="e">
        <f t="shared" ref="BU201" si="374">BS201*BT201</f>
        <v>#DIV/0!</v>
      </c>
      <c r="BV201" s="125" t="e">
        <f t="shared" ref="BV201" si="375">IF(OR(BT201=5,BU201=20,BU201=15,BU201=16,AND(BU201=12,BT201=4)),"Extremo",IF(OR(BU201=8,BU201=9,AND(BU201=4,BT201=4),AND(BU201=12,BT201=3),AND(BU201=10,BT201=2),AND(BU201=5,BT201=1)),"Alto",IF(OR(BU201=6,AND(BU201=4,BT201=1),AND(BU201=3,BT201=3)),"Moderado",IF(OR(BU201=1,BU201=2,AND(BU201=3,BT201=3),AND(BU201=4,BT201=2)),"Bajo"," "))))</f>
        <v>#VALUE!</v>
      </c>
      <c r="BW201" s="198"/>
      <c r="BX201" s="198"/>
      <c r="BY201" s="198"/>
      <c r="BZ201" s="198"/>
      <c r="CA201" s="198"/>
      <c r="CB201" s="198"/>
      <c r="CC201" s="198"/>
      <c r="CD201" s="198"/>
      <c r="CE201" s="198"/>
      <c r="CF201" s="198"/>
      <c r="CG201" s="198"/>
      <c r="CH201" s="198"/>
      <c r="CI201" s="198"/>
      <c r="CJ201" s="198"/>
    </row>
    <row r="202" spans="1:88" ht="16.5" thickBot="1" x14ac:dyDescent="0.3">
      <c r="A202" s="118"/>
      <c r="B202" s="121"/>
      <c r="C202" s="121"/>
      <c r="D202" s="121"/>
      <c r="E202" s="6"/>
      <c r="F202" s="5"/>
      <c r="G202" s="121"/>
      <c r="H202" s="121"/>
      <c r="I202" s="121"/>
      <c r="J202" s="121"/>
      <c r="K202" s="121"/>
      <c r="L202" s="121"/>
      <c r="M202" s="121"/>
      <c r="N202" s="121"/>
      <c r="O202" s="11" t="e">
        <f t="shared" si="352"/>
        <v>#DIV/0!</v>
      </c>
      <c r="P202" s="201" t="e">
        <f t="shared" si="331"/>
        <v>#DIV/0!</v>
      </c>
      <c r="Q202" s="121"/>
      <c r="R202" s="121"/>
      <c r="S202" s="121"/>
      <c r="T202" s="121"/>
      <c r="U202" s="121"/>
      <c r="V202" s="121"/>
      <c r="W202" s="121"/>
      <c r="X202" s="121"/>
      <c r="Y202" s="121"/>
      <c r="Z202" s="121"/>
      <c r="AA202" s="121"/>
      <c r="AB202" s="121"/>
      <c r="AC202" s="121"/>
      <c r="AD202" s="121"/>
      <c r="AE202" s="121"/>
      <c r="AF202" s="121"/>
      <c r="AG202" s="121"/>
      <c r="AH202" s="121"/>
      <c r="AI202" s="190"/>
      <c r="AJ202" s="193">
        <f t="shared" si="332"/>
        <v>0</v>
      </c>
      <c r="AK202" s="193">
        <f t="shared" si="333"/>
        <v>0</v>
      </c>
      <c r="AL202" s="179" t="str">
        <f t="shared" si="353"/>
        <v/>
      </c>
      <c r="AM202" s="196" t="e">
        <f t="shared" si="334"/>
        <v>#DIV/0!</v>
      </c>
      <c r="AN202" s="179" t="str">
        <f t="shared" si="354"/>
        <v/>
      </c>
      <c r="AO202" s="182" t="e">
        <f t="shared" si="355"/>
        <v>#DIV/0!</v>
      </c>
      <c r="AP202" s="126" t="e">
        <f t="shared" si="356"/>
        <v>#DIV/0!</v>
      </c>
      <c r="AQ202" s="187" t="e">
        <f t="shared" si="351"/>
        <v>#DIV/0!</v>
      </c>
      <c r="AR202" s="5"/>
      <c r="AS202" s="5"/>
      <c r="AT202" s="5"/>
      <c r="AU202" s="3">
        <f t="shared" si="357"/>
        <v>0</v>
      </c>
      <c r="AV202" s="5"/>
      <c r="AW202" s="3">
        <f t="shared" si="358"/>
        <v>0</v>
      </c>
      <c r="AX202" s="5"/>
      <c r="AY202" s="3">
        <f t="shared" si="359"/>
        <v>0</v>
      </c>
      <c r="AZ202" s="6"/>
      <c r="BA202" s="6"/>
      <c r="BB202" s="6"/>
      <c r="BC202" s="3">
        <f t="shared" si="360"/>
        <v>0</v>
      </c>
      <c r="BD202" s="6"/>
      <c r="BE202" s="3">
        <f t="shared" si="361"/>
        <v>0</v>
      </c>
      <c r="BF202" s="6"/>
      <c r="BG202" s="3">
        <f t="shared" si="362"/>
        <v>0</v>
      </c>
      <c r="BH202" s="3">
        <f t="shared" si="363"/>
        <v>0</v>
      </c>
      <c r="BI202" s="15" t="str">
        <f t="shared" si="364"/>
        <v/>
      </c>
      <c r="BK202" s="15">
        <f t="shared" si="365"/>
        <v>0</v>
      </c>
      <c r="BL202" s="3">
        <f t="shared" si="366"/>
        <v>0</v>
      </c>
      <c r="BM202" s="15" t="str">
        <f t="shared" si="367"/>
        <v/>
      </c>
      <c r="BN202" s="15" t="str">
        <f t="shared" si="368"/>
        <v>No es un Control</v>
      </c>
      <c r="BO202" s="149"/>
      <c r="BP202" s="151"/>
      <c r="BQ202" s="151"/>
      <c r="BR202" s="154"/>
      <c r="BS202" s="118"/>
      <c r="BT202" s="121"/>
      <c r="BU202" s="123"/>
      <c r="BV202" s="126"/>
      <c r="BW202" s="121"/>
      <c r="BX202" s="121"/>
      <c r="BY202" s="121"/>
      <c r="BZ202" s="121"/>
      <c r="CA202" s="121"/>
      <c r="CB202" s="121"/>
      <c r="CC202" s="121"/>
      <c r="CD202" s="121"/>
      <c r="CE202" s="121"/>
      <c r="CF202" s="121"/>
      <c r="CG202" s="121"/>
      <c r="CH202" s="121"/>
      <c r="CI202" s="121"/>
      <c r="CJ202" s="121"/>
    </row>
    <row r="203" spans="1:88" ht="16.5" thickBot="1" x14ac:dyDescent="0.3">
      <c r="A203" s="118"/>
      <c r="B203" s="121"/>
      <c r="C203" s="121"/>
      <c r="D203" s="121"/>
      <c r="E203" s="6"/>
      <c r="F203" s="5"/>
      <c r="G203" s="121"/>
      <c r="H203" s="121"/>
      <c r="I203" s="121"/>
      <c r="J203" s="121"/>
      <c r="K203" s="121"/>
      <c r="L203" s="121"/>
      <c r="M203" s="121"/>
      <c r="N203" s="121"/>
      <c r="O203" s="11" t="e">
        <f t="shared" si="352"/>
        <v>#DIV/0!</v>
      </c>
      <c r="P203" s="201" t="e">
        <f t="shared" si="331"/>
        <v>#DIV/0!</v>
      </c>
      <c r="Q203" s="121"/>
      <c r="R203" s="121"/>
      <c r="S203" s="121"/>
      <c r="T203" s="121"/>
      <c r="U203" s="121"/>
      <c r="V203" s="121"/>
      <c r="W203" s="121"/>
      <c r="X203" s="121"/>
      <c r="Y203" s="121"/>
      <c r="Z203" s="121"/>
      <c r="AA203" s="121"/>
      <c r="AB203" s="121"/>
      <c r="AC203" s="121"/>
      <c r="AD203" s="121"/>
      <c r="AE203" s="121"/>
      <c r="AF203" s="121"/>
      <c r="AG203" s="121"/>
      <c r="AH203" s="121"/>
      <c r="AI203" s="190"/>
      <c r="AJ203" s="193">
        <f t="shared" si="332"/>
        <v>0</v>
      </c>
      <c r="AK203" s="193">
        <f t="shared" si="333"/>
        <v>0</v>
      </c>
      <c r="AL203" s="179" t="str">
        <f t="shared" si="353"/>
        <v/>
      </c>
      <c r="AM203" s="196" t="e">
        <f t="shared" si="334"/>
        <v>#DIV/0!</v>
      </c>
      <c r="AN203" s="179" t="str">
        <f t="shared" si="354"/>
        <v/>
      </c>
      <c r="AO203" s="182" t="e">
        <f t="shared" si="355"/>
        <v>#DIV/0!</v>
      </c>
      <c r="AP203" s="126" t="e">
        <f t="shared" si="356"/>
        <v>#DIV/0!</v>
      </c>
      <c r="AQ203" s="187" t="e">
        <f t="shared" si="351"/>
        <v>#DIV/0!</v>
      </c>
      <c r="AR203" s="5"/>
      <c r="AS203" s="5"/>
      <c r="AT203" s="5"/>
      <c r="AU203" s="3">
        <f t="shared" si="357"/>
        <v>0</v>
      </c>
      <c r="AV203" s="5"/>
      <c r="AW203" s="3">
        <f t="shared" si="358"/>
        <v>0</v>
      </c>
      <c r="AX203" s="5"/>
      <c r="AY203" s="3">
        <f t="shared" si="359"/>
        <v>0</v>
      </c>
      <c r="AZ203" s="6"/>
      <c r="BA203" s="6"/>
      <c r="BB203" s="6"/>
      <c r="BC203" s="3">
        <f t="shared" si="360"/>
        <v>0</v>
      </c>
      <c r="BD203" s="6"/>
      <c r="BE203" s="3">
        <f t="shared" si="361"/>
        <v>0</v>
      </c>
      <c r="BF203" s="6"/>
      <c r="BG203" s="3">
        <f t="shared" si="362"/>
        <v>0</v>
      </c>
      <c r="BH203" s="3">
        <f t="shared" si="363"/>
        <v>0</v>
      </c>
      <c r="BI203" s="15" t="str">
        <f t="shared" si="364"/>
        <v/>
      </c>
      <c r="BK203" s="15">
        <f t="shared" si="365"/>
        <v>0</v>
      </c>
      <c r="BL203" s="3">
        <f t="shared" si="366"/>
        <v>0</v>
      </c>
      <c r="BM203" s="15" t="str">
        <f t="shared" si="367"/>
        <v/>
      </c>
      <c r="BN203" s="15" t="str">
        <f t="shared" si="368"/>
        <v>No es un Control</v>
      </c>
      <c r="BO203" s="149"/>
      <c r="BP203" s="151"/>
      <c r="BQ203" s="151"/>
      <c r="BR203" s="154"/>
      <c r="BS203" s="118"/>
      <c r="BT203" s="121"/>
      <c r="BU203" s="123"/>
      <c r="BV203" s="126"/>
      <c r="BW203" s="121"/>
      <c r="BX203" s="121"/>
      <c r="BY203" s="121"/>
      <c r="BZ203" s="121"/>
      <c r="CA203" s="121"/>
      <c r="CB203" s="121"/>
      <c r="CC203" s="121"/>
      <c r="CD203" s="121"/>
      <c r="CE203" s="121"/>
      <c r="CF203" s="121"/>
      <c r="CG203" s="121"/>
      <c r="CH203" s="121"/>
      <c r="CI203" s="121"/>
      <c r="CJ203" s="121"/>
    </row>
    <row r="204" spans="1:88" ht="16.5" thickBot="1" x14ac:dyDescent="0.3">
      <c r="A204" s="118"/>
      <c r="B204" s="121"/>
      <c r="C204" s="121"/>
      <c r="D204" s="121"/>
      <c r="E204" s="6"/>
      <c r="F204" s="5"/>
      <c r="G204" s="121"/>
      <c r="H204" s="121"/>
      <c r="I204" s="121"/>
      <c r="J204" s="121"/>
      <c r="K204" s="121"/>
      <c r="L204" s="121"/>
      <c r="M204" s="121"/>
      <c r="N204" s="121"/>
      <c r="O204" s="11" t="e">
        <f t="shared" si="352"/>
        <v>#DIV/0!</v>
      </c>
      <c r="P204" s="201" t="e">
        <f t="shared" si="331"/>
        <v>#DIV/0!</v>
      </c>
      <c r="Q204" s="121"/>
      <c r="R204" s="121"/>
      <c r="S204" s="121"/>
      <c r="T204" s="121"/>
      <c r="U204" s="121"/>
      <c r="V204" s="121"/>
      <c r="W204" s="121"/>
      <c r="X204" s="121"/>
      <c r="Y204" s="121"/>
      <c r="Z204" s="121"/>
      <c r="AA204" s="121"/>
      <c r="AB204" s="121"/>
      <c r="AC204" s="121"/>
      <c r="AD204" s="121"/>
      <c r="AE204" s="121"/>
      <c r="AF204" s="121"/>
      <c r="AG204" s="121"/>
      <c r="AH204" s="121"/>
      <c r="AI204" s="190"/>
      <c r="AJ204" s="193">
        <f t="shared" si="332"/>
        <v>0</v>
      </c>
      <c r="AK204" s="193">
        <f t="shared" si="333"/>
        <v>0</v>
      </c>
      <c r="AL204" s="179" t="str">
        <f t="shared" si="353"/>
        <v/>
      </c>
      <c r="AM204" s="196" t="e">
        <f t="shared" si="334"/>
        <v>#DIV/0!</v>
      </c>
      <c r="AN204" s="179" t="str">
        <f t="shared" si="354"/>
        <v/>
      </c>
      <c r="AO204" s="182" t="e">
        <f t="shared" si="355"/>
        <v>#DIV/0!</v>
      </c>
      <c r="AP204" s="126" t="e">
        <f t="shared" si="356"/>
        <v>#DIV/0!</v>
      </c>
      <c r="AQ204" s="187" t="e">
        <f t="shared" si="351"/>
        <v>#DIV/0!</v>
      </c>
      <c r="AR204" s="5"/>
      <c r="AS204" s="5"/>
      <c r="AT204" s="5"/>
      <c r="AU204" s="3">
        <f t="shared" si="357"/>
        <v>0</v>
      </c>
      <c r="AV204" s="5"/>
      <c r="AW204" s="3">
        <f t="shared" si="358"/>
        <v>0</v>
      </c>
      <c r="AX204" s="5"/>
      <c r="AY204" s="3">
        <f t="shared" si="359"/>
        <v>0</v>
      </c>
      <c r="AZ204" s="6"/>
      <c r="BA204" s="6"/>
      <c r="BB204" s="6"/>
      <c r="BC204" s="3">
        <f t="shared" si="360"/>
        <v>0</v>
      </c>
      <c r="BD204" s="6"/>
      <c r="BE204" s="3">
        <f t="shared" si="361"/>
        <v>0</v>
      </c>
      <c r="BF204" s="6"/>
      <c r="BG204" s="3">
        <f t="shared" si="362"/>
        <v>0</v>
      </c>
      <c r="BH204" s="3">
        <f t="shared" si="363"/>
        <v>0</v>
      </c>
      <c r="BI204" s="15" t="str">
        <f t="shared" si="364"/>
        <v/>
      </c>
      <c r="BK204" s="15">
        <f t="shared" si="365"/>
        <v>0</v>
      </c>
      <c r="BL204" s="3">
        <f t="shared" si="366"/>
        <v>0</v>
      </c>
      <c r="BM204" s="15" t="str">
        <f t="shared" si="367"/>
        <v/>
      </c>
      <c r="BN204" s="15" t="str">
        <f t="shared" si="368"/>
        <v>No es un Control</v>
      </c>
      <c r="BO204" s="149"/>
      <c r="BP204" s="151"/>
      <c r="BQ204" s="151"/>
      <c r="BR204" s="154"/>
      <c r="BS204" s="118"/>
      <c r="BT204" s="121"/>
      <c r="BU204" s="123"/>
      <c r="BV204" s="126"/>
      <c r="BW204" s="121"/>
      <c r="BX204" s="121"/>
      <c r="BY204" s="121"/>
      <c r="BZ204" s="121"/>
      <c r="CA204" s="121"/>
      <c r="CB204" s="121"/>
      <c r="CC204" s="121"/>
      <c r="CD204" s="121"/>
      <c r="CE204" s="121"/>
      <c r="CF204" s="121"/>
      <c r="CG204" s="121"/>
      <c r="CH204" s="121"/>
      <c r="CI204" s="121"/>
      <c r="CJ204" s="121"/>
    </row>
    <row r="205" spans="1:88" ht="16.5" thickBot="1" x14ac:dyDescent="0.3">
      <c r="A205" s="204"/>
      <c r="B205" s="199"/>
      <c r="C205" s="199"/>
      <c r="D205" s="199"/>
      <c r="E205" s="16"/>
      <c r="F205" s="17"/>
      <c r="G205" s="199"/>
      <c r="H205" s="199"/>
      <c r="I205" s="199"/>
      <c r="J205" s="199"/>
      <c r="K205" s="199"/>
      <c r="L205" s="199"/>
      <c r="M205" s="199"/>
      <c r="N205" s="199"/>
      <c r="O205" s="18" t="e">
        <f t="shared" si="352"/>
        <v>#DIV/0!</v>
      </c>
      <c r="P205" s="202" t="e">
        <f t="shared" si="331"/>
        <v>#DIV/0!</v>
      </c>
      <c r="Q205" s="199"/>
      <c r="R205" s="199"/>
      <c r="S205" s="199"/>
      <c r="T205" s="199"/>
      <c r="U205" s="199"/>
      <c r="V205" s="199"/>
      <c r="W205" s="199"/>
      <c r="X205" s="199"/>
      <c r="Y205" s="199"/>
      <c r="Z205" s="199"/>
      <c r="AA205" s="199"/>
      <c r="AB205" s="199"/>
      <c r="AC205" s="199"/>
      <c r="AD205" s="199"/>
      <c r="AE205" s="199"/>
      <c r="AF205" s="199"/>
      <c r="AG205" s="199"/>
      <c r="AH205" s="199"/>
      <c r="AI205" s="191"/>
      <c r="AJ205" s="194">
        <f t="shared" si="332"/>
        <v>0</v>
      </c>
      <c r="AK205" s="194">
        <f t="shared" si="333"/>
        <v>0</v>
      </c>
      <c r="AL205" s="180" t="str">
        <f t="shared" si="353"/>
        <v/>
      </c>
      <c r="AM205" s="197" t="e">
        <f t="shared" si="334"/>
        <v>#DIV/0!</v>
      </c>
      <c r="AN205" s="180" t="str">
        <f t="shared" si="354"/>
        <v/>
      </c>
      <c r="AO205" s="183" t="e">
        <f t="shared" si="355"/>
        <v>#DIV/0!</v>
      </c>
      <c r="AP205" s="185" t="e">
        <f t="shared" si="356"/>
        <v>#DIV/0!</v>
      </c>
      <c r="AQ205" s="188" t="e">
        <f t="shared" si="351"/>
        <v>#DIV/0!</v>
      </c>
      <c r="AR205" s="5"/>
      <c r="AS205" s="5"/>
      <c r="AT205" s="5"/>
      <c r="AU205" s="3">
        <f t="shared" si="357"/>
        <v>0</v>
      </c>
      <c r="AV205" s="5"/>
      <c r="AW205" s="3">
        <f t="shared" si="358"/>
        <v>0</v>
      </c>
      <c r="AX205" s="5"/>
      <c r="AY205" s="3">
        <f t="shared" si="359"/>
        <v>0</v>
      </c>
      <c r="AZ205" s="6"/>
      <c r="BA205" s="6"/>
      <c r="BB205" s="6"/>
      <c r="BC205" s="3">
        <f t="shared" si="360"/>
        <v>0</v>
      </c>
      <c r="BD205" s="6"/>
      <c r="BE205" s="3">
        <f t="shared" si="361"/>
        <v>0</v>
      </c>
      <c r="BF205" s="6"/>
      <c r="BG205" s="3">
        <f t="shared" si="362"/>
        <v>0</v>
      </c>
      <c r="BH205" s="3">
        <f t="shared" si="363"/>
        <v>0</v>
      </c>
      <c r="BI205" s="15" t="str">
        <f t="shared" si="364"/>
        <v/>
      </c>
      <c r="BK205" s="15">
        <f t="shared" si="365"/>
        <v>0</v>
      </c>
      <c r="BL205" s="3">
        <f t="shared" si="366"/>
        <v>0</v>
      </c>
      <c r="BM205" s="15" t="str">
        <f t="shared" si="367"/>
        <v/>
      </c>
      <c r="BN205" s="15" t="str">
        <f t="shared" si="368"/>
        <v>No es un Control</v>
      </c>
      <c r="BO205" s="149"/>
      <c r="BP205" s="152"/>
      <c r="BQ205" s="152"/>
      <c r="BR205" s="155"/>
      <c r="BS205" s="119"/>
      <c r="BT205" s="108"/>
      <c r="BU205" s="124"/>
      <c r="BV205" s="127"/>
      <c r="BW205" s="199"/>
      <c r="BX205" s="199"/>
      <c r="BY205" s="199"/>
      <c r="BZ205" s="199"/>
      <c r="CA205" s="199"/>
      <c r="CB205" s="199"/>
      <c r="CC205" s="199"/>
      <c r="CD205" s="199"/>
      <c r="CE205" s="199"/>
      <c r="CF205" s="199"/>
      <c r="CG205" s="199"/>
      <c r="CH205" s="199"/>
      <c r="CI205" s="199"/>
      <c r="CJ205" s="199"/>
    </row>
    <row r="206" spans="1:88" ht="16.5" thickBot="1" x14ac:dyDescent="0.3">
      <c r="A206" s="203"/>
      <c r="B206" s="198"/>
      <c r="C206" s="198"/>
      <c r="D206" s="198"/>
      <c r="E206" s="12"/>
      <c r="F206" s="12"/>
      <c r="G206" s="198"/>
      <c r="H206" s="198"/>
      <c r="I206" s="198"/>
      <c r="J206" s="198"/>
      <c r="K206" s="198"/>
      <c r="L206" s="198"/>
      <c r="M206" s="198"/>
      <c r="N206" s="198"/>
      <c r="O206" s="13" t="e">
        <f t="shared" si="352"/>
        <v>#DIV/0!</v>
      </c>
      <c r="P206" s="200" t="e">
        <f t="shared" si="331"/>
        <v>#DIV/0!</v>
      </c>
      <c r="Q206" s="198"/>
      <c r="R206" s="198"/>
      <c r="S206" s="198"/>
      <c r="T206" s="198"/>
      <c r="U206" s="198"/>
      <c r="V206" s="198"/>
      <c r="W206" s="198"/>
      <c r="X206" s="198"/>
      <c r="Y206" s="198"/>
      <c r="Z206" s="198"/>
      <c r="AA206" s="198"/>
      <c r="AB206" s="198"/>
      <c r="AC206" s="198"/>
      <c r="AD206" s="198"/>
      <c r="AE206" s="198"/>
      <c r="AF206" s="198"/>
      <c r="AG206" s="198"/>
      <c r="AH206" s="198"/>
      <c r="AI206" s="189"/>
      <c r="AJ206" s="192">
        <f t="shared" si="332"/>
        <v>0</v>
      </c>
      <c r="AK206" s="192">
        <f t="shared" si="333"/>
        <v>0</v>
      </c>
      <c r="AL206" s="178" t="str">
        <f t="shared" si="353"/>
        <v/>
      </c>
      <c r="AM206" s="195" t="e">
        <f t="shared" si="334"/>
        <v>#DIV/0!</v>
      </c>
      <c r="AN206" s="178" t="str">
        <f t="shared" si="354"/>
        <v/>
      </c>
      <c r="AO206" s="181" t="e">
        <f t="shared" si="355"/>
        <v>#DIV/0!</v>
      </c>
      <c r="AP206" s="184" t="e">
        <f t="shared" si="356"/>
        <v>#DIV/0!</v>
      </c>
      <c r="AQ206" s="186" t="e">
        <f t="shared" si="351"/>
        <v>#DIV/0!</v>
      </c>
      <c r="AR206" s="5"/>
      <c r="AS206" s="5"/>
      <c r="AT206" s="5"/>
      <c r="AU206" s="3">
        <f t="shared" si="357"/>
        <v>0</v>
      </c>
      <c r="AV206" s="5"/>
      <c r="AW206" s="3">
        <f t="shared" si="358"/>
        <v>0</v>
      </c>
      <c r="AX206" s="5"/>
      <c r="AY206" s="3">
        <f t="shared" si="359"/>
        <v>0</v>
      </c>
      <c r="AZ206" s="6"/>
      <c r="BA206" s="6"/>
      <c r="BB206" s="6"/>
      <c r="BC206" s="3">
        <f t="shared" si="360"/>
        <v>0</v>
      </c>
      <c r="BD206" s="6"/>
      <c r="BE206" s="3">
        <f t="shared" si="361"/>
        <v>0</v>
      </c>
      <c r="BF206" s="6"/>
      <c r="BG206" s="3">
        <f t="shared" si="362"/>
        <v>0</v>
      </c>
      <c r="BH206" s="3">
        <f t="shared" si="363"/>
        <v>0</v>
      </c>
      <c r="BI206" s="15" t="str">
        <f t="shared" si="364"/>
        <v/>
      </c>
      <c r="BK206" s="15">
        <f t="shared" si="365"/>
        <v>0</v>
      </c>
      <c r="BL206" s="3">
        <f t="shared" si="366"/>
        <v>0</v>
      </c>
      <c r="BM206" s="15" t="str">
        <f t="shared" si="367"/>
        <v/>
      </c>
      <c r="BN206" s="15" t="str">
        <f t="shared" si="368"/>
        <v>No es un Control</v>
      </c>
      <c r="BO206" s="148" t="e">
        <f t="shared" ref="BO206" si="376">AVERAGE(BM206:BM210)</f>
        <v>#DIV/0!</v>
      </c>
      <c r="BP206" s="150" t="e">
        <f t="shared" ref="BP206" si="377">IF(BO206=100,"FUERTE",IF(BO206&gt;49,"MODERADO",IF(BO206&lt;50,"DÉBIL","")))</f>
        <v>#DIV/0!</v>
      </c>
      <c r="BQ206" s="150" t="e">
        <f t="shared" ref="BQ206" si="378">IF(AND(BP206="FUERTE",OR(BN206="Probabilidad",BN207="Probabilidad",BN208="Probabilidad", BN209="Probabilidad",BN210="Probabilidad")),2,IF(AND(BP206="MODERADO",OR(BN206="Probabilidad",BN207="Probabilidad",BN208="Probabilidad", BN209="Probabilidad",BN210="Probabilidad")),1,0))</f>
        <v>#DIV/0!</v>
      </c>
      <c r="BR206" s="153">
        <v>0</v>
      </c>
      <c r="BS206" s="117" t="e">
        <f t="shared" ref="BS206" si="379">IF(AM206-BQ206&lt;=0,1,AM206-BQ206)</f>
        <v>#DIV/0!</v>
      </c>
      <c r="BT206" s="120" t="e">
        <f t="shared" ref="BT206" si="380">AN206-BR206</f>
        <v>#VALUE!</v>
      </c>
      <c r="BU206" s="122" t="e">
        <f t="shared" ref="BU206" si="381">BS206*BT206</f>
        <v>#DIV/0!</v>
      </c>
      <c r="BV206" s="125" t="e">
        <f t="shared" ref="BV206" si="382">IF(OR(BT206=5,BU206=20,BU206=15,BU206=16,AND(BU206=12,BT206=4)),"Extremo",IF(OR(BU206=8,BU206=9,AND(BU206=4,BT206=4),AND(BU206=12,BT206=3),AND(BU206=10,BT206=2),AND(BU206=5,BT206=1)),"Alto",IF(OR(BU206=6,AND(BU206=4,BT206=1),AND(BU206=3,BT206=3)),"Moderado",IF(OR(BU206=1,BU206=2,AND(BU206=3,BT206=3),AND(BU206=4,BT206=2)),"Bajo"," "))))</f>
        <v>#VALUE!</v>
      </c>
      <c r="BW206" s="198"/>
      <c r="BX206" s="198"/>
      <c r="BY206" s="198"/>
      <c r="BZ206" s="198"/>
      <c r="CA206" s="198"/>
      <c r="CB206" s="198"/>
      <c r="CC206" s="198"/>
      <c r="CD206" s="198"/>
      <c r="CE206" s="198"/>
      <c r="CF206" s="198"/>
      <c r="CG206" s="198"/>
      <c r="CH206" s="198"/>
      <c r="CI206" s="198"/>
      <c r="CJ206" s="198"/>
    </row>
    <row r="207" spans="1:88" ht="16.5" thickBot="1" x14ac:dyDescent="0.3">
      <c r="A207" s="118"/>
      <c r="B207" s="121"/>
      <c r="C207" s="121"/>
      <c r="D207" s="121"/>
      <c r="E207" s="6"/>
      <c r="F207" s="5"/>
      <c r="G207" s="121"/>
      <c r="H207" s="121"/>
      <c r="I207" s="121"/>
      <c r="J207" s="121"/>
      <c r="K207" s="121"/>
      <c r="L207" s="121"/>
      <c r="M207" s="121"/>
      <c r="N207" s="121"/>
      <c r="O207" s="11" t="e">
        <f t="shared" si="352"/>
        <v>#DIV/0!</v>
      </c>
      <c r="P207" s="201" t="e">
        <f t="shared" si="331"/>
        <v>#DIV/0!</v>
      </c>
      <c r="Q207" s="121"/>
      <c r="R207" s="121"/>
      <c r="S207" s="121"/>
      <c r="T207" s="121"/>
      <c r="U207" s="121"/>
      <c r="V207" s="121"/>
      <c r="W207" s="121"/>
      <c r="X207" s="121"/>
      <c r="Y207" s="121"/>
      <c r="Z207" s="121"/>
      <c r="AA207" s="121"/>
      <c r="AB207" s="121"/>
      <c r="AC207" s="121"/>
      <c r="AD207" s="121"/>
      <c r="AE207" s="121"/>
      <c r="AF207" s="121"/>
      <c r="AG207" s="121"/>
      <c r="AH207" s="121"/>
      <c r="AI207" s="190"/>
      <c r="AJ207" s="193">
        <f t="shared" si="332"/>
        <v>0</v>
      </c>
      <c r="AK207" s="193">
        <f t="shared" si="333"/>
        <v>0</v>
      </c>
      <c r="AL207" s="179" t="str">
        <f t="shared" si="353"/>
        <v/>
      </c>
      <c r="AM207" s="196" t="e">
        <f t="shared" si="334"/>
        <v>#DIV/0!</v>
      </c>
      <c r="AN207" s="179" t="str">
        <f t="shared" si="354"/>
        <v/>
      </c>
      <c r="AO207" s="182" t="e">
        <f t="shared" si="355"/>
        <v>#DIV/0!</v>
      </c>
      <c r="AP207" s="126" t="e">
        <f t="shared" si="356"/>
        <v>#DIV/0!</v>
      </c>
      <c r="AQ207" s="187" t="e">
        <f t="shared" si="351"/>
        <v>#DIV/0!</v>
      </c>
      <c r="AR207" s="5"/>
      <c r="AS207" s="5"/>
      <c r="AT207" s="5"/>
      <c r="AU207" s="3">
        <f t="shared" si="357"/>
        <v>0</v>
      </c>
      <c r="AV207" s="5"/>
      <c r="AW207" s="3">
        <f t="shared" si="358"/>
        <v>0</v>
      </c>
      <c r="AX207" s="5"/>
      <c r="AY207" s="3">
        <f t="shared" si="359"/>
        <v>0</v>
      </c>
      <c r="AZ207" s="6"/>
      <c r="BA207" s="6"/>
      <c r="BB207" s="6"/>
      <c r="BC207" s="3">
        <f t="shared" si="360"/>
        <v>0</v>
      </c>
      <c r="BD207" s="6"/>
      <c r="BE207" s="3">
        <f t="shared" si="361"/>
        <v>0</v>
      </c>
      <c r="BF207" s="6"/>
      <c r="BG207" s="3">
        <f t="shared" si="362"/>
        <v>0</v>
      </c>
      <c r="BH207" s="3">
        <f t="shared" si="363"/>
        <v>0</v>
      </c>
      <c r="BI207" s="15" t="str">
        <f t="shared" si="364"/>
        <v/>
      </c>
      <c r="BK207" s="15">
        <f t="shared" si="365"/>
        <v>0</v>
      </c>
      <c r="BL207" s="3">
        <f t="shared" si="366"/>
        <v>0</v>
      </c>
      <c r="BM207" s="15" t="str">
        <f t="shared" si="367"/>
        <v/>
      </c>
      <c r="BN207" s="15" t="str">
        <f t="shared" si="368"/>
        <v>No es un Control</v>
      </c>
      <c r="BO207" s="149"/>
      <c r="BP207" s="151"/>
      <c r="BQ207" s="151"/>
      <c r="BR207" s="154"/>
      <c r="BS207" s="118"/>
      <c r="BT207" s="121"/>
      <c r="BU207" s="123"/>
      <c r="BV207" s="126"/>
      <c r="BW207" s="121"/>
      <c r="BX207" s="121"/>
      <c r="BY207" s="121"/>
      <c r="BZ207" s="121"/>
      <c r="CA207" s="121"/>
      <c r="CB207" s="121"/>
      <c r="CC207" s="121"/>
      <c r="CD207" s="121"/>
      <c r="CE207" s="121"/>
      <c r="CF207" s="121"/>
      <c r="CG207" s="121"/>
      <c r="CH207" s="121"/>
      <c r="CI207" s="121"/>
      <c r="CJ207" s="121"/>
    </row>
    <row r="208" spans="1:88" ht="16.5" thickBot="1" x14ac:dyDescent="0.3">
      <c r="A208" s="118"/>
      <c r="B208" s="121"/>
      <c r="C208" s="121"/>
      <c r="D208" s="121"/>
      <c r="E208" s="6"/>
      <c r="F208" s="5"/>
      <c r="G208" s="121"/>
      <c r="H208" s="121"/>
      <c r="I208" s="121"/>
      <c r="J208" s="121"/>
      <c r="K208" s="121"/>
      <c r="L208" s="121"/>
      <c r="M208" s="121"/>
      <c r="N208" s="121"/>
      <c r="O208" s="11" t="e">
        <f t="shared" si="352"/>
        <v>#DIV/0!</v>
      </c>
      <c r="P208" s="201" t="e">
        <f t="shared" si="331"/>
        <v>#DIV/0!</v>
      </c>
      <c r="Q208" s="121"/>
      <c r="R208" s="121"/>
      <c r="S208" s="121"/>
      <c r="T208" s="121"/>
      <c r="U208" s="121"/>
      <c r="V208" s="121"/>
      <c r="W208" s="121"/>
      <c r="X208" s="121"/>
      <c r="Y208" s="121"/>
      <c r="Z208" s="121"/>
      <c r="AA208" s="121"/>
      <c r="AB208" s="121"/>
      <c r="AC208" s="121"/>
      <c r="AD208" s="121"/>
      <c r="AE208" s="121"/>
      <c r="AF208" s="121"/>
      <c r="AG208" s="121"/>
      <c r="AH208" s="121"/>
      <c r="AI208" s="190"/>
      <c r="AJ208" s="193">
        <f t="shared" si="332"/>
        <v>0</v>
      </c>
      <c r="AK208" s="193">
        <f t="shared" si="333"/>
        <v>0</v>
      </c>
      <c r="AL208" s="179" t="str">
        <f t="shared" si="353"/>
        <v/>
      </c>
      <c r="AM208" s="196" t="e">
        <f t="shared" si="334"/>
        <v>#DIV/0!</v>
      </c>
      <c r="AN208" s="179" t="str">
        <f t="shared" si="354"/>
        <v/>
      </c>
      <c r="AO208" s="182" t="e">
        <f t="shared" si="355"/>
        <v>#DIV/0!</v>
      </c>
      <c r="AP208" s="126" t="e">
        <f t="shared" si="356"/>
        <v>#DIV/0!</v>
      </c>
      <c r="AQ208" s="187" t="e">
        <f t="shared" si="351"/>
        <v>#DIV/0!</v>
      </c>
      <c r="AR208" s="5"/>
      <c r="AS208" s="5"/>
      <c r="AT208" s="5"/>
      <c r="AU208" s="3">
        <f t="shared" si="357"/>
        <v>0</v>
      </c>
      <c r="AV208" s="5"/>
      <c r="AW208" s="3">
        <f t="shared" si="358"/>
        <v>0</v>
      </c>
      <c r="AX208" s="5"/>
      <c r="AY208" s="3">
        <f t="shared" si="359"/>
        <v>0</v>
      </c>
      <c r="AZ208" s="6"/>
      <c r="BA208" s="6"/>
      <c r="BB208" s="6"/>
      <c r="BC208" s="3">
        <f t="shared" si="360"/>
        <v>0</v>
      </c>
      <c r="BD208" s="6"/>
      <c r="BE208" s="3">
        <f t="shared" si="361"/>
        <v>0</v>
      </c>
      <c r="BF208" s="6"/>
      <c r="BG208" s="3">
        <f t="shared" si="362"/>
        <v>0</v>
      </c>
      <c r="BH208" s="3">
        <f t="shared" si="363"/>
        <v>0</v>
      </c>
      <c r="BI208" s="15" t="str">
        <f t="shared" si="364"/>
        <v/>
      </c>
      <c r="BK208" s="15">
        <f t="shared" si="365"/>
        <v>0</v>
      </c>
      <c r="BL208" s="3">
        <f t="shared" si="366"/>
        <v>0</v>
      </c>
      <c r="BM208" s="15" t="str">
        <f t="shared" si="367"/>
        <v/>
      </c>
      <c r="BN208" s="15" t="str">
        <f t="shared" si="368"/>
        <v>No es un Control</v>
      </c>
      <c r="BO208" s="149"/>
      <c r="BP208" s="151"/>
      <c r="BQ208" s="151"/>
      <c r="BR208" s="154"/>
      <c r="BS208" s="118"/>
      <c r="BT208" s="121"/>
      <c r="BU208" s="123"/>
      <c r="BV208" s="126"/>
      <c r="BW208" s="121"/>
      <c r="BX208" s="121"/>
      <c r="BY208" s="121"/>
      <c r="BZ208" s="121"/>
      <c r="CA208" s="121"/>
      <c r="CB208" s="121"/>
      <c r="CC208" s="121"/>
      <c r="CD208" s="121"/>
      <c r="CE208" s="121"/>
      <c r="CF208" s="121"/>
      <c r="CG208" s="121"/>
      <c r="CH208" s="121"/>
      <c r="CI208" s="121"/>
      <c r="CJ208" s="121"/>
    </row>
    <row r="209" spans="1:88" ht="16.5" thickBot="1" x14ac:dyDescent="0.3">
      <c r="A209" s="118"/>
      <c r="B209" s="121"/>
      <c r="C209" s="121"/>
      <c r="D209" s="121"/>
      <c r="E209" s="6"/>
      <c r="F209" s="5"/>
      <c r="G209" s="121"/>
      <c r="H209" s="121"/>
      <c r="I209" s="121"/>
      <c r="J209" s="121"/>
      <c r="K209" s="121"/>
      <c r="L209" s="121"/>
      <c r="M209" s="121"/>
      <c r="N209" s="121"/>
      <c r="O209" s="11" t="e">
        <f t="shared" si="352"/>
        <v>#DIV/0!</v>
      </c>
      <c r="P209" s="201" t="e">
        <f t="shared" si="331"/>
        <v>#DIV/0!</v>
      </c>
      <c r="Q209" s="121"/>
      <c r="R209" s="121"/>
      <c r="S209" s="121"/>
      <c r="T209" s="121"/>
      <c r="U209" s="121"/>
      <c r="V209" s="121"/>
      <c r="W209" s="121"/>
      <c r="X209" s="121"/>
      <c r="Y209" s="121"/>
      <c r="Z209" s="121"/>
      <c r="AA209" s="121"/>
      <c r="AB209" s="121"/>
      <c r="AC209" s="121"/>
      <c r="AD209" s="121"/>
      <c r="AE209" s="121"/>
      <c r="AF209" s="121"/>
      <c r="AG209" s="121"/>
      <c r="AH209" s="121"/>
      <c r="AI209" s="190"/>
      <c r="AJ209" s="193">
        <f t="shared" si="332"/>
        <v>0</v>
      </c>
      <c r="AK209" s="193">
        <f t="shared" si="333"/>
        <v>0</v>
      </c>
      <c r="AL209" s="179" t="str">
        <f t="shared" si="353"/>
        <v/>
      </c>
      <c r="AM209" s="196" t="e">
        <f t="shared" si="334"/>
        <v>#DIV/0!</v>
      </c>
      <c r="AN209" s="179" t="str">
        <f t="shared" si="354"/>
        <v/>
      </c>
      <c r="AO209" s="182" t="e">
        <f t="shared" si="355"/>
        <v>#DIV/0!</v>
      </c>
      <c r="AP209" s="126" t="e">
        <f t="shared" si="356"/>
        <v>#DIV/0!</v>
      </c>
      <c r="AQ209" s="187" t="e">
        <f t="shared" si="351"/>
        <v>#DIV/0!</v>
      </c>
      <c r="AR209" s="5"/>
      <c r="AS209" s="5"/>
      <c r="AT209" s="5"/>
      <c r="AU209" s="3">
        <f t="shared" si="357"/>
        <v>0</v>
      </c>
      <c r="AV209" s="5"/>
      <c r="AW209" s="3">
        <f t="shared" si="358"/>
        <v>0</v>
      </c>
      <c r="AX209" s="5"/>
      <c r="AY209" s="3">
        <f t="shared" si="359"/>
        <v>0</v>
      </c>
      <c r="AZ209" s="6"/>
      <c r="BA209" s="6"/>
      <c r="BB209" s="6"/>
      <c r="BC209" s="3">
        <f t="shared" si="360"/>
        <v>0</v>
      </c>
      <c r="BD209" s="6"/>
      <c r="BE209" s="3">
        <f t="shared" si="361"/>
        <v>0</v>
      </c>
      <c r="BF209" s="6"/>
      <c r="BG209" s="3">
        <f t="shared" si="362"/>
        <v>0</v>
      </c>
      <c r="BH209" s="3">
        <f t="shared" si="363"/>
        <v>0</v>
      </c>
      <c r="BI209" s="15" t="str">
        <f t="shared" si="364"/>
        <v/>
      </c>
      <c r="BK209" s="15">
        <f t="shared" si="365"/>
        <v>0</v>
      </c>
      <c r="BL209" s="3">
        <f t="shared" si="366"/>
        <v>0</v>
      </c>
      <c r="BM209" s="15" t="str">
        <f t="shared" si="367"/>
        <v/>
      </c>
      <c r="BN209" s="15" t="str">
        <f t="shared" si="368"/>
        <v>No es un Control</v>
      </c>
      <c r="BO209" s="149"/>
      <c r="BP209" s="151"/>
      <c r="BQ209" s="151"/>
      <c r="BR209" s="154"/>
      <c r="BS209" s="118"/>
      <c r="BT209" s="121"/>
      <c r="BU209" s="123"/>
      <c r="BV209" s="126"/>
      <c r="BW209" s="121"/>
      <c r="BX209" s="121"/>
      <c r="BY209" s="121"/>
      <c r="BZ209" s="121"/>
      <c r="CA209" s="121"/>
      <c r="CB209" s="121"/>
      <c r="CC209" s="121"/>
      <c r="CD209" s="121"/>
      <c r="CE209" s="121"/>
      <c r="CF209" s="121"/>
      <c r="CG209" s="121"/>
      <c r="CH209" s="121"/>
      <c r="CI209" s="121"/>
      <c r="CJ209" s="121"/>
    </row>
    <row r="210" spans="1:88" ht="16.5" thickBot="1" x14ac:dyDescent="0.3">
      <c r="A210" s="204"/>
      <c r="B210" s="199"/>
      <c r="C210" s="199"/>
      <c r="D210" s="199"/>
      <c r="E210" s="16"/>
      <c r="F210" s="17"/>
      <c r="G210" s="199"/>
      <c r="H210" s="199"/>
      <c r="I210" s="199"/>
      <c r="J210" s="199"/>
      <c r="K210" s="199"/>
      <c r="L210" s="199"/>
      <c r="M210" s="199"/>
      <c r="N210" s="199"/>
      <c r="O210" s="18" t="e">
        <f t="shared" si="352"/>
        <v>#DIV/0!</v>
      </c>
      <c r="P210" s="202" t="e">
        <f t="shared" si="331"/>
        <v>#DIV/0!</v>
      </c>
      <c r="Q210" s="199"/>
      <c r="R210" s="199"/>
      <c r="S210" s="199"/>
      <c r="T210" s="199"/>
      <c r="U210" s="199"/>
      <c r="V210" s="199"/>
      <c r="W210" s="199"/>
      <c r="X210" s="199"/>
      <c r="Y210" s="199"/>
      <c r="Z210" s="199"/>
      <c r="AA210" s="199"/>
      <c r="AB210" s="199"/>
      <c r="AC210" s="199"/>
      <c r="AD210" s="199"/>
      <c r="AE210" s="199"/>
      <c r="AF210" s="199"/>
      <c r="AG210" s="199"/>
      <c r="AH210" s="199"/>
      <c r="AI210" s="191"/>
      <c r="AJ210" s="194">
        <f t="shared" si="332"/>
        <v>0</v>
      </c>
      <c r="AK210" s="194">
        <f t="shared" si="333"/>
        <v>0</v>
      </c>
      <c r="AL210" s="180" t="str">
        <f t="shared" si="353"/>
        <v/>
      </c>
      <c r="AM210" s="197" t="e">
        <f t="shared" si="334"/>
        <v>#DIV/0!</v>
      </c>
      <c r="AN210" s="180" t="str">
        <f t="shared" si="354"/>
        <v/>
      </c>
      <c r="AO210" s="183" t="e">
        <f t="shared" si="355"/>
        <v>#DIV/0!</v>
      </c>
      <c r="AP210" s="185" t="e">
        <f t="shared" si="356"/>
        <v>#DIV/0!</v>
      </c>
      <c r="AQ210" s="188" t="e">
        <f t="shared" si="351"/>
        <v>#DIV/0!</v>
      </c>
      <c r="AR210" s="5"/>
      <c r="AS210" s="5"/>
      <c r="AT210" s="5"/>
      <c r="AU210" s="3">
        <f t="shared" si="357"/>
        <v>0</v>
      </c>
      <c r="AV210" s="5"/>
      <c r="AW210" s="3">
        <f t="shared" si="358"/>
        <v>0</v>
      </c>
      <c r="AX210" s="5"/>
      <c r="AY210" s="3">
        <f t="shared" si="359"/>
        <v>0</v>
      </c>
      <c r="AZ210" s="6"/>
      <c r="BA210" s="6"/>
      <c r="BB210" s="6"/>
      <c r="BC210" s="3">
        <f t="shared" si="360"/>
        <v>0</v>
      </c>
      <c r="BD210" s="6"/>
      <c r="BE210" s="3">
        <f t="shared" si="361"/>
        <v>0</v>
      </c>
      <c r="BF210" s="6"/>
      <c r="BG210" s="3">
        <f t="shared" si="362"/>
        <v>0</v>
      </c>
      <c r="BH210" s="3">
        <f t="shared" si="363"/>
        <v>0</v>
      </c>
      <c r="BI210" s="15" t="str">
        <f t="shared" si="364"/>
        <v/>
      </c>
      <c r="BK210" s="15">
        <f t="shared" si="365"/>
        <v>0</v>
      </c>
      <c r="BL210" s="3">
        <f t="shared" si="366"/>
        <v>0</v>
      </c>
      <c r="BM210" s="15" t="str">
        <f t="shared" si="367"/>
        <v/>
      </c>
      <c r="BN210" s="15" t="str">
        <f t="shared" si="368"/>
        <v>No es un Control</v>
      </c>
      <c r="BO210" s="149"/>
      <c r="BP210" s="152"/>
      <c r="BQ210" s="152"/>
      <c r="BR210" s="155"/>
      <c r="BS210" s="119"/>
      <c r="BT210" s="108"/>
      <c r="BU210" s="124"/>
      <c r="BV210" s="127"/>
      <c r="BW210" s="199"/>
      <c r="BX210" s="199"/>
      <c r="BY210" s="199"/>
      <c r="BZ210" s="199"/>
      <c r="CA210" s="199"/>
      <c r="CB210" s="199"/>
      <c r="CC210" s="199"/>
      <c r="CD210" s="199"/>
      <c r="CE210" s="199"/>
      <c r="CF210" s="199"/>
      <c r="CG210" s="199"/>
      <c r="CH210" s="199"/>
      <c r="CI210" s="199"/>
      <c r="CJ210" s="199"/>
    </row>
    <row r="211" spans="1:88" ht="16.5" thickBot="1" x14ac:dyDescent="0.3">
      <c r="A211" s="203"/>
      <c r="B211" s="198"/>
      <c r="C211" s="198"/>
      <c r="D211" s="198"/>
      <c r="E211" s="12"/>
      <c r="F211" s="12"/>
      <c r="G211" s="198"/>
      <c r="H211" s="198"/>
      <c r="I211" s="198"/>
      <c r="J211" s="198"/>
      <c r="K211" s="198"/>
      <c r="L211" s="198"/>
      <c r="M211" s="198"/>
      <c r="N211" s="198"/>
      <c r="O211" s="13" t="e">
        <f t="shared" si="352"/>
        <v>#DIV/0!</v>
      </c>
      <c r="P211" s="200" t="e">
        <f t="shared" si="331"/>
        <v>#DIV/0!</v>
      </c>
      <c r="Q211" s="198"/>
      <c r="R211" s="198"/>
      <c r="S211" s="198"/>
      <c r="T211" s="198"/>
      <c r="U211" s="198"/>
      <c r="V211" s="198"/>
      <c r="W211" s="198"/>
      <c r="X211" s="198"/>
      <c r="Y211" s="198"/>
      <c r="Z211" s="198"/>
      <c r="AA211" s="198"/>
      <c r="AB211" s="198"/>
      <c r="AC211" s="198"/>
      <c r="AD211" s="198"/>
      <c r="AE211" s="198"/>
      <c r="AF211" s="198"/>
      <c r="AG211" s="198"/>
      <c r="AH211" s="198"/>
      <c r="AI211" s="189"/>
      <c r="AJ211" s="192">
        <f t="shared" si="332"/>
        <v>0</v>
      </c>
      <c r="AK211" s="192">
        <f t="shared" si="333"/>
        <v>0</v>
      </c>
      <c r="AL211" s="178" t="str">
        <f t="shared" si="353"/>
        <v/>
      </c>
      <c r="AM211" s="195" t="e">
        <f t="shared" si="334"/>
        <v>#DIV/0!</v>
      </c>
      <c r="AN211" s="178" t="str">
        <f t="shared" si="354"/>
        <v/>
      </c>
      <c r="AO211" s="181" t="e">
        <f t="shared" si="355"/>
        <v>#DIV/0!</v>
      </c>
      <c r="AP211" s="184" t="e">
        <f t="shared" si="356"/>
        <v>#DIV/0!</v>
      </c>
      <c r="AQ211" s="186" t="e">
        <f t="shared" si="351"/>
        <v>#DIV/0!</v>
      </c>
      <c r="AR211" s="5"/>
      <c r="AS211" s="5"/>
      <c r="AT211" s="5"/>
      <c r="AU211" s="3">
        <f t="shared" si="357"/>
        <v>0</v>
      </c>
      <c r="AV211" s="5"/>
      <c r="AW211" s="3">
        <f t="shared" si="358"/>
        <v>0</v>
      </c>
      <c r="AX211" s="5"/>
      <c r="AY211" s="3">
        <f t="shared" si="359"/>
        <v>0</v>
      </c>
      <c r="AZ211" s="6"/>
      <c r="BA211" s="6"/>
      <c r="BB211" s="6"/>
      <c r="BC211" s="3">
        <f t="shared" si="360"/>
        <v>0</v>
      </c>
      <c r="BD211" s="6"/>
      <c r="BE211" s="3">
        <f t="shared" si="361"/>
        <v>0</v>
      </c>
      <c r="BF211" s="6"/>
      <c r="BG211" s="3">
        <f t="shared" si="362"/>
        <v>0</v>
      </c>
      <c r="BH211" s="3">
        <f t="shared" si="363"/>
        <v>0</v>
      </c>
      <c r="BI211" s="15" t="str">
        <f t="shared" si="364"/>
        <v/>
      </c>
      <c r="BK211" s="15">
        <f t="shared" si="365"/>
        <v>0</v>
      </c>
      <c r="BL211" s="3">
        <f t="shared" si="366"/>
        <v>0</v>
      </c>
      <c r="BM211" s="15" t="str">
        <f t="shared" si="367"/>
        <v/>
      </c>
      <c r="BN211" s="15" t="str">
        <f t="shared" si="368"/>
        <v>No es un Control</v>
      </c>
      <c r="BO211" s="148" t="e">
        <f t="shared" ref="BO211" si="383">AVERAGE(BM211:BM215)</f>
        <v>#DIV/0!</v>
      </c>
      <c r="BP211" s="150" t="e">
        <f t="shared" ref="BP211" si="384">IF(BO211=100,"FUERTE",IF(BO211&gt;49,"MODERADO",IF(BO211&lt;50,"DÉBIL","")))</f>
        <v>#DIV/0!</v>
      </c>
      <c r="BQ211" s="150" t="e">
        <f t="shared" ref="BQ211" si="385">IF(AND(BP211="FUERTE",OR(BN211="Probabilidad",BN212="Probabilidad",BN213="Probabilidad", BN214="Probabilidad",BN215="Probabilidad")),2,IF(AND(BP211="MODERADO",OR(BN211="Probabilidad",BN212="Probabilidad",BN213="Probabilidad", BN214="Probabilidad",BN215="Probabilidad")),1,0))</f>
        <v>#DIV/0!</v>
      </c>
      <c r="BR211" s="153">
        <v>0</v>
      </c>
      <c r="BS211" s="117" t="e">
        <f t="shared" ref="BS211" si="386">IF(AM211-BQ211&lt;=0,1,AM211-BQ211)</f>
        <v>#DIV/0!</v>
      </c>
      <c r="BT211" s="120" t="e">
        <f t="shared" ref="BT211" si="387">AN211-BR211</f>
        <v>#VALUE!</v>
      </c>
      <c r="BU211" s="122" t="e">
        <f t="shared" ref="BU211" si="388">BS211*BT211</f>
        <v>#DIV/0!</v>
      </c>
      <c r="BV211" s="125" t="e">
        <f t="shared" ref="BV211" si="389">IF(OR(BT211=5,BU211=20,BU211=15,BU211=16,AND(BU211=12,BT211=4)),"Extremo",IF(OR(BU211=8,BU211=9,AND(BU211=4,BT211=4),AND(BU211=12,BT211=3),AND(BU211=10,BT211=2),AND(BU211=5,BT211=1)),"Alto",IF(OR(BU211=6,AND(BU211=4,BT211=1),AND(BU211=3,BT211=3)),"Moderado",IF(OR(BU211=1,BU211=2,AND(BU211=3,BT211=3),AND(BU211=4,BT211=2)),"Bajo"," "))))</f>
        <v>#VALUE!</v>
      </c>
      <c r="BW211" s="198"/>
      <c r="BX211" s="198"/>
      <c r="BY211" s="198"/>
      <c r="BZ211" s="198"/>
      <c r="CA211" s="198"/>
      <c r="CB211" s="198"/>
      <c r="CC211" s="198"/>
      <c r="CD211" s="198"/>
      <c r="CE211" s="198"/>
      <c r="CF211" s="198"/>
      <c r="CG211" s="198"/>
      <c r="CH211" s="198"/>
      <c r="CI211" s="198"/>
      <c r="CJ211" s="198"/>
    </row>
    <row r="212" spans="1:88" ht="16.5" thickBot="1" x14ac:dyDescent="0.3">
      <c r="A212" s="118"/>
      <c r="B212" s="121"/>
      <c r="C212" s="121"/>
      <c r="D212" s="121"/>
      <c r="E212" s="6"/>
      <c r="F212" s="5"/>
      <c r="G212" s="121"/>
      <c r="H212" s="121"/>
      <c r="I212" s="121"/>
      <c r="J212" s="121"/>
      <c r="K212" s="121"/>
      <c r="L212" s="121"/>
      <c r="M212" s="121"/>
      <c r="N212" s="121"/>
      <c r="O212" s="11" t="e">
        <f t="shared" si="352"/>
        <v>#DIV/0!</v>
      </c>
      <c r="P212" s="201" t="e">
        <f t="shared" si="331"/>
        <v>#DIV/0!</v>
      </c>
      <c r="Q212" s="121"/>
      <c r="R212" s="121"/>
      <c r="S212" s="121"/>
      <c r="T212" s="121"/>
      <c r="U212" s="121"/>
      <c r="V212" s="121"/>
      <c r="W212" s="121"/>
      <c r="X212" s="121"/>
      <c r="Y212" s="121"/>
      <c r="Z212" s="121"/>
      <c r="AA212" s="121"/>
      <c r="AB212" s="121"/>
      <c r="AC212" s="121"/>
      <c r="AD212" s="121"/>
      <c r="AE212" s="121"/>
      <c r="AF212" s="121"/>
      <c r="AG212" s="121"/>
      <c r="AH212" s="121"/>
      <c r="AI212" s="190"/>
      <c r="AJ212" s="193">
        <f t="shared" si="332"/>
        <v>0</v>
      </c>
      <c r="AK212" s="193">
        <f t="shared" si="333"/>
        <v>0</v>
      </c>
      <c r="AL212" s="179" t="str">
        <f t="shared" si="353"/>
        <v/>
      </c>
      <c r="AM212" s="196" t="e">
        <f t="shared" si="334"/>
        <v>#DIV/0!</v>
      </c>
      <c r="AN212" s="179" t="str">
        <f t="shared" si="354"/>
        <v/>
      </c>
      <c r="AO212" s="182" t="e">
        <f t="shared" si="355"/>
        <v>#DIV/0!</v>
      </c>
      <c r="AP212" s="126" t="e">
        <f t="shared" si="356"/>
        <v>#DIV/0!</v>
      </c>
      <c r="AQ212" s="187" t="e">
        <f t="shared" si="351"/>
        <v>#DIV/0!</v>
      </c>
      <c r="AR212" s="5"/>
      <c r="AS212" s="5"/>
      <c r="AT212" s="5"/>
      <c r="AU212" s="3">
        <f t="shared" si="357"/>
        <v>0</v>
      </c>
      <c r="AV212" s="5"/>
      <c r="AW212" s="3">
        <f t="shared" si="358"/>
        <v>0</v>
      </c>
      <c r="AX212" s="5"/>
      <c r="AY212" s="3">
        <f t="shared" si="359"/>
        <v>0</v>
      </c>
      <c r="AZ212" s="6"/>
      <c r="BA212" s="6"/>
      <c r="BB212" s="6"/>
      <c r="BC212" s="3">
        <f t="shared" si="360"/>
        <v>0</v>
      </c>
      <c r="BD212" s="6"/>
      <c r="BE212" s="3">
        <f t="shared" si="361"/>
        <v>0</v>
      </c>
      <c r="BF212" s="6"/>
      <c r="BG212" s="3">
        <f t="shared" si="362"/>
        <v>0</v>
      </c>
      <c r="BH212" s="3">
        <f t="shared" si="363"/>
        <v>0</v>
      </c>
      <c r="BI212" s="15" t="str">
        <f t="shared" si="364"/>
        <v/>
      </c>
      <c r="BK212" s="15">
        <f t="shared" si="365"/>
        <v>0</v>
      </c>
      <c r="BL212" s="3">
        <f t="shared" si="366"/>
        <v>0</v>
      </c>
      <c r="BM212" s="15" t="str">
        <f t="shared" si="367"/>
        <v/>
      </c>
      <c r="BN212" s="15" t="str">
        <f t="shared" si="368"/>
        <v>No es un Control</v>
      </c>
      <c r="BO212" s="149"/>
      <c r="BP212" s="151"/>
      <c r="BQ212" s="151"/>
      <c r="BR212" s="154"/>
      <c r="BS212" s="118"/>
      <c r="BT212" s="121"/>
      <c r="BU212" s="123"/>
      <c r="BV212" s="126"/>
      <c r="BW212" s="121"/>
      <c r="BX212" s="121"/>
      <c r="BY212" s="121"/>
      <c r="BZ212" s="121"/>
      <c r="CA212" s="121"/>
      <c r="CB212" s="121"/>
      <c r="CC212" s="121"/>
      <c r="CD212" s="121"/>
      <c r="CE212" s="121"/>
      <c r="CF212" s="121"/>
      <c r="CG212" s="121"/>
      <c r="CH212" s="121"/>
      <c r="CI212" s="121"/>
      <c r="CJ212" s="121"/>
    </row>
    <row r="213" spans="1:88" ht="16.5" thickBot="1" x14ac:dyDescent="0.3">
      <c r="A213" s="118"/>
      <c r="B213" s="121"/>
      <c r="C213" s="121"/>
      <c r="D213" s="121"/>
      <c r="E213" s="6"/>
      <c r="F213" s="5"/>
      <c r="G213" s="121"/>
      <c r="H213" s="121"/>
      <c r="I213" s="121"/>
      <c r="J213" s="121"/>
      <c r="K213" s="121"/>
      <c r="L213" s="121"/>
      <c r="M213" s="121"/>
      <c r="N213" s="121"/>
      <c r="O213" s="11" t="e">
        <f t="shared" si="352"/>
        <v>#DIV/0!</v>
      </c>
      <c r="P213" s="201" t="e">
        <f t="shared" si="331"/>
        <v>#DIV/0!</v>
      </c>
      <c r="Q213" s="121"/>
      <c r="R213" s="121"/>
      <c r="S213" s="121"/>
      <c r="T213" s="121"/>
      <c r="U213" s="121"/>
      <c r="V213" s="121"/>
      <c r="W213" s="121"/>
      <c r="X213" s="121"/>
      <c r="Y213" s="121"/>
      <c r="Z213" s="121"/>
      <c r="AA213" s="121"/>
      <c r="AB213" s="121"/>
      <c r="AC213" s="121"/>
      <c r="AD213" s="121"/>
      <c r="AE213" s="121"/>
      <c r="AF213" s="121"/>
      <c r="AG213" s="121"/>
      <c r="AH213" s="121"/>
      <c r="AI213" s="190"/>
      <c r="AJ213" s="193">
        <f t="shared" si="332"/>
        <v>0</v>
      </c>
      <c r="AK213" s="193">
        <f t="shared" si="333"/>
        <v>0</v>
      </c>
      <c r="AL213" s="179" t="str">
        <f t="shared" si="353"/>
        <v/>
      </c>
      <c r="AM213" s="196" t="e">
        <f t="shared" si="334"/>
        <v>#DIV/0!</v>
      </c>
      <c r="AN213" s="179" t="str">
        <f t="shared" si="354"/>
        <v/>
      </c>
      <c r="AO213" s="182" t="e">
        <f t="shared" si="355"/>
        <v>#DIV/0!</v>
      </c>
      <c r="AP213" s="126" t="e">
        <f t="shared" si="356"/>
        <v>#DIV/0!</v>
      </c>
      <c r="AQ213" s="187" t="e">
        <f t="shared" si="351"/>
        <v>#DIV/0!</v>
      </c>
      <c r="AR213" s="5"/>
      <c r="AS213" s="5"/>
      <c r="AT213" s="5"/>
      <c r="AU213" s="3">
        <f t="shared" si="357"/>
        <v>0</v>
      </c>
      <c r="AV213" s="5"/>
      <c r="AW213" s="3">
        <f t="shared" si="358"/>
        <v>0</v>
      </c>
      <c r="AX213" s="5"/>
      <c r="AY213" s="3">
        <f t="shared" si="359"/>
        <v>0</v>
      </c>
      <c r="AZ213" s="6"/>
      <c r="BA213" s="6"/>
      <c r="BB213" s="6"/>
      <c r="BC213" s="3">
        <f t="shared" si="360"/>
        <v>0</v>
      </c>
      <c r="BD213" s="6"/>
      <c r="BE213" s="3">
        <f t="shared" si="361"/>
        <v>0</v>
      </c>
      <c r="BF213" s="6"/>
      <c r="BG213" s="3">
        <f t="shared" si="362"/>
        <v>0</v>
      </c>
      <c r="BH213" s="3">
        <f t="shared" si="363"/>
        <v>0</v>
      </c>
      <c r="BI213" s="15" t="str">
        <f t="shared" si="364"/>
        <v/>
      </c>
      <c r="BK213" s="15">
        <f t="shared" si="365"/>
        <v>0</v>
      </c>
      <c r="BL213" s="3">
        <f t="shared" si="366"/>
        <v>0</v>
      </c>
      <c r="BM213" s="15" t="str">
        <f t="shared" si="367"/>
        <v/>
      </c>
      <c r="BN213" s="15" t="str">
        <f t="shared" si="368"/>
        <v>No es un Control</v>
      </c>
      <c r="BO213" s="149"/>
      <c r="BP213" s="151"/>
      <c r="BQ213" s="151"/>
      <c r="BR213" s="154"/>
      <c r="BS213" s="118"/>
      <c r="BT213" s="121"/>
      <c r="BU213" s="123"/>
      <c r="BV213" s="126"/>
      <c r="BW213" s="121"/>
      <c r="BX213" s="121"/>
      <c r="BY213" s="121"/>
      <c r="BZ213" s="121"/>
      <c r="CA213" s="121"/>
      <c r="CB213" s="121"/>
      <c r="CC213" s="121"/>
      <c r="CD213" s="121"/>
      <c r="CE213" s="121"/>
      <c r="CF213" s="121"/>
      <c r="CG213" s="121"/>
      <c r="CH213" s="121"/>
      <c r="CI213" s="121"/>
      <c r="CJ213" s="121"/>
    </row>
    <row r="214" spans="1:88" ht="16.5" thickBot="1" x14ac:dyDescent="0.3">
      <c r="A214" s="118"/>
      <c r="B214" s="121"/>
      <c r="C214" s="121"/>
      <c r="D214" s="121"/>
      <c r="E214" s="6"/>
      <c r="F214" s="5"/>
      <c r="G214" s="121"/>
      <c r="H214" s="121"/>
      <c r="I214" s="121"/>
      <c r="J214" s="121"/>
      <c r="K214" s="121"/>
      <c r="L214" s="121"/>
      <c r="M214" s="121"/>
      <c r="N214" s="121"/>
      <c r="O214" s="11" t="e">
        <f t="shared" si="352"/>
        <v>#DIV/0!</v>
      </c>
      <c r="P214" s="201" t="e">
        <f t="shared" si="331"/>
        <v>#DIV/0!</v>
      </c>
      <c r="Q214" s="121"/>
      <c r="R214" s="121"/>
      <c r="S214" s="121"/>
      <c r="T214" s="121"/>
      <c r="U214" s="121"/>
      <c r="V214" s="121"/>
      <c r="W214" s="121"/>
      <c r="X214" s="121"/>
      <c r="Y214" s="121"/>
      <c r="Z214" s="121"/>
      <c r="AA214" s="121"/>
      <c r="AB214" s="121"/>
      <c r="AC214" s="121"/>
      <c r="AD214" s="121"/>
      <c r="AE214" s="121"/>
      <c r="AF214" s="121"/>
      <c r="AG214" s="121"/>
      <c r="AH214" s="121"/>
      <c r="AI214" s="190"/>
      <c r="AJ214" s="193">
        <f t="shared" si="332"/>
        <v>0</v>
      </c>
      <c r="AK214" s="193">
        <f t="shared" si="333"/>
        <v>0</v>
      </c>
      <c r="AL214" s="179" t="str">
        <f t="shared" si="353"/>
        <v/>
      </c>
      <c r="AM214" s="196" t="e">
        <f t="shared" si="334"/>
        <v>#DIV/0!</v>
      </c>
      <c r="AN214" s="179" t="str">
        <f t="shared" si="354"/>
        <v/>
      </c>
      <c r="AO214" s="182" t="e">
        <f t="shared" si="355"/>
        <v>#DIV/0!</v>
      </c>
      <c r="AP214" s="126" t="e">
        <f t="shared" si="356"/>
        <v>#DIV/0!</v>
      </c>
      <c r="AQ214" s="187" t="e">
        <f t="shared" si="351"/>
        <v>#DIV/0!</v>
      </c>
      <c r="AR214" s="5"/>
      <c r="AS214" s="5"/>
      <c r="AT214" s="5"/>
      <c r="AU214" s="3">
        <f t="shared" si="357"/>
        <v>0</v>
      </c>
      <c r="AV214" s="5"/>
      <c r="AW214" s="3">
        <f t="shared" si="358"/>
        <v>0</v>
      </c>
      <c r="AX214" s="5"/>
      <c r="AY214" s="3">
        <f t="shared" si="359"/>
        <v>0</v>
      </c>
      <c r="AZ214" s="6"/>
      <c r="BA214" s="6"/>
      <c r="BB214" s="6"/>
      <c r="BC214" s="3">
        <f t="shared" si="360"/>
        <v>0</v>
      </c>
      <c r="BD214" s="6"/>
      <c r="BE214" s="3">
        <f t="shared" si="361"/>
        <v>0</v>
      </c>
      <c r="BF214" s="6"/>
      <c r="BG214" s="3">
        <f t="shared" si="362"/>
        <v>0</v>
      </c>
      <c r="BH214" s="3">
        <f t="shared" si="363"/>
        <v>0</v>
      </c>
      <c r="BI214" s="15" t="str">
        <f t="shared" si="364"/>
        <v/>
      </c>
      <c r="BK214" s="15">
        <f t="shared" si="365"/>
        <v>0</v>
      </c>
      <c r="BL214" s="3">
        <f t="shared" si="366"/>
        <v>0</v>
      </c>
      <c r="BM214" s="15" t="str">
        <f t="shared" si="367"/>
        <v/>
      </c>
      <c r="BN214" s="15" t="str">
        <f t="shared" si="368"/>
        <v>No es un Control</v>
      </c>
      <c r="BO214" s="149"/>
      <c r="BP214" s="151"/>
      <c r="BQ214" s="151"/>
      <c r="BR214" s="154"/>
      <c r="BS214" s="118"/>
      <c r="BT214" s="121"/>
      <c r="BU214" s="123"/>
      <c r="BV214" s="126"/>
      <c r="BW214" s="121"/>
      <c r="BX214" s="121"/>
      <c r="BY214" s="121"/>
      <c r="BZ214" s="121"/>
      <c r="CA214" s="121"/>
      <c r="CB214" s="121"/>
      <c r="CC214" s="121"/>
      <c r="CD214" s="121"/>
      <c r="CE214" s="121"/>
      <c r="CF214" s="121"/>
      <c r="CG214" s="121"/>
      <c r="CH214" s="121"/>
      <c r="CI214" s="121"/>
      <c r="CJ214" s="121"/>
    </row>
    <row r="215" spans="1:88" ht="16.5" thickBot="1" x14ac:dyDescent="0.3">
      <c r="A215" s="204"/>
      <c r="B215" s="199"/>
      <c r="C215" s="199"/>
      <c r="D215" s="199"/>
      <c r="E215" s="16"/>
      <c r="F215" s="17"/>
      <c r="G215" s="199"/>
      <c r="H215" s="199"/>
      <c r="I215" s="199"/>
      <c r="J215" s="199"/>
      <c r="K215" s="199"/>
      <c r="L215" s="199"/>
      <c r="M215" s="199"/>
      <c r="N215" s="199"/>
      <c r="O215" s="18" t="e">
        <f t="shared" si="352"/>
        <v>#DIV/0!</v>
      </c>
      <c r="P215" s="202" t="e">
        <f t="shared" si="331"/>
        <v>#DIV/0!</v>
      </c>
      <c r="Q215" s="199"/>
      <c r="R215" s="199"/>
      <c r="S215" s="199"/>
      <c r="T215" s="199"/>
      <c r="U215" s="199"/>
      <c r="V215" s="199"/>
      <c r="W215" s="199"/>
      <c r="X215" s="199"/>
      <c r="Y215" s="199"/>
      <c r="Z215" s="199"/>
      <c r="AA215" s="199"/>
      <c r="AB215" s="199"/>
      <c r="AC215" s="199"/>
      <c r="AD215" s="199"/>
      <c r="AE215" s="199"/>
      <c r="AF215" s="199"/>
      <c r="AG215" s="199"/>
      <c r="AH215" s="199"/>
      <c r="AI215" s="191"/>
      <c r="AJ215" s="194">
        <f t="shared" si="332"/>
        <v>0</v>
      </c>
      <c r="AK215" s="194">
        <f t="shared" si="333"/>
        <v>0</v>
      </c>
      <c r="AL215" s="180" t="str">
        <f t="shared" si="353"/>
        <v/>
      </c>
      <c r="AM215" s="197" t="e">
        <f t="shared" si="334"/>
        <v>#DIV/0!</v>
      </c>
      <c r="AN215" s="180" t="str">
        <f t="shared" si="354"/>
        <v/>
      </c>
      <c r="AO215" s="183" t="e">
        <f t="shared" si="355"/>
        <v>#DIV/0!</v>
      </c>
      <c r="AP215" s="185" t="e">
        <f t="shared" si="356"/>
        <v>#DIV/0!</v>
      </c>
      <c r="AQ215" s="188" t="e">
        <f t="shared" si="351"/>
        <v>#DIV/0!</v>
      </c>
      <c r="AR215" s="5"/>
      <c r="AS215" s="5"/>
      <c r="AT215" s="5"/>
      <c r="AU215" s="3">
        <f t="shared" si="357"/>
        <v>0</v>
      </c>
      <c r="AV215" s="5"/>
      <c r="AW215" s="3">
        <f t="shared" si="358"/>
        <v>0</v>
      </c>
      <c r="AX215" s="5"/>
      <c r="AY215" s="3">
        <f t="shared" si="359"/>
        <v>0</v>
      </c>
      <c r="AZ215" s="6"/>
      <c r="BA215" s="6"/>
      <c r="BB215" s="6"/>
      <c r="BC215" s="3">
        <f t="shared" si="360"/>
        <v>0</v>
      </c>
      <c r="BD215" s="6"/>
      <c r="BE215" s="3">
        <f t="shared" si="361"/>
        <v>0</v>
      </c>
      <c r="BF215" s="6"/>
      <c r="BG215" s="3">
        <f t="shared" si="362"/>
        <v>0</v>
      </c>
      <c r="BH215" s="3">
        <f t="shared" si="363"/>
        <v>0</v>
      </c>
      <c r="BI215" s="15" t="str">
        <f t="shared" si="364"/>
        <v/>
      </c>
      <c r="BK215" s="15">
        <f t="shared" si="365"/>
        <v>0</v>
      </c>
      <c r="BL215" s="3">
        <f t="shared" si="366"/>
        <v>0</v>
      </c>
      <c r="BM215" s="15" t="str">
        <f t="shared" si="367"/>
        <v/>
      </c>
      <c r="BN215" s="15" t="str">
        <f t="shared" si="368"/>
        <v>No es un Control</v>
      </c>
      <c r="BO215" s="149"/>
      <c r="BP215" s="152"/>
      <c r="BQ215" s="152"/>
      <c r="BR215" s="155"/>
      <c r="BS215" s="119"/>
      <c r="BT215" s="108"/>
      <c r="BU215" s="124"/>
      <c r="BV215" s="127"/>
      <c r="BW215" s="199"/>
      <c r="BX215" s="199"/>
      <c r="BY215" s="199"/>
      <c r="BZ215" s="199"/>
      <c r="CA215" s="199"/>
      <c r="CB215" s="199"/>
      <c r="CC215" s="199"/>
      <c r="CD215" s="199"/>
      <c r="CE215" s="199"/>
      <c r="CF215" s="199"/>
      <c r="CG215" s="199"/>
      <c r="CH215" s="199"/>
      <c r="CI215" s="199"/>
      <c r="CJ215" s="199"/>
    </row>
    <row r="216" spans="1:88" ht="16.5" thickBot="1" x14ac:dyDescent="0.3">
      <c r="A216" s="203"/>
      <c r="B216" s="198"/>
      <c r="C216" s="198"/>
      <c r="D216" s="198"/>
      <c r="E216" s="12"/>
      <c r="F216" s="12"/>
      <c r="G216" s="198"/>
      <c r="H216" s="198"/>
      <c r="I216" s="198"/>
      <c r="J216" s="198"/>
      <c r="K216" s="198"/>
      <c r="L216" s="198"/>
      <c r="M216" s="198"/>
      <c r="N216" s="198"/>
      <c r="O216" s="13" t="e">
        <f t="shared" si="352"/>
        <v>#DIV/0!</v>
      </c>
      <c r="P216" s="200" t="e">
        <f t="shared" si="331"/>
        <v>#DIV/0!</v>
      </c>
      <c r="Q216" s="198"/>
      <c r="R216" s="198"/>
      <c r="S216" s="198"/>
      <c r="T216" s="198"/>
      <c r="U216" s="198"/>
      <c r="V216" s="198"/>
      <c r="W216" s="198"/>
      <c r="X216" s="198"/>
      <c r="Y216" s="198"/>
      <c r="Z216" s="198"/>
      <c r="AA216" s="198"/>
      <c r="AB216" s="198"/>
      <c r="AC216" s="198"/>
      <c r="AD216" s="198"/>
      <c r="AE216" s="198"/>
      <c r="AF216" s="198"/>
      <c r="AG216" s="198"/>
      <c r="AH216" s="198"/>
      <c r="AI216" s="189"/>
      <c r="AJ216" s="192">
        <f t="shared" si="332"/>
        <v>0</v>
      </c>
      <c r="AK216" s="192">
        <f t="shared" si="333"/>
        <v>0</v>
      </c>
      <c r="AL216" s="178" t="str">
        <f t="shared" si="353"/>
        <v/>
      </c>
      <c r="AM216" s="195" t="e">
        <f t="shared" si="334"/>
        <v>#DIV/0!</v>
      </c>
      <c r="AN216" s="178" t="str">
        <f t="shared" si="354"/>
        <v/>
      </c>
      <c r="AO216" s="181" t="e">
        <f t="shared" si="355"/>
        <v>#DIV/0!</v>
      </c>
      <c r="AP216" s="184" t="e">
        <f t="shared" si="356"/>
        <v>#DIV/0!</v>
      </c>
      <c r="AQ216" s="186" t="e">
        <f t="shared" si="351"/>
        <v>#DIV/0!</v>
      </c>
      <c r="AR216" s="5"/>
      <c r="AS216" s="5"/>
      <c r="AT216" s="5"/>
      <c r="AU216" s="3">
        <f t="shared" si="357"/>
        <v>0</v>
      </c>
      <c r="AV216" s="5"/>
      <c r="AW216" s="3">
        <f t="shared" si="358"/>
        <v>0</v>
      </c>
      <c r="AX216" s="5"/>
      <c r="AY216" s="3">
        <f t="shared" si="359"/>
        <v>0</v>
      </c>
      <c r="AZ216" s="6"/>
      <c r="BA216" s="6"/>
      <c r="BB216" s="6"/>
      <c r="BC216" s="3">
        <f t="shared" si="360"/>
        <v>0</v>
      </c>
      <c r="BD216" s="6"/>
      <c r="BE216" s="3">
        <f t="shared" si="361"/>
        <v>0</v>
      </c>
      <c r="BF216" s="6"/>
      <c r="BG216" s="3">
        <f t="shared" si="362"/>
        <v>0</v>
      </c>
      <c r="BH216" s="3">
        <f t="shared" si="363"/>
        <v>0</v>
      </c>
      <c r="BI216" s="15" t="str">
        <f t="shared" si="364"/>
        <v/>
      </c>
      <c r="BK216" s="15">
        <f t="shared" si="365"/>
        <v>0</v>
      </c>
      <c r="BL216" s="3">
        <f t="shared" si="366"/>
        <v>0</v>
      </c>
      <c r="BM216" s="15" t="str">
        <f t="shared" si="367"/>
        <v/>
      </c>
      <c r="BN216" s="15" t="str">
        <f t="shared" si="368"/>
        <v>No es un Control</v>
      </c>
      <c r="BO216" s="148" t="e">
        <f t="shared" ref="BO216" si="390">AVERAGE(BM216:BM220)</f>
        <v>#DIV/0!</v>
      </c>
      <c r="BP216" s="150" t="e">
        <f t="shared" ref="BP216" si="391">IF(BO216=100,"FUERTE",IF(BO216&gt;49,"MODERADO",IF(BO216&lt;50,"DÉBIL","")))</f>
        <v>#DIV/0!</v>
      </c>
      <c r="BQ216" s="150" t="e">
        <f t="shared" ref="BQ216" si="392">IF(AND(BP216="FUERTE",OR(BN216="Probabilidad",BN217="Probabilidad",BN218="Probabilidad", BN219="Probabilidad",BN220="Probabilidad")),2,IF(AND(BP216="MODERADO",OR(BN216="Probabilidad",BN217="Probabilidad",BN218="Probabilidad", BN219="Probabilidad",BN220="Probabilidad")),1,0))</f>
        <v>#DIV/0!</v>
      </c>
      <c r="BR216" s="153">
        <v>0</v>
      </c>
      <c r="BS216" s="117" t="e">
        <f t="shared" ref="BS216" si="393">IF(AM216-BQ216&lt;=0,1,AM216-BQ216)</f>
        <v>#DIV/0!</v>
      </c>
      <c r="BT216" s="120" t="e">
        <f t="shared" ref="BT216" si="394">AN216-BR216</f>
        <v>#VALUE!</v>
      </c>
      <c r="BU216" s="122" t="e">
        <f t="shared" ref="BU216" si="395">BS216*BT216</f>
        <v>#DIV/0!</v>
      </c>
      <c r="BV216" s="125" t="e">
        <f t="shared" ref="BV216" si="396">IF(OR(BT216=5,BU216=20,BU216=15,BU216=16,AND(BU216=12,BT216=4)),"Extremo",IF(OR(BU216=8,BU216=9,AND(BU216=4,BT216=4),AND(BU216=12,BT216=3),AND(BU216=10,BT216=2),AND(BU216=5,BT216=1)),"Alto",IF(OR(BU216=6,AND(BU216=4,BT216=1),AND(BU216=3,BT216=3)),"Moderado",IF(OR(BU216=1,BU216=2,AND(BU216=3,BT216=3),AND(BU216=4,BT216=2)),"Bajo"," "))))</f>
        <v>#VALUE!</v>
      </c>
      <c r="BW216" s="198"/>
      <c r="BX216" s="198"/>
      <c r="BY216" s="198"/>
      <c r="BZ216" s="198"/>
      <c r="CA216" s="198"/>
      <c r="CB216" s="198"/>
      <c r="CC216" s="198"/>
      <c r="CD216" s="198"/>
      <c r="CE216" s="198"/>
      <c r="CF216" s="198"/>
      <c r="CG216" s="198"/>
      <c r="CH216" s="198"/>
      <c r="CI216" s="198"/>
      <c r="CJ216" s="198"/>
    </row>
    <row r="217" spans="1:88" ht="16.5" thickBot="1" x14ac:dyDescent="0.3">
      <c r="A217" s="118"/>
      <c r="B217" s="121"/>
      <c r="C217" s="121"/>
      <c r="D217" s="121"/>
      <c r="E217" s="6"/>
      <c r="F217" s="5"/>
      <c r="G217" s="121"/>
      <c r="H217" s="121"/>
      <c r="I217" s="121"/>
      <c r="J217" s="121"/>
      <c r="K217" s="121"/>
      <c r="L217" s="121"/>
      <c r="M217" s="121"/>
      <c r="N217" s="121"/>
      <c r="O217" s="11" t="e">
        <f t="shared" si="352"/>
        <v>#DIV/0!</v>
      </c>
      <c r="P217" s="201" t="e">
        <f t="shared" si="331"/>
        <v>#DIV/0!</v>
      </c>
      <c r="Q217" s="121"/>
      <c r="R217" s="121"/>
      <c r="S217" s="121"/>
      <c r="T217" s="121"/>
      <c r="U217" s="121"/>
      <c r="V217" s="121"/>
      <c r="W217" s="121"/>
      <c r="X217" s="121"/>
      <c r="Y217" s="121"/>
      <c r="Z217" s="121"/>
      <c r="AA217" s="121"/>
      <c r="AB217" s="121"/>
      <c r="AC217" s="121"/>
      <c r="AD217" s="121"/>
      <c r="AE217" s="121"/>
      <c r="AF217" s="121"/>
      <c r="AG217" s="121"/>
      <c r="AH217" s="121"/>
      <c r="AI217" s="190"/>
      <c r="AJ217" s="193">
        <f t="shared" si="332"/>
        <v>0</v>
      </c>
      <c r="AK217" s="193">
        <f t="shared" si="333"/>
        <v>0</v>
      </c>
      <c r="AL217" s="179" t="str">
        <f t="shared" si="353"/>
        <v/>
      </c>
      <c r="AM217" s="196" t="e">
        <f t="shared" si="334"/>
        <v>#DIV/0!</v>
      </c>
      <c r="AN217" s="179" t="str">
        <f t="shared" si="354"/>
        <v/>
      </c>
      <c r="AO217" s="182" t="e">
        <f t="shared" si="355"/>
        <v>#DIV/0!</v>
      </c>
      <c r="AP217" s="126" t="e">
        <f t="shared" si="356"/>
        <v>#DIV/0!</v>
      </c>
      <c r="AQ217" s="187" t="e">
        <f t="shared" si="351"/>
        <v>#DIV/0!</v>
      </c>
      <c r="AR217" s="5"/>
      <c r="AS217" s="5"/>
      <c r="AT217" s="5"/>
      <c r="AU217" s="3">
        <f t="shared" si="357"/>
        <v>0</v>
      </c>
      <c r="AV217" s="5"/>
      <c r="AW217" s="3">
        <f t="shared" si="358"/>
        <v>0</v>
      </c>
      <c r="AX217" s="5"/>
      <c r="AY217" s="3">
        <f t="shared" si="359"/>
        <v>0</v>
      </c>
      <c r="AZ217" s="6"/>
      <c r="BA217" s="6"/>
      <c r="BB217" s="6"/>
      <c r="BC217" s="3">
        <f t="shared" si="360"/>
        <v>0</v>
      </c>
      <c r="BD217" s="6"/>
      <c r="BE217" s="3">
        <f t="shared" si="361"/>
        <v>0</v>
      </c>
      <c r="BF217" s="6"/>
      <c r="BG217" s="3">
        <f t="shared" si="362"/>
        <v>0</v>
      </c>
      <c r="BH217" s="3">
        <f t="shared" si="363"/>
        <v>0</v>
      </c>
      <c r="BI217" s="15" t="str">
        <f t="shared" si="364"/>
        <v/>
      </c>
      <c r="BK217" s="15">
        <f t="shared" si="365"/>
        <v>0</v>
      </c>
      <c r="BL217" s="3">
        <f t="shared" si="366"/>
        <v>0</v>
      </c>
      <c r="BM217" s="15" t="str">
        <f t="shared" si="367"/>
        <v/>
      </c>
      <c r="BN217" s="15" t="str">
        <f t="shared" si="368"/>
        <v>No es un Control</v>
      </c>
      <c r="BO217" s="149"/>
      <c r="BP217" s="151"/>
      <c r="BQ217" s="151"/>
      <c r="BR217" s="154"/>
      <c r="BS217" s="118"/>
      <c r="BT217" s="121"/>
      <c r="BU217" s="123"/>
      <c r="BV217" s="126"/>
      <c r="BW217" s="121"/>
      <c r="BX217" s="121"/>
      <c r="BY217" s="121"/>
      <c r="BZ217" s="121"/>
      <c r="CA217" s="121"/>
      <c r="CB217" s="121"/>
      <c r="CC217" s="121"/>
      <c r="CD217" s="121"/>
      <c r="CE217" s="121"/>
      <c r="CF217" s="121"/>
      <c r="CG217" s="121"/>
      <c r="CH217" s="121"/>
      <c r="CI217" s="121"/>
      <c r="CJ217" s="121"/>
    </row>
    <row r="218" spans="1:88" ht="16.5" thickBot="1" x14ac:dyDescent="0.3">
      <c r="A218" s="118"/>
      <c r="B218" s="121"/>
      <c r="C218" s="121"/>
      <c r="D218" s="121"/>
      <c r="E218" s="6"/>
      <c r="F218" s="5"/>
      <c r="G218" s="121"/>
      <c r="H218" s="121"/>
      <c r="I218" s="121"/>
      <c r="J218" s="121"/>
      <c r="K218" s="121"/>
      <c r="L218" s="121"/>
      <c r="M218" s="121"/>
      <c r="N218" s="121"/>
      <c r="O218" s="11" t="e">
        <f t="shared" si="352"/>
        <v>#DIV/0!</v>
      </c>
      <c r="P218" s="201" t="e">
        <f t="shared" si="331"/>
        <v>#DIV/0!</v>
      </c>
      <c r="Q218" s="121"/>
      <c r="R218" s="121"/>
      <c r="S218" s="121"/>
      <c r="T218" s="121"/>
      <c r="U218" s="121"/>
      <c r="V218" s="121"/>
      <c r="W218" s="121"/>
      <c r="X218" s="121"/>
      <c r="Y218" s="121"/>
      <c r="Z218" s="121"/>
      <c r="AA218" s="121"/>
      <c r="AB218" s="121"/>
      <c r="AC218" s="121"/>
      <c r="AD218" s="121"/>
      <c r="AE218" s="121"/>
      <c r="AF218" s="121"/>
      <c r="AG218" s="121"/>
      <c r="AH218" s="121"/>
      <c r="AI218" s="190"/>
      <c r="AJ218" s="193">
        <f t="shared" si="332"/>
        <v>0</v>
      </c>
      <c r="AK218" s="193">
        <f t="shared" si="333"/>
        <v>0</v>
      </c>
      <c r="AL218" s="179" t="str">
        <f t="shared" si="353"/>
        <v/>
      </c>
      <c r="AM218" s="196" t="e">
        <f t="shared" si="334"/>
        <v>#DIV/0!</v>
      </c>
      <c r="AN218" s="179" t="str">
        <f t="shared" si="354"/>
        <v/>
      </c>
      <c r="AO218" s="182" t="e">
        <f t="shared" si="355"/>
        <v>#DIV/0!</v>
      </c>
      <c r="AP218" s="126" t="e">
        <f t="shared" si="356"/>
        <v>#DIV/0!</v>
      </c>
      <c r="AQ218" s="187" t="e">
        <f t="shared" si="351"/>
        <v>#DIV/0!</v>
      </c>
      <c r="AR218" s="5"/>
      <c r="AS218" s="5"/>
      <c r="AT218" s="5"/>
      <c r="AU218" s="3">
        <f t="shared" si="357"/>
        <v>0</v>
      </c>
      <c r="AV218" s="5"/>
      <c r="AW218" s="3">
        <f t="shared" si="358"/>
        <v>0</v>
      </c>
      <c r="AX218" s="5"/>
      <c r="AY218" s="3">
        <f t="shared" si="359"/>
        <v>0</v>
      </c>
      <c r="AZ218" s="6"/>
      <c r="BA218" s="6"/>
      <c r="BB218" s="6"/>
      <c r="BC218" s="3">
        <f t="shared" si="360"/>
        <v>0</v>
      </c>
      <c r="BD218" s="6"/>
      <c r="BE218" s="3">
        <f t="shared" si="361"/>
        <v>0</v>
      </c>
      <c r="BF218" s="6"/>
      <c r="BG218" s="3">
        <f t="shared" si="362"/>
        <v>0</v>
      </c>
      <c r="BH218" s="3">
        <f t="shared" si="363"/>
        <v>0</v>
      </c>
      <c r="BI218" s="15" t="str">
        <f t="shared" si="364"/>
        <v/>
      </c>
      <c r="BK218" s="15">
        <f t="shared" si="365"/>
        <v>0</v>
      </c>
      <c r="BL218" s="3">
        <f t="shared" si="366"/>
        <v>0</v>
      </c>
      <c r="BM218" s="15" t="str">
        <f t="shared" si="367"/>
        <v/>
      </c>
      <c r="BN218" s="15" t="str">
        <f t="shared" si="368"/>
        <v>No es un Control</v>
      </c>
      <c r="BO218" s="149"/>
      <c r="BP218" s="151"/>
      <c r="BQ218" s="151"/>
      <c r="BR218" s="154"/>
      <c r="BS218" s="118"/>
      <c r="BT218" s="121"/>
      <c r="BU218" s="123"/>
      <c r="BV218" s="126"/>
      <c r="BW218" s="121"/>
      <c r="BX218" s="121"/>
      <c r="BY218" s="121"/>
      <c r="BZ218" s="121"/>
      <c r="CA218" s="121"/>
      <c r="CB218" s="121"/>
      <c r="CC218" s="121"/>
      <c r="CD218" s="121"/>
      <c r="CE218" s="121"/>
      <c r="CF218" s="121"/>
      <c r="CG218" s="121"/>
      <c r="CH218" s="121"/>
      <c r="CI218" s="121"/>
      <c r="CJ218" s="121"/>
    </row>
    <row r="219" spans="1:88" ht="16.5" thickBot="1" x14ac:dyDescent="0.3">
      <c r="A219" s="118"/>
      <c r="B219" s="121"/>
      <c r="C219" s="121"/>
      <c r="D219" s="121"/>
      <c r="E219" s="6"/>
      <c r="F219" s="5"/>
      <c r="G219" s="121"/>
      <c r="H219" s="121"/>
      <c r="I219" s="121"/>
      <c r="J219" s="121"/>
      <c r="K219" s="121"/>
      <c r="L219" s="121"/>
      <c r="M219" s="121"/>
      <c r="N219" s="121"/>
      <c r="O219" s="11" t="e">
        <f t="shared" si="352"/>
        <v>#DIV/0!</v>
      </c>
      <c r="P219" s="201" t="e">
        <f t="shared" si="331"/>
        <v>#DIV/0!</v>
      </c>
      <c r="Q219" s="121"/>
      <c r="R219" s="121"/>
      <c r="S219" s="121"/>
      <c r="T219" s="121"/>
      <c r="U219" s="121"/>
      <c r="V219" s="121"/>
      <c r="W219" s="121"/>
      <c r="X219" s="121"/>
      <c r="Y219" s="121"/>
      <c r="Z219" s="121"/>
      <c r="AA219" s="121"/>
      <c r="AB219" s="121"/>
      <c r="AC219" s="121"/>
      <c r="AD219" s="121"/>
      <c r="AE219" s="121"/>
      <c r="AF219" s="121"/>
      <c r="AG219" s="121"/>
      <c r="AH219" s="121"/>
      <c r="AI219" s="190"/>
      <c r="AJ219" s="193">
        <f t="shared" si="332"/>
        <v>0</v>
      </c>
      <c r="AK219" s="193">
        <f t="shared" si="333"/>
        <v>0</v>
      </c>
      <c r="AL219" s="179" t="str">
        <f t="shared" si="353"/>
        <v/>
      </c>
      <c r="AM219" s="196" t="e">
        <f t="shared" si="334"/>
        <v>#DIV/0!</v>
      </c>
      <c r="AN219" s="179" t="str">
        <f t="shared" si="354"/>
        <v/>
      </c>
      <c r="AO219" s="182" t="e">
        <f t="shared" si="355"/>
        <v>#DIV/0!</v>
      </c>
      <c r="AP219" s="126" t="e">
        <f t="shared" si="356"/>
        <v>#DIV/0!</v>
      </c>
      <c r="AQ219" s="187" t="e">
        <f t="shared" si="351"/>
        <v>#DIV/0!</v>
      </c>
      <c r="AR219" s="5"/>
      <c r="AS219" s="5"/>
      <c r="AT219" s="5"/>
      <c r="AU219" s="3">
        <f t="shared" si="357"/>
        <v>0</v>
      </c>
      <c r="AV219" s="5"/>
      <c r="AW219" s="3">
        <f t="shared" si="358"/>
        <v>0</v>
      </c>
      <c r="AX219" s="5"/>
      <c r="AY219" s="3">
        <f t="shared" si="359"/>
        <v>0</v>
      </c>
      <c r="AZ219" s="6"/>
      <c r="BA219" s="6"/>
      <c r="BB219" s="6"/>
      <c r="BC219" s="3">
        <f t="shared" si="360"/>
        <v>0</v>
      </c>
      <c r="BD219" s="6"/>
      <c r="BE219" s="3">
        <f t="shared" si="361"/>
        <v>0</v>
      </c>
      <c r="BF219" s="6"/>
      <c r="BG219" s="3">
        <f t="shared" si="362"/>
        <v>0</v>
      </c>
      <c r="BH219" s="3">
        <f t="shared" si="363"/>
        <v>0</v>
      </c>
      <c r="BI219" s="15" t="str">
        <f t="shared" si="364"/>
        <v/>
      </c>
      <c r="BK219" s="15">
        <f t="shared" si="365"/>
        <v>0</v>
      </c>
      <c r="BL219" s="3">
        <f t="shared" si="366"/>
        <v>0</v>
      </c>
      <c r="BM219" s="15" t="str">
        <f t="shared" si="367"/>
        <v/>
      </c>
      <c r="BN219" s="15" t="str">
        <f t="shared" si="368"/>
        <v>No es un Control</v>
      </c>
      <c r="BO219" s="149"/>
      <c r="BP219" s="151"/>
      <c r="BQ219" s="151"/>
      <c r="BR219" s="154"/>
      <c r="BS219" s="118"/>
      <c r="BT219" s="121"/>
      <c r="BU219" s="123"/>
      <c r="BV219" s="126"/>
      <c r="BW219" s="121"/>
      <c r="BX219" s="121"/>
      <c r="BY219" s="121"/>
      <c r="BZ219" s="121"/>
      <c r="CA219" s="121"/>
      <c r="CB219" s="121"/>
      <c r="CC219" s="121"/>
      <c r="CD219" s="121"/>
      <c r="CE219" s="121"/>
      <c r="CF219" s="121"/>
      <c r="CG219" s="121"/>
      <c r="CH219" s="121"/>
      <c r="CI219" s="121"/>
      <c r="CJ219" s="121"/>
    </row>
    <row r="220" spans="1:88" ht="16.5" thickBot="1" x14ac:dyDescent="0.3">
      <c r="A220" s="204"/>
      <c r="B220" s="199"/>
      <c r="C220" s="199"/>
      <c r="D220" s="199"/>
      <c r="E220" s="16"/>
      <c r="F220" s="17"/>
      <c r="G220" s="199"/>
      <c r="H220" s="199"/>
      <c r="I220" s="199"/>
      <c r="J220" s="199"/>
      <c r="K220" s="199"/>
      <c r="L220" s="199"/>
      <c r="M220" s="199"/>
      <c r="N220" s="199"/>
      <c r="O220" s="18" t="e">
        <f t="shared" si="352"/>
        <v>#DIV/0!</v>
      </c>
      <c r="P220" s="202" t="e">
        <f t="shared" si="331"/>
        <v>#DIV/0!</v>
      </c>
      <c r="Q220" s="199"/>
      <c r="R220" s="199"/>
      <c r="S220" s="199"/>
      <c r="T220" s="199"/>
      <c r="U220" s="199"/>
      <c r="V220" s="199"/>
      <c r="W220" s="199"/>
      <c r="X220" s="199"/>
      <c r="Y220" s="199"/>
      <c r="Z220" s="199"/>
      <c r="AA220" s="199"/>
      <c r="AB220" s="199"/>
      <c r="AC220" s="199"/>
      <c r="AD220" s="199"/>
      <c r="AE220" s="199"/>
      <c r="AF220" s="199"/>
      <c r="AG220" s="199"/>
      <c r="AH220" s="199"/>
      <c r="AI220" s="191"/>
      <c r="AJ220" s="194">
        <f t="shared" si="332"/>
        <v>0</v>
      </c>
      <c r="AK220" s="194">
        <f t="shared" si="333"/>
        <v>0</v>
      </c>
      <c r="AL220" s="180" t="str">
        <f t="shared" si="353"/>
        <v/>
      </c>
      <c r="AM220" s="197" t="e">
        <f t="shared" si="334"/>
        <v>#DIV/0!</v>
      </c>
      <c r="AN220" s="180" t="str">
        <f t="shared" si="354"/>
        <v/>
      </c>
      <c r="AO220" s="183" t="e">
        <f t="shared" si="355"/>
        <v>#DIV/0!</v>
      </c>
      <c r="AP220" s="185" t="e">
        <f t="shared" si="356"/>
        <v>#DIV/0!</v>
      </c>
      <c r="AQ220" s="188" t="e">
        <f t="shared" si="351"/>
        <v>#DIV/0!</v>
      </c>
      <c r="AR220" s="5"/>
      <c r="AS220" s="5"/>
      <c r="AT220" s="5"/>
      <c r="AU220" s="3">
        <f t="shared" si="357"/>
        <v>0</v>
      </c>
      <c r="AV220" s="5"/>
      <c r="AW220" s="3">
        <f t="shared" si="358"/>
        <v>0</v>
      </c>
      <c r="AX220" s="5"/>
      <c r="AY220" s="3">
        <f t="shared" si="359"/>
        <v>0</v>
      </c>
      <c r="AZ220" s="6"/>
      <c r="BA220" s="6"/>
      <c r="BB220" s="6"/>
      <c r="BC220" s="3">
        <f t="shared" si="360"/>
        <v>0</v>
      </c>
      <c r="BD220" s="6"/>
      <c r="BE220" s="3">
        <f t="shared" si="361"/>
        <v>0</v>
      </c>
      <c r="BF220" s="6"/>
      <c r="BG220" s="3">
        <f t="shared" si="362"/>
        <v>0</v>
      </c>
      <c r="BH220" s="3">
        <f t="shared" si="363"/>
        <v>0</v>
      </c>
      <c r="BI220" s="15" t="str">
        <f t="shared" si="364"/>
        <v/>
      </c>
      <c r="BK220" s="15">
        <f t="shared" si="365"/>
        <v>0</v>
      </c>
      <c r="BL220" s="3">
        <f t="shared" si="366"/>
        <v>0</v>
      </c>
      <c r="BM220" s="15" t="str">
        <f t="shared" si="367"/>
        <v/>
      </c>
      <c r="BN220" s="15" t="str">
        <f t="shared" si="368"/>
        <v>No es un Control</v>
      </c>
      <c r="BO220" s="149"/>
      <c r="BP220" s="152"/>
      <c r="BQ220" s="152"/>
      <c r="BR220" s="155"/>
      <c r="BS220" s="119"/>
      <c r="BT220" s="108"/>
      <c r="BU220" s="124"/>
      <c r="BV220" s="127"/>
      <c r="BW220" s="199"/>
      <c r="BX220" s="199"/>
      <c r="BY220" s="199"/>
      <c r="BZ220" s="199"/>
      <c r="CA220" s="199"/>
      <c r="CB220" s="199"/>
      <c r="CC220" s="199"/>
      <c r="CD220" s="199"/>
      <c r="CE220" s="199"/>
      <c r="CF220" s="199"/>
      <c r="CG220" s="199"/>
      <c r="CH220" s="199"/>
      <c r="CI220" s="199"/>
      <c r="CJ220" s="199"/>
    </row>
    <row r="221" spans="1:88" ht="16.5" thickBot="1" x14ac:dyDescent="0.3">
      <c r="A221" s="203"/>
      <c r="B221" s="198"/>
      <c r="C221" s="198"/>
      <c r="D221" s="198"/>
      <c r="E221" s="12"/>
      <c r="F221" s="12"/>
      <c r="G221" s="198"/>
      <c r="H221" s="198"/>
      <c r="I221" s="198"/>
      <c r="J221" s="198"/>
      <c r="K221" s="198"/>
      <c r="L221" s="198"/>
      <c r="M221" s="198"/>
      <c r="N221" s="198"/>
      <c r="O221" s="13" t="e">
        <f t="shared" si="352"/>
        <v>#DIV/0!</v>
      </c>
      <c r="P221" s="200" t="e">
        <f t="shared" si="331"/>
        <v>#DIV/0!</v>
      </c>
      <c r="Q221" s="198"/>
      <c r="R221" s="198"/>
      <c r="S221" s="198"/>
      <c r="T221" s="198"/>
      <c r="U221" s="198"/>
      <c r="V221" s="198"/>
      <c r="W221" s="198"/>
      <c r="X221" s="198"/>
      <c r="Y221" s="198"/>
      <c r="Z221" s="198"/>
      <c r="AA221" s="198"/>
      <c r="AB221" s="198"/>
      <c r="AC221" s="198"/>
      <c r="AD221" s="198"/>
      <c r="AE221" s="198"/>
      <c r="AF221" s="198"/>
      <c r="AG221" s="198"/>
      <c r="AH221" s="198"/>
      <c r="AI221" s="189"/>
      <c r="AJ221" s="192">
        <f t="shared" si="332"/>
        <v>0</v>
      </c>
      <c r="AK221" s="192">
        <f t="shared" si="333"/>
        <v>0</v>
      </c>
      <c r="AL221" s="178" t="str">
        <f t="shared" si="353"/>
        <v/>
      </c>
      <c r="AM221" s="195" t="e">
        <f t="shared" si="334"/>
        <v>#DIV/0!</v>
      </c>
      <c r="AN221" s="178" t="str">
        <f t="shared" si="354"/>
        <v/>
      </c>
      <c r="AO221" s="181" t="e">
        <f t="shared" si="355"/>
        <v>#DIV/0!</v>
      </c>
      <c r="AP221" s="184" t="e">
        <f t="shared" si="356"/>
        <v>#DIV/0!</v>
      </c>
      <c r="AQ221" s="186" t="e">
        <f t="shared" si="351"/>
        <v>#DIV/0!</v>
      </c>
      <c r="AR221" s="5"/>
      <c r="AS221" s="5"/>
      <c r="AT221" s="5"/>
      <c r="AU221" s="3">
        <f t="shared" si="357"/>
        <v>0</v>
      </c>
      <c r="AV221" s="5"/>
      <c r="AW221" s="3">
        <f t="shared" si="358"/>
        <v>0</v>
      </c>
      <c r="AX221" s="5"/>
      <c r="AY221" s="3">
        <f t="shared" si="359"/>
        <v>0</v>
      </c>
      <c r="AZ221" s="6"/>
      <c r="BA221" s="6"/>
      <c r="BB221" s="6"/>
      <c r="BC221" s="3">
        <f t="shared" si="360"/>
        <v>0</v>
      </c>
      <c r="BD221" s="6"/>
      <c r="BE221" s="3">
        <f t="shared" si="361"/>
        <v>0</v>
      </c>
      <c r="BF221" s="6"/>
      <c r="BG221" s="3">
        <f t="shared" si="362"/>
        <v>0</v>
      </c>
      <c r="BH221" s="3">
        <f t="shared" si="363"/>
        <v>0</v>
      </c>
      <c r="BI221" s="15" t="str">
        <f t="shared" si="364"/>
        <v/>
      </c>
      <c r="BK221" s="15">
        <f t="shared" si="365"/>
        <v>0</v>
      </c>
      <c r="BL221" s="3">
        <f t="shared" si="366"/>
        <v>0</v>
      </c>
      <c r="BM221" s="15" t="str">
        <f t="shared" si="367"/>
        <v/>
      </c>
      <c r="BN221" s="15" t="str">
        <f t="shared" si="368"/>
        <v>No es un Control</v>
      </c>
      <c r="BO221" s="148" t="e">
        <f t="shared" ref="BO221" si="397">AVERAGE(BM221:BM225)</f>
        <v>#DIV/0!</v>
      </c>
      <c r="BP221" s="150" t="e">
        <f t="shared" ref="BP221" si="398">IF(BO221=100,"FUERTE",IF(BO221&gt;49,"MODERADO",IF(BO221&lt;50,"DÉBIL","")))</f>
        <v>#DIV/0!</v>
      </c>
      <c r="BQ221" s="150" t="e">
        <f t="shared" ref="BQ221" si="399">IF(AND(BP221="FUERTE",OR(BN221="Probabilidad",BN222="Probabilidad",BN223="Probabilidad", BN224="Probabilidad",BN225="Probabilidad")),2,IF(AND(BP221="MODERADO",OR(BN221="Probabilidad",BN222="Probabilidad",BN223="Probabilidad", BN224="Probabilidad",BN225="Probabilidad")),1,0))</f>
        <v>#DIV/0!</v>
      </c>
      <c r="BR221" s="153">
        <v>0</v>
      </c>
      <c r="BS221" s="117" t="e">
        <f t="shared" ref="BS221" si="400">IF(AM221-BQ221&lt;=0,1,AM221-BQ221)</f>
        <v>#DIV/0!</v>
      </c>
      <c r="BT221" s="120" t="e">
        <f t="shared" ref="BT221" si="401">AN221-BR221</f>
        <v>#VALUE!</v>
      </c>
      <c r="BU221" s="122" t="e">
        <f t="shared" ref="BU221" si="402">BS221*BT221</f>
        <v>#DIV/0!</v>
      </c>
      <c r="BV221" s="125" t="e">
        <f t="shared" ref="BV221" si="403">IF(OR(BT221=5,BU221=20,BU221=15,BU221=16,AND(BU221=12,BT221=4)),"Extremo",IF(OR(BU221=8,BU221=9,AND(BU221=4,BT221=4),AND(BU221=12,BT221=3),AND(BU221=10,BT221=2),AND(BU221=5,BT221=1)),"Alto",IF(OR(BU221=6,AND(BU221=4,BT221=1),AND(BU221=3,BT221=3)),"Moderado",IF(OR(BU221=1,BU221=2,AND(BU221=3,BT221=3),AND(BU221=4,BT221=2)),"Bajo"," "))))</f>
        <v>#VALUE!</v>
      </c>
      <c r="BW221" s="198"/>
      <c r="BX221" s="198"/>
      <c r="BY221" s="198"/>
      <c r="BZ221" s="198"/>
      <c r="CA221" s="198"/>
      <c r="CB221" s="198"/>
      <c r="CC221" s="198"/>
      <c r="CD221" s="198"/>
      <c r="CE221" s="198"/>
      <c r="CF221" s="198"/>
      <c r="CG221" s="198"/>
      <c r="CH221" s="198"/>
      <c r="CI221" s="198"/>
      <c r="CJ221" s="198"/>
    </row>
    <row r="222" spans="1:88" ht="16.5" thickBot="1" x14ac:dyDescent="0.3">
      <c r="A222" s="118"/>
      <c r="B222" s="121"/>
      <c r="C222" s="121"/>
      <c r="D222" s="121"/>
      <c r="E222" s="6"/>
      <c r="F222" s="5"/>
      <c r="G222" s="121"/>
      <c r="H222" s="121"/>
      <c r="I222" s="121"/>
      <c r="J222" s="121"/>
      <c r="K222" s="121"/>
      <c r="L222" s="121"/>
      <c r="M222" s="121"/>
      <c r="N222" s="121"/>
      <c r="O222" s="11" t="e">
        <f t="shared" si="352"/>
        <v>#DIV/0!</v>
      </c>
      <c r="P222" s="201" t="e">
        <f t="shared" si="331"/>
        <v>#DIV/0!</v>
      </c>
      <c r="Q222" s="121"/>
      <c r="R222" s="121"/>
      <c r="S222" s="121"/>
      <c r="T222" s="121"/>
      <c r="U222" s="121"/>
      <c r="V222" s="121"/>
      <c r="W222" s="121"/>
      <c r="X222" s="121"/>
      <c r="Y222" s="121"/>
      <c r="Z222" s="121"/>
      <c r="AA222" s="121"/>
      <c r="AB222" s="121"/>
      <c r="AC222" s="121"/>
      <c r="AD222" s="121"/>
      <c r="AE222" s="121"/>
      <c r="AF222" s="121"/>
      <c r="AG222" s="121"/>
      <c r="AH222" s="121"/>
      <c r="AI222" s="190"/>
      <c r="AJ222" s="193">
        <f t="shared" si="332"/>
        <v>0</v>
      </c>
      <c r="AK222" s="193">
        <f t="shared" si="333"/>
        <v>0</v>
      </c>
      <c r="AL222" s="179" t="str">
        <f t="shared" si="353"/>
        <v/>
      </c>
      <c r="AM222" s="196" t="e">
        <f t="shared" si="334"/>
        <v>#DIV/0!</v>
      </c>
      <c r="AN222" s="179" t="str">
        <f t="shared" si="354"/>
        <v/>
      </c>
      <c r="AO222" s="182" t="e">
        <f t="shared" si="355"/>
        <v>#DIV/0!</v>
      </c>
      <c r="AP222" s="126" t="e">
        <f t="shared" si="356"/>
        <v>#DIV/0!</v>
      </c>
      <c r="AQ222" s="187" t="e">
        <f t="shared" si="351"/>
        <v>#DIV/0!</v>
      </c>
      <c r="AR222" s="5"/>
      <c r="AS222" s="5"/>
      <c r="AT222" s="5"/>
      <c r="AU222" s="3">
        <f t="shared" si="357"/>
        <v>0</v>
      </c>
      <c r="AV222" s="5"/>
      <c r="AW222" s="3">
        <f t="shared" si="358"/>
        <v>0</v>
      </c>
      <c r="AX222" s="5"/>
      <c r="AY222" s="3">
        <f t="shared" si="359"/>
        <v>0</v>
      </c>
      <c r="AZ222" s="6"/>
      <c r="BA222" s="6"/>
      <c r="BB222" s="6"/>
      <c r="BC222" s="3">
        <f t="shared" si="360"/>
        <v>0</v>
      </c>
      <c r="BD222" s="6"/>
      <c r="BE222" s="3">
        <f t="shared" si="361"/>
        <v>0</v>
      </c>
      <c r="BF222" s="6"/>
      <c r="BG222" s="3">
        <f t="shared" si="362"/>
        <v>0</v>
      </c>
      <c r="BH222" s="3">
        <f t="shared" si="363"/>
        <v>0</v>
      </c>
      <c r="BI222" s="15" t="str">
        <f t="shared" si="364"/>
        <v/>
      </c>
      <c r="BK222" s="15">
        <f t="shared" si="365"/>
        <v>0</v>
      </c>
      <c r="BL222" s="3">
        <f t="shared" si="366"/>
        <v>0</v>
      </c>
      <c r="BM222" s="15" t="str">
        <f t="shared" si="367"/>
        <v/>
      </c>
      <c r="BN222" s="15" t="str">
        <f t="shared" si="368"/>
        <v>No es un Control</v>
      </c>
      <c r="BO222" s="149"/>
      <c r="BP222" s="151"/>
      <c r="BQ222" s="151"/>
      <c r="BR222" s="154"/>
      <c r="BS222" s="118"/>
      <c r="BT222" s="121"/>
      <c r="BU222" s="123"/>
      <c r="BV222" s="126"/>
      <c r="BW222" s="121"/>
      <c r="BX222" s="121"/>
      <c r="BY222" s="121"/>
      <c r="BZ222" s="121"/>
      <c r="CA222" s="121"/>
      <c r="CB222" s="121"/>
      <c r="CC222" s="121"/>
      <c r="CD222" s="121"/>
      <c r="CE222" s="121"/>
      <c r="CF222" s="121"/>
      <c r="CG222" s="121"/>
      <c r="CH222" s="121"/>
      <c r="CI222" s="121"/>
      <c r="CJ222" s="121"/>
    </row>
    <row r="223" spans="1:88" ht="16.5" thickBot="1" x14ac:dyDescent="0.3">
      <c r="A223" s="118"/>
      <c r="B223" s="121"/>
      <c r="C223" s="121"/>
      <c r="D223" s="121"/>
      <c r="E223" s="6"/>
      <c r="F223" s="5"/>
      <c r="G223" s="121"/>
      <c r="H223" s="121"/>
      <c r="I223" s="121"/>
      <c r="J223" s="121"/>
      <c r="K223" s="121"/>
      <c r="L223" s="121"/>
      <c r="M223" s="121"/>
      <c r="N223" s="121"/>
      <c r="O223" s="11" t="e">
        <f t="shared" si="352"/>
        <v>#DIV/0!</v>
      </c>
      <c r="P223" s="201" t="e">
        <f t="shared" si="331"/>
        <v>#DIV/0!</v>
      </c>
      <c r="Q223" s="121"/>
      <c r="R223" s="121"/>
      <c r="S223" s="121"/>
      <c r="T223" s="121"/>
      <c r="U223" s="121"/>
      <c r="V223" s="121"/>
      <c r="W223" s="121"/>
      <c r="X223" s="121"/>
      <c r="Y223" s="121"/>
      <c r="Z223" s="121"/>
      <c r="AA223" s="121"/>
      <c r="AB223" s="121"/>
      <c r="AC223" s="121"/>
      <c r="AD223" s="121"/>
      <c r="AE223" s="121"/>
      <c r="AF223" s="121"/>
      <c r="AG223" s="121"/>
      <c r="AH223" s="121"/>
      <c r="AI223" s="190"/>
      <c r="AJ223" s="193">
        <f t="shared" si="332"/>
        <v>0</v>
      </c>
      <c r="AK223" s="193">
        <f t="shared" si="333"/>
        <v>0</v>
      </c>
      <c r="AL223" s="179" t="str">
        <f t="shared" si="353"/>
        <v/>
      </c>
      <c r="AM223" s="196" t="e">
        <f t="shared" si="334"/>
        <v>#DIV/0!</v>
      </c>
      <c r="AN223" s="179" t="str">
        <f t="shared" si="354"/>
        <v/>
      </c>
      <c r="AO223" s="182" t="e">
        <f t="shared" si="355"/>
        <v>#DIV/0!</v>
      </c>
      <c r="AP223" s="126" t="e">
        <f t="shared" si="356"/>
        <v>#DIV/0!</v>
      </c>
      <c r="AQ223" s="187" t="e">
        <f t="shared" si="351"/>
        <v>#DIV/0!</v>
      </c>
      <c r="AR223" s="5"/>
      <c r="AS223" s="5"/>
      <c r="AT223" s="5"/>
      <c r="AU223" s="3">
        <f t="shared" si="357"/>
        <v>0</v>
      </c>
      <c r="AV223" s="5"/>
      <c r="AW223" s="3">
        <f t="shared" si="358"/>
        <v>0</v>
      </c>
      <c r="AX223" s="5"/>
      <c r="AY223" s="3">
        <f t="shared" si="359"/>
        <v>0</v>
      </c>
      <c r="AZ223" s="6"/>
      <c r="BA223" s="6"/>
      <c r="BB223" s="6"/>
      <c r="BC223" s="3">
        <f t="shared" si="360"/>
        <v>0</v>
      </c>
      <c r="BD223" s="6"/>
      <c r="BE223" s="3">
        <f t="shared" si="361"/>
        <v>0</v>
      </c>
      <c r="BF223" s="6"/>
      <c r="BG223" s="3">
        <f t="shared" si="362"/>
        <v>0</v>
      </c>
      <c r="BH223" s="3">
        <f t="shared" si="363"/>
        <v>0</v>
      </c>
      <c r="BI223" s="15" t="str">
        <f t="shared" si="364"/>
        <v/>
      </c>
      <c r="BK223" s="15">
        <f t="shared" si="365"/>
        <v>0</v>
      </c>
      <c r="BL223" s="3">
        <f t="shared" si="366"/>
        <v>0</v>
      </c>
      <c r="BM223" s="15" t="str">
        <f t="shared" si="367"/>
        <v/>
      </c>
      <c r="BN223" s="15" t="str">
        <f t="shared" si="368"/>
        <v>No es un Control</v>
      </c>
      <c r="BO223" s="149"/>
      <c r="BP223" s="151"/>
      <c r="BQ223" s="151"/>
      <c r="BR223" s="154"/>
      <c r="BS223" s="118"/>
      <c r="BT223" s="121"/>
      <c r="BU223" s="123"/>
      <c r="BV223" s="126"/>
      <c r="BW223" s="121"/>
      <c r="BX223" s="121"/>
      <c r="BY223" s="121"/>
      <c r="BZ223" s="121"/>
      <c r="CA223" s="121"/>
      <c r="CB223" s="121"/>
      <c r="CC223" s="121"/>
      <c r="CD223" s="121"/>
      <c r="CE223" s="121"/>
      <c r="CF223" s="121"/>
      <c r="CG223" s="121"/>
      <c r="CH223" s="121"/>
      <c r="CI223" s="121"/>
      <c r="CJ223" s="121"/>
    </row>
    <row r="224" spans="1:88" ht="16.5" thickBot="1" x14ac:dyDescent="0.3">
      <c r="A224" s="118"/>
      <c r="B224" s="121"/>
      <c r="C224" s="121"/>
      <c r="D224" s="121"/>
      <c r="E224" s="6"/>
      <c r="F224" s="5"/>
      <c r="G224" s="121"/>
      <c r="H224" s="121"/>
      <c r="I224" s="121"/>
      <c r="J224" s="121"/>
      <c r="K224" s="121"/>
      <c r="L224" s="121"/>
      <c r="M224" s="121"/>
      <c r="N224" s="121"/>
      <c r="O224" s="11" t="e">
        <f t="shared" si="352"/>
        <v>#DIV/0!</v>
      </c>
      <c r="P224" s="201" t="e">
        <f t="shared" si="331"/>
        <v>#DIV/0!</v>
      </c>
      <c r="Q224" s="121"/>
      <c r="R224" s="121"/>
      <c r="S224" s="121"/>
      <c r="T224" s="121"/>
      <c r="U224" s="121"/>
      <c r="V224" s="121"/>
      <c r="W224" s="121"/>
      <c r="X224" s="121"/>
      <c r="Y224" s="121"/>
      <c r="Z224" s="121"/>
      <c r="AA224" s="121"/>
      <c r="AB224" s="121"/>
      <c r="AC224" s="121"/>
      <c r="AD224" s="121"/>
      <c r="AE224" s="121"/>
      <c r="AF224" s="121"/>
      <c r="AG224" s="121"/>
      <c r="AH224" s="121"/>
      <c r="AI224" s="190"/>
      <c r="AJ224" s="193">
        <f t="shared" si="332"/>
        <v>0</v>
      </c>
      <c r="AK224" s="193">
        <f t="shared" si="333"/>
        <v>0</v>
      </c>
      <c r="AL224" s="179" t="str">
        <f t="shared" si="353"/>
        <v/>
      </c>
      <c r="AM224" s="196" t="e">
        <f t="shared" si="334"/>
        <v>#DIV/0!</v>
      </c>
      <c r="AN224" s="179" t="str">
        <f t="shared" si="354"/>
        <v/>
      </c>
      <c r="AO224" s="182" t="e">
        <f t="shared" si="355"/>
        <v>#DIV/0!</v>
      </c>
      <c r="AP224" s="126" t="e">
        <f t="shared" si="356"/>
        <v>#DIV/0!</v>
      </c>
      <c r="AQ224" s="187" t="e">
        <f t="shared" si="351"/>
        <v>#DIV/0!</v>
      </c>
      <c r="AR224" s="5"/>
      <c r="AS224" s="5"/>
      <c r="AT224" s="5"/>
      <c r="AU224" s="3">
        <f t="shared" si="357"/>
        <v>0</v>
      </c>
      <c r="AV224" s="5"/>
      <c r="AW224" s="3">
        <f t="shared" si="358"/>
        <v>0</v>
      </c>
      <c r="AX224" s="5"/>
      <c r="AY224" s="3">
        <f t="shared" si="359"/>
        <v>0</v>
      </c>
      <c r="AZ224" s="6"/>
      <c r="BA224" s="6"/>
      <c r="BB224" s="6"/>
      <c r="BC224" s="3">
        <f t="shared" si="360"/>
        <v>0</v>
      </c>
      <c r="BD224" s="6"/>
      <c r="BE224" s="3">
        <f t="shared" si="361"/>
        <v>0</v>
      </c>
      <c r="BF224" s="6"/>
      <c r="BG224" s="3">
        <f t="shared" si="362"/>
        <v>0</v>
      </c>
      <c r="BH224" s="3">
        <f t="shared" si="363"/>
        <v>0</v>
      </c>
      <c r="BI224" s="15" t="str">
        <f t="shared" si="364"/>
        <v/>
      </c>
      <c r="BK224" s="15">
        <f t="shared" si="365"/>
        <v>0</v>
      </c>
      <c r="BL224" s="3">
        <f t="shared" si="366"/>
        <v>0</v>
      </c>
      <c r="BM224" s="15" t="str">
        <f t="shared" si="367"/>
        <v/>
      </c>
      <c r="BN224" s="15" t="str">
        <f t="shared" si="368"/>
        <v>No es un Control</v>
      </c>
      <c r="BO224" s="149"/>
      <c r="BP224" s="151"/>
      <c r="BQ224" s="151"/>
      <c r="BR224" s="154"/>
      <c r="BS224" s="118"/>
      <c r="BT224" s="121"/>
      <c r="BU224" s="123"/>
      <c r="BV224" s="126"/>
      <c r="BW224" s="121"/>
      <c r="BX224" s="121"/>
      <c r="BY224" s="121"/>
      <c r="BZ224" s="121"/>
      <c r="CA224" s="121"/>
      <c r="CB224" s="121"/>
      <c r="CC224" s="121"/>
      <c r="CD224" s="121"/>
      <c r="CE224" s="121"/>
      <c r="CF224" s="121"/>
      <c r="CG224" s="121"/>
      <c r="CH224" s="121"/>
      <c r="CI224" s="121"/>
      <c r="CJ224" s="121"/>
    </row>
    <row r="225" spans="1:88" ht="16.5" thickBot="1" x14ac:dyDescent="0.3">
      <c r="A225" s="204"/>
      <c r="B225" s="199"/>
      <c r="C225" s="199"/>
      <c r="D225" s="199"/>
      <c r="E225" s="16"/>
      <c r="F225" s="17"/>
      <c r="G225" s="199"/>
      <c r="H225" s="199"/>
      <c r="I225" s="199"/>
      <c r="J225" s="199"/>
      <c r="K225" s="199"/>
      <c r="L225" s="199"/>
      <c r="M225" s="199"/>
      <c r="N225" s="199"/>
      <c r="O225" s="18" t="e">
        <f t="shared" si="352"/>
        <v>#DIV/0!</v>
      </c>
      <c r="P225" s="202" t="e">
        <f t="shared" si="331"/>
        <v>#DIV/0!</v>
      </c>
      <c r="Q225" s="199"/>
      <c r="R225" s="199"/>
      <c r="S225" s="199"/>
      <c r="T225" s="199"/>
      <c r="U225" s="199"/>
      <c r="V225" s="199"/>
      <c r="W225" s="199"/>
      <c r="X225" s="199"/>
      <c r="Y225" s="199"/>
      <c r="Z225" s="199"/>
      <c r="AA225" s="199"/>
      <c r="AB225" s="199"/>
      <c r="AC225" s="199"/>
      <c r="AD225" s="199"/>
      <c r="AE225" s="199"/>
      <c r="AF225" s="199"/>
      <c r="AG225" s="199"/>
      <c r="AH225" s="199"/>
      <c r="AI225" s="191"/>
      <c r="AJ225" s="194">
        <f t="shared" si="332"/>
        <v>0</v>
      </c>
      <c r="AK225" s="194">
        <f t="shared" si="333"/>
        <v>0</v>
      </c>
      <c r="AL225" s="180" t="str">
        <f t="shared" si="353"/>
        <v/>
      </c>
      <c r="AM225" s="197" t="e">
        <f t="shared" si="334"/>
        <v>#DIV/0!</v>
      </c>
      <c r="AN225" s="180" t="str">
        <f t="shared" si="354"/>
        <v/>
      </c>
      <c r="AO225" s="183" t="e">
        <f t="shared" si="355"/>
        <v>#DIV/0!</v>
      </c>
      <c r="AP225" s="185" t="e">
        <f t="shared" si="356"/>
        <v>#DIV/0!</v>
      </c>
      <c r="AQ225" s="188" t="e">
        <f t="shared" si="351"/>
        <v>#DIV/0!</v>
      </c>
      <c r="AR225" s="5"/>
      <c r="AS225" s="5"/>
      <c r="AT225" s="5"/>
      <c r="AU225" s="3">
        <f t="shared" si="357"/>
        <v>0</v>
      </c>
      <c r="AV225" s="5"/>
      <c r="AW225" s="3">
        <f t="shared" si="358"/>
        <v>0</v>
      </c>
      <c r="AX225" s="5"/>
      <c r="AY225" s="3">
        <f t="shared" si="359"/>
        <v>0</v>
      </c>
      <c r="AZ225" s="6"/>
      <c r="BA225" s="6"/>
      <c r="BB225" s="6"/>
      <c r="BC225" s="3">
        <f t="shared" si="360"/>
        <v>0</v>
      </c>
      <c r="BD225" s="6"/>
      <c r="BE225" s="3">
        <f t="shared" si="361"/>
        <v>0</v>
      </c>
      <c r="BF225" s="6"/>
      <c r="BG225" s="3">
        <f t="shared" si="362"/>
        <v>0</v>
      </c>
      <c r="BH225" s="3">
        <f t="shared" si="363"/>
        <v>0</v>
      </c>
      <c r="BI225" s="15" t="str">
        <f t="shared" si="364"/>
        <v/>
      </c>
      <c r="BK225" s="15">
        <f t="shared" si="365"/>
        <v>0</v>
      </c>
      <c r="BL225" s="3">
        <f t="shared" si="366"/>
        <v>0</v>
      </c>
      <c r="BM225" s="15" t="str">
        <f t="shared" si="367"/>
        <v/>
      </c>
      <c r="BN225" s="15" t="str">
        <f t="shared" si="368"/>
        <v>No es un Control</v>
      </c>
      <c r="BO225" s="149"/>
      <c r="BP225" s="152"/>
      <c r="BQ225" s="152"/>
      <c r="BR225" s="155"/>
      <c r="BS225" s="119"/>
      <c r="BT225" s="108"/>
      <c r="BU225" s="124"/>
      <c r="BV225" s="127"/>
      <c r="BW225" s="199"/>
      <c r="BX225" s="199"/>
      <c r="BY225" s="199"/>
      <c r="BZ225" s="199"/>
      <c r="CA225" s="199"/>
      <c r="CB225" s="199"/>
      <c r="CC225" s="199"/>
      <c r="CD225" s="199"/>
      <c r="CE225" s="199"/>
      <c r="CF225" s="199"/>
      <c r="CG225" s="199"/>
      <c r="CH225" s="199"/>
      <c r="CI225" s="199"/>
      <c r="CJ225" s="199"/>
    </row>
    <row r="226" spans="1:88" ht="16.5" thickBot="1" x14ac:dyDescent="0.3">
      <c r="A226" s="203"/>
      <c r="B226" s="198"/>
      <c r="C226" s="198"/>
      <c r="D226" s="198"/>
      <c r="E226" s="12"/>
      <c r="F226" s="12"/>
      <c r="G226" s="198"/>
      <c r="H226" s="198"/>
      <c r="I226" s="198"/>
      <c r="J226" s="198"/>
      <c r="K226" s="198"/>
      <c r="L226" s="198"/>
      <c r="M226" s="198"/>
      <c r="N226" s="198"/>
      <c r="O226" s="13" t="e">
        <f t="shared" si="352"/>
        <v>#DIV/0!</v>
      </c>
      <c r="P226" s="200" t="e">
        <f t="shared" si="331"/>
        <v>#DIV/0!</v>
      </c>
      <c r="Q226" s="198"/>
      <c r="R226" s="198"/>
      <c r="S226" s="198"/>
      <c r="T226" s="198"/>
      <c r="U226" s="198"/>
      <c r="V226" s="198"/>
      <c r="W226" s="198"/>
      <c r="X226" s="198"/>
      <c r="Y226" s="198"/>
      <c r="Z226" s="198"/>
      <c r="AA226" s="198"/>
      <c r="AB226" s="198"/>
      <c r="AC226" s="198"/>
      <c r="AD226" s="198"/>
      <c r="AE226" s="198"/>
      <c r="AF226" s="198"/>
      <c r="AG226" s="198"/>
      <c r="AH226" s="198"/>
      <c r="AI226" s="189"/>
      <c r="AJ226" s="192">
        <f t="shared" si="332"/>
        <v>0</v>
      </c>
      <c r="AK226" s="192">
        <f t="shared" si="333"/>
        <v>0</v>
      </c>
      <c r="AL226" s="178" t="str">
        <f t="shared" si="353"/>
        <v/>
      </c>
      <c r="AM226" s="195" t="e">
        <f t="shared" si="334"/>
        <v>#DIV/0!</v>
      </c>
      <c r="AN226" s="178" t="str">
        <f t="shared" si="354"/>
        <v/>
      </c>
      <c r="AO226" s="181" t="e">
        <f t="shared" si="355"/>
        <v>#DIV/0!</v>
      </c>
      <c r="AP226" s="184" t="e">
        <f t="shared" si="356"/>
        <v>#DIV/0!</v>
      </c>
      <c r="AQ226" s="186" t="e">
        <f t="shared" si="351"/>
        <v>#DIV/0!</v>
      </c>
      <c r="AR226" s="5"/>
      <c r="AS226" s="5"/>
      <c r="AT226" s="5"/>
      <c r="AU226" s="3">
        <f t="shared" si="357"/>
        <v>0</v>
      </c>
      <c r="AV226" s="5"/>
      <c r="AW226" s="3">
        <f t="shared" si="358"/>
        <v>0</v>
      </c>
      <c r="AX226" s="5"/>
      <c r="AY226" s="3">
        <f t="shared" si="359"/>
        <v>0</v>
      </c>
      <c r="AZ226" s="6"/>
      <c r="BA226" s="6"/>
      <c r="BB226" s="6"/>
      <c r="BC226" s="3">
        <f t="shared" si="360"/>
        <v>0</v>
      </c>
      <c r="BD226" s="6"/>
      <c r="BE226" s="3">
        <f t="shared" si="361"/>
        <v>0</v>
      </c>
      <c r="BF226" s="6"/>
      <c r="BG226" s="3">
        <f t="shared" si="362"/>
        <v>0</v>
      </c>
      <c r="BH226" s="3">
        <f t="shared" si="363"/>
        <v>0</v>
      </c>
      <c r="BI226" s="15" t="str">
        <f t="shared" si="364"/>
        <v/>
      </c>
      <c r="BK226" s="15">
        <f t="shared" si="365"/>
        <v>0</v>
      </c>
      <c r="BL226" s="3">
        <f t="shared" si="366"/>
        <v>0</v>
      </c>
      <c r="BM226" s="15" t="str">
        <f t="shared" si="367"/>
        <v/>
      </c>
      <c r="BN226" s="15" t="str">
        <f t="shared" si="368"/>
        <v>No es un Control</v>
      </c>
      <c r="BO226" s="148" t="e">
        <f t="shared" ref="BO226" si="404">AVERAGE(BM226:BM230)</f>
        <v>#DIV/0!</v>
      </c>
      <c r="BP226" s="150" t="e">
        <f t="shared" ref="BP226" si="405">IF(BO226=100,"FUERTE",IF(BO226&gt;49,"MODERADO",IF(BO226&lt;50,"DÉBIL","")))</f>
        <v>#DIV/0!</v>
      </c>
      <c r="BQ226" s="150" t="e">
        <f t="shared" ref="BQ226" si="406">IF(AND(BP226="FUERTE",OR(BN226="Probabilidad",BN227="Probabilidad",BN228="Probabilidad", BN229="Probabilidad",BN230="Probabilidad")),2,IF(AND(BP226="MODERADO",OR(BN226="Probabilidad",BN227="Probabilidad",BN228="Probabilidad", BN229="Probabilidad",BN230="Probabilidad")),1,0))</f>
        <v>#DIV/0!</v>
      </c>
      <c r="BR226" s="153">
        <v>0</v>
      </c>
      <c r="BS226" s="117" t="e">
        <f t="shared" ref="BS226" si="407">IF(AM226-BQ226&lt;=0,1,AM226-BQ226)</f>
        <v>#DIV/0!</v>
      </c>
      <c r="BT226" s="120" t="e">
        <f t="shared" ref="BT226" si="408">AN226-BR226</f>
        <v>#VALUE!</v>
      </c>
      <c r="BU226" s="122" t="e">
        <f t="shared" ref="BU226" si="409">BS226*BT226</f>
        <v>#DIV/0!</v>
      </c>
      <c r="BV226" s="125" t="e">
        <f t="shared" ref="BV226" si="410">IF(OR(BT226=5,BU226=20,BU226=15,BU226=16,AND(BU226=12,BT226=4)),"Extremo",IF(OR(BU226=8,BU226=9,AND(BU226=4,BT226=4),AND(BU226=12,BT226=3),AND(BU226=10,BT226=2),AND(BU226=5,BT226=1)),"Alto",IF(OR(BU226=6,AND(BU226=4,BT226=1),AND(BU226=3,BT226=3)),"Moderado",IF(OR(BU226=1,BU226=2,AND(BU226=3,BT226=3),AND(BU226=4,BT226=2)),"Bajo"," "))))</f>
        <v>#VALUE!</v>
      </c>
      <c r="BW226" s="198"/>
      <c r="BX226" s="198"/>
      <c r="BY226" s="198"/>
      <c r="BZ226" s="198"/>
      <c r="CA226" s="198"/>
      <c r="CB226" s="198"/>
      <c r="CC226" s="198"/>
      <c r="CD226" s="198"/>
      <c r="CE226" s="198"/>
      <c r="CF226" s="198"/>
      <c r="CG226" s="198"/>
      <c r="CH226" s="198"/>
      <c r="CI226" s="198"/>
      <c r="CJ226" s="198"/>
    </row>
    <row r="227" spans="1:88" ht="16.5" thickBot="1" x14ac:dyDescent="0.3">
      <c r="A227" s="118"/>
      <c r="B227" s="121"/>
      <c r="C227" s="121"/>
      <c r="D227" s="121"/>
      <c r="E227" s="6"/>
      <c r="F227" s="5"/>
      <c r="G227" s="121"/>
      <c r="H227" s="121"/>
      <c r="I227" s="121"/>
      <c r="J227" s="121"/>
      <c r="K227" s="121"/>
      <c r="L227" s="121"/>
      <c r="M227" s="121"/>
      <c r="N227" s="121"/>
      <c r="O227" s="11" t="e">
        <f t="shared" si="352"/>
        <v>#DIV/0!</v>
      </c>
      <c r="P227" s="201" t="e">
        <f t="shared" si="331"/>
        <v>#DIV/0!</v>
      </c>
      <c r="Q227" s="121"/>
      <c r="R227" s="121"/>
      <c r="S227" s="121"/>
      <c r="T227" s="121"/>
      <c r="U227" s="121"/>
      <c r="V227" s="121"/>
      <c r="W227" s="121"/>
      <c r="X227" s="121"/>
      <c r="Y227" s="121"/>
      <c r="Z227" s="121"/>
      <c r="AA227" s="121"/>
      <c r="AB227" s="121"/>
      <c r="AC227" s="121"/>
      <c r="AD227" s="121"/>
      <c r="AE227" s="121"/>
      <c r="AF227" s="121"/>
      <c r="AG227" s="121"/>
      <c r="AH227" s="121"/>
      <c r="AI227" s="190"/>
      <c r="AJ227" s="193">
        <f t="shared" si="332"/>
        <v>0</v>
      </c>
      <c r="AK227" s="193">
        <f t="shared" si="333"/>
        <v>0</v>
      </c>
      <c r="AL227" s="179" t="str">
        <f t="shared" si="353"/>
        <v/>
      </c>
      <c r="AM227" s="196" t="e">
        <f t="shared" si="334"/>
        <v>#DIV/0!</v>
      </c>
      <c r="AN227" s="179" t="str">
        <f t="shared" si="354"/>
        <v/>
      </c>
      <c r="AO227" s="182" t="e">
        <f t="shared" si="355"/>
        <v>#DIV/0!</v>
      </c>
      <c r="AP227" s="126" t="e">
        <f t="shared" si="356"/>
        <v>#DIV/0!</v>
      </c>
      <c r="AQ227" s="187" t="e">
        <f t="shared" si="351"/>
        <v>#DIV/0!</v>
      </c>
      <c r="AR227" s="5"/>
      <c r="AS227" s="5"/>
      <c r="AT227" s="5"/>
      <c r="AU227" s="3">
        <f t="shared" si="357"/>
        <v>0</v>
      </c>
      <c r="AV227" s="5"/>
      <c r="AW227" s="3">
        <f t="shared" si="358"/>
        <v>0</v>
      </c>
      <c r="AX227" s="5"/>
      <c r="AY227" s="3">
        <f t="shared" si="359"/>
        <v>0</v>
      </c>
      <c r="AZ227" s="6"/>
      <c r="BA227" s="6"/>
      <c r="BB227" s="6"/>
      <c r="BC227" s="3">
        <f t="shared" si="360"/>
        <v>0</v>
      </c>
      <c r="BD227" s="6"/>
      <c r="BE227" s="3">
        <f t="shared" si="361"/>
        <v>0</v>
      </c>
      <c r="BF227" s="6"/>
      <c r="BG227" s="3">
        <f t="shared" si="362"/>
        <v>0</v>
      </c>
      <c r="BH227" s="3">
        <f t="shared" si="363"/>
        <v>0</v>
      </c>
      <c r="BI227" s="15" t="str">
        <f t="shared" si="364"/>
        <v/>
      </c>
      <c r="BK227" s="15">
        <f t="shared" si="365"/>
        <v>0</v>
      </c>
      <c r="BL227" s="3">
        <f t="shared" si="366"/>
        <v>0</v>
      </c>
      <c r="BM227" s="15" t="str">
        <f t="shared" si="367"/>
        <v/>
      </c>
      <c r="BN227" s="15" t="str">
        <f t="shared" si="368"/>
        <v>No es un Control</v>
      </c>
      <c r="BO227" s="149"/>
      <c r="BP227" s="151"/>
      <c r="BQ227" s="151"/>
      <c r="BR227" s="154"/>
      <c r="BS227" s="118"/>
      <c r="BT227" s="121"/>
      <c r="BU227" s="123"/>
      <c r="BV227" s="126"/>
      <c r="BW227" s="121"/>
      <c r="BX227" s="121"/>
      <c r="BY227" s="121"/>
      <c r="BZ227" s="121"/>
      <c r="CA227" s="121"/>
      <c r="CB227" s="121"/>
      <c r="CC227" s="121"/>
      <c r="CD227" s="121"/>
      <c r="CE227" s="121"/>
      <c r="CF227" s="121"/>
      <c r="CG227" s="121"/>
      <c r="CH227" s="121"/>
      <c r="CI227" s="121"/>
      <c r="CJ227" s="121"/>
    </row>
    <row r="228" spans="1:88" ht="16.5" thickBot="1" x14ac:dyDescent="0.3">
      <c r="A228" s="118"/>
      <c r="B228" s="121"/>
      <c r="C228" s="121"/>
      <c r="D228" s="121"/>
      <c r="E228" s="6"/>
      <c r="F228" s="5"/>
      <c r="G228" s="121"/>
      <c r="H228" s="121"/>
      <c r="I228" s="121"/>
      <c r="J228" s="121"/>
      <c r="K228" s="121"/>
      <c r="L228" s="121"/>
      <c r="M228" s="121"/>
      <c r="N228" s="121"/>
      <c r="O228" s="11" t="e">
        <f t="shared" si="352"/>
        <v>#DIV/0!</v>
      </c>
      <c r="P228" s="201" t="e">
        <f t="shared" si="331"/>
        <v>#DIV/0!</v>
      </c>
      <c r="Q228" s="121"/>
      <c r="R228" s="121"/>
      <c r="S228" s="121"/>
      <c r="T228" s="121"/>
      <c r="U228" s="121"/>
      <c r="V228" s="121"/>
      <c r="W228" s="121"/>
      <c r="X228" s="121"/>
      <c r="Y228" s="121"/>
      <c r="Z228" s="121"/>
      <c r="AA228" s="121"/>
      <c r="AB228" s="121"/>
      <c r="AC228" s="121"/>
      <c r="AD228" s="121"/>
      <c r="AE228" s="121"/>
      <c r="AF228" s="121"/>
      <c r="AG228" s="121"/>
      <c r="AH228" s="121"/>
      <c r="AI228" s="190"/>
      <c r="AJ228" s="193">
        <f t="shared" si="332"/>
        <v>0</v>
      </c>
      <c r="AK228" s="193">
        <f t="shared" si="333"/>
        <v>0</v>
      </c>
      <c r="AL228" s="179" t="str">
        <f t="shared" si="353"/>
        <v/>
      </c>
      <c r="AM228" s="196" t="e">
        <f t="shared" si="334"/>
        <v>#DIV/0!</v>
      </c>
      <c r="AN228" s="179" t="str">
        <f t="shared" si="354"/>
        <v/>
      </c>
      <c r="AO228" s="182" t="e">
        <f t="shared" si="355"/>
        <v>#DIV/0!</v>
      </c>
      <c r="AP228" s="126" t="e">
        <f t="shared" si="356"/>
        <v>#DIV/0!</v>
      </c>
      <c r="AQ228" s="187" t="e">
        <f t="shared" si="351"/>
        <v>#DIV/0!</v>
      </c>
      <c r="AR228" s="5"/>
      <c r="AS228" s="5"/>
      <c r="AT228" s="5"/>
      <c r="AU228" s="3">
        <f t="shared" si="357"/>
        <v>0</v>
      </c>
      <c r="AV228" s="5"/>
      <c r="AW228" s="3">
        <f t="shared" si="358"/>
        <v>0</v>
      </c>
      <c r="AX228" s="5"/>
      <c r="AY228" s="3">
        <f t="shared" si="359"/>
        <v>0</v>
      </c>
      <c r="AZ228" s="6"/>
      <c r="BA228" s="6"/>
      <c r="BB228" s="6"/>
      <c r="BC228" s="3">
        <f t="shared" si="360"/>
        <v>0</v>
      </c>
      <c r="BD228" s="6"/>
      <c r="BE228" s="3">
        <f t="shared" si="361"/>
        <v>0</v>
      </c>
      <c r="BF228" s="6"/>
      <c r="BG228" s="3">
        <f t="shared" si="362"/>
        <v>0</v>
      </c>
      <c r="BH228" s="3">
        <f t="shared" si="363"/>
        <v>0</v>
      </c>
      <c r="BI228" s="15" t="str">
        <f t="shared" si="364"/>
        <v/>
      </c>
      <c r="BK228" s="15">
        <f t="shared" si="365"/>
        <v>0</v>
      </c>
      <c r="BL228" s="3">
        <f t="shared" si="366"/>
        <v>0</v>
      </c>
      <c r="BM228" s="15" t="str">
        <f t="shared" si="367"/>
        <v/>
      </c>
      <c r="BN228" s="15" t="str">
        <f t="shared" si="368"/>
        <v>No es un Control</v>
      </c>
      <c r="BO228" s="149"/>
      <c r="BP228" s="151"/>
      <c r="BQ228" s="151"/>
      <c r="BR228" s="154"/>
      <c r="BS228" s="118"/>
      <c r="BT228" s="121"/>
      <c r="BU228" s="123"/>
      <c r="BV228" s="126"/>
      <c r="BW228" s="121"/>
      <c r="BX228" s="121"/>
      <c r="BY228" s="121"/>
      <c r="BZ228" s="121"/>
      <c r="CA228" s="121"/>
      <c r="CB228" s="121"/>
      <c r="CC228" s="121"/>
      <c r="CD228" s="121"/>
      <c r="CE228" s="121"/>
      <c r="CF228" s="121"/>
      <c r="CG228" s="121"/>
      <c r="CH228" s="121"/>
      <c r="CI228" s="121"/>
      <c r="CJ228" s="121"/>
    </row>
    <row r="229" spans="1:88" ht="16.5" thickBot="1" x14ac:dyDescent="0.3">
      <c r="A229" s="118"/>
      <c r="B229" s="121"/>
      <c r="C229" s="121"/>
      <c r="D229" s="121"/>
      <c r="E229" s="6"/>
      <c r="F229" s="5"/>
      <c r="G229" s="121"/>
      <c r="H229" s="121"/>
      <c r="I229" s="121"/>
      <c r="J229" s="121"/>
      <c r="K229" s="121"/>
      <c r="L229" s="121"/>
      <c r="M229" s="121"/>
      <c r="N229" s="121"/>
      <c r="O229" s="11" t="e">
        <f t="shared" si="352"/>
        <v>#DIV/0!</v>
      </c>
      <c r="P229" s="201" t="e">
        <f t="shared" si="331"/>
        <v>#DIV/0!</v>
      </c>
      <c r="Q229" s="121"/>
      <c r="R229" s="121"/>
      <c r="S229" s="121"/>
      <c r="T229" s="121"/>
      <c r="U229" s="121"/>
      <c r="V229" s="121"/>
      <c r="W229" s="121"/>
      <c r="X229" s="121"/>
      <c r="Y229" s="121"/>
      <c r="Z229" s="121"/>
      <c r="AA229" s="121"/>
      <c r="AB229" s="121"/>
      <c r="AC229" s="121"/>
      <c r="AD229" s="121"/>
      <c r="AE229" s="121"/>
      <c r="AF229" s="121"/>
      <c r="AG229" s="121"/>
      <c r="AH229" s="121"/>
      <c r="AI229" s="190"/>
      <c r="AJ229" s="193">
        <f t="shared" si="332"/>
        <v>0</v>
      </c>
      <c r="AK229" s="193">
        <f t="shared" si="333"/>
        <v>0</v>
      </c>
      <c r="AL229" s="179" t="str">
        <f t="shared" si="353"/>
        <v/>
      </c>
      <c r="AM229" s="196" t="e">
        <f t="shared" si="334"/>
        <v>#DIV/0!</v>
      </c>
      <c r="AN229" s="179" t="str">
        <f t="shared" si="354"/>
        <v/>
      </c>
      <c r="AO229" s="182" t="e">
        <f t="shared" si="355"/>
        <v>#DIV/0!</v>
      </c>
      <c r="AP229" s="126" t="e">
        <f t="shared" si="356"/>
        <v>#DIV/0!</v>
      </c>
      <c r="AQ229" s="187" t="e">
        <f t="shared" si="351"/>
        <v>#DIV/0!</v>
      </c>
      <c r="AR229" s="5"/>
      <c r="AS229" s="5"/>
      <c r="AT229" s="5"/>
      <c r="AU229" s="3">
        <f t="shared" si="357"/>
        <v>0</v>
      </c>
      <c r="AV229" s="5"/>
      <c r="AW229" s="3">
        <f t="shared" si="358"/>
        <v>0</v>
      </c>
      <c r="AX229" s="5"/>
      <c r="AY229" s="3">
        <f t="shared" si="359"/>
        <v>0</v>
      </c>
      <c r="AZ229" s="6"/>
      <c r="BA229" s="6"/>
      <c r="BB229" s="6"/>
      <c r="BC229" s="3">
        <f t="shared" si="360"/>
        <v>0</v>
      </c>
      <c r="BD229" s="6"/>
      <c r="BE229" s="3">
        <f t="shared" si="361"/>
        <v>0</v>
      </c>
      <c r="BF229" s="6"/>
      <c r="BG229" s="3">
        <f t="shared" si="362"/>
        <v>0</v>
      </c>
      <c r="BH229" s="3">
        <f t="shared" si="363"/>
        <v>0</v>
      </c>
      <c r="BI229" s="15" t="str">
        <f t="shared" si="364"/>
        <v/>
      </c>
      <c r="BK229" s="15">
        <f t="shared" si="365"/>
        <v>0</v>
      </c>
      <c r="BL229" s="3">
        <f t="shared" si="366"/>
        <v>0</v>
      </c>
      <c r="BM229" s="15" t="str">
        <f t="shared" si="367"/>
        <v/>
      </c>
      <c r="BN229" s="15" t="str">
        <f t="shared" si="368"/>
        <v>No es un Control</v>
      </c>
      <c r="BO229" s="149"/>
      <c r="BP229" s="151"/>
      <c r="BQ229" s="151"/>
      <c r="BR229" s="154"/>
      <c r="BS229" s="118"/>
      <c r="BT229" s="121"/>
      <c r="BU229" s="123"/>
      <c r="BV229" s="126"/>
      <c r="BW229" s="121"/>
      <c r="BX229" s="121"/>
      <c r="BY229" s="121"/>
      <c r="BZ229" s="121"/>
      <c r="CA229" s="121"/>
      <c r="CB229" s="121"/>
      <c r="CC229" s="121"/>
      <c r="CD229" s="121"/>
      <c r="CE229" s="121"/>
      <c r="CF229" s="121"/>
      <c r="CG229" s="121"/>
      <c r="CH229" s="121"/>
      <c r="CI229" s="121"/>
      <c r="CJ229" s="121"/>
    </row>
    <row r="230" spans="1:88" ht="16.5" thickBot="1" x14ac:dyDescent="0.3">
      <c r="A230" s="204"/>
      <c r="B230" s="199"/>
      <c r="C230" s="199"/>
      <c r="D230" s="199"/>
      <c r="E230" s="16"/>
      <c r="F230" s="17"/>
      <c r="G230" s="199"/>
      <c r="H230" s="199"/>
      <c r="I230" s="199"/>
      <c r="J230" s="199"/>
      <c r="K230" s="199"/>
      <c r="L230" s="199"/>
      <c r="M230" s="199"/>
      <c r="N230" s="199"/>
      <c r="O230" s="18" t="e">
        <f t="shared" si="352"/>
        <v>#DIV/0!</v>
      </c>
      <c r="P230" s="202" t="e">
        <f t="shared" si="331"/>
        <v>#DIV/0!</v>
      </c>
      <c r="Q230" s="199"/>
      <c r="R230" s="199"/>
      <c r="S230" s="199"/>
      <c r="T230" s="199"/>
      <c r="U230" s="199"/>
      <c r="V230" s="199"/>
      <c r="W230" s="199"/>
      <c r="X230" s="199"/>
      <c r="Y230" s="199"/>
      <c r="Z230" s="199"/>
      <c r="AA230" s="199"/>
      <c r="AB230" s="199"/>
      <c r="AC230" s="199"/>
      <c r="AD230" s="199"/>
      <c r="AE230" s="199"/>
      <c r="AF230" s="199"/>
      <c r="AG230" s="199"/>
      <c r="AH230" s="199"/>
      <c r="AI230" s="191"/>
      <c r="AJ230" s="194">
        <f t="shared" si="332"/>
        <v>0</v>
      </c>
      <c r="AK230" s="194">
        <f t="shared" si="333"/>
        <v>0</v>
      </c>
      <c r="AL230" s="180" t="str">
        <f t="shared" si="353"/>
        <v/>
      </c>
      <c r="AM230" s="197" t="e">
        <f t="shared" si="334"/>
        <v>#DIV/0!</v>
      </c>
      <c r="AN230" s="180" t="str">
        <f t="shared" si="354"/>
        <v/>
      </c>
      <c r="AO230" s="183" t="e">
        <f t="shared" si="355"/>
        <v>#DIV/0!</v>
      </c>
      <c r="AP230" s="185" t="e">
        <f t="shared" si="356"/>
        <v>#DIV/0!</v>
      </c>
      <c r="AQ230" s="188" t="e">
        <f t="shared" si="351"/>
        <v>#DIV/0!</v>
      </c>
      <c r="AR230" s="5"/>
      <c r="AS230" s="5"/>
      <c r="AT230" s="5"/>
      <c r="AU230" s="3">
        <f t="shared" si="357"/>
        <v>0</v>
      </c>
      <c r="AV230" s="5"/>
      <c r="AW230" s="3">
        <f t="shared" si="358"/>
        <v>0</v>
      </c>
      <c r="AX230" s="5"/>
      <c r="AY230" s="3">
        <f t="shared" si="359"/>
        <v>0</v>
      </c>
      <c r="AZ230" s="6"/>
      <c r="BA230" s="6"/>
      <c r="BB230" s="6"/>
      <c r="BC230" s="3">
        <f t="shared" si="360"/>
        <v>0</v>
      </c>
      <c r="BD230" s="6"/>
      <c r="BE230" s="3">
        <f t="shared" si="361"/>
        <v>0</v>
      </c>
      <c r="BF230" s="6"/>
      <c r="BG230" s="3">
        <f t="shared" si="362"/>
        <v>0</v>
      </c>
      <c r="BH230" s="3">
        <f t="shared" si="363"/>
        <v>0</v>
      </c>
      <c r="BI230" s="15" t="str">
        <f t="shared" si="364"/>
        <v/>
      </c>
      <c r="BK230" s="15">
        <f t="shared" si="365"/>
        <v>0</v>
      </c>
      <c r="BL230" s="3">
        <f t="shared" si="366"/>
        <v>0</v>
      </c>
      <c r="BM230" s="15" t="str">
        <f t="shared" si="367"/>
        <v/>
      </c>
      <c r="BN230" s="15" t="str">
        <f t="shared" si="368"/>
        <v>No es un Control</v>
      </c>
      <c r="BO230" s="149"/>
      <c r="BP230" s="152"/>
      <c r="BQ230" s="152"/>
      <c r="BR230" s="155"/>
      <c r="BS230" s="119"/>
      <c r="BT230" s="108"/>
      <c r="BU230" s="124"/>
      <c r="BV230" s="127"/>
      <c r="BW230" s="199"/>
      <c r="BX230" s="199"/>
      <c r="BY230" s="199"/>
      <c r="BZ230" s="199"/>
      <c r="CA230" s="199"/>
      <c r="CB230" s="199"/>
      <c r="CC230" s="199"/>
      <c r="CD230" s="199"/>
      <c r="CE230" s="199"/>
      <c r="CF230" s="199"/>
      <c r="CG230" s="199"/>
      <c r="CH230" s="199"/>
      <c r="CI230" s="199"/>
      <c r="CJ230" s="199"/>
    </row>
    <row r="231" spans="1:88" ht="16.5" thickBot="1" x14ac:dyDescent="0.3">
      <c r="A231" s="203"/>
      <c r="B231" s="198"/>
      <c r="C231" s="198"/>
      <c r="D231" s="198"/>
      <c r="E231" s="12"/>
      <c r="F231" s="12"/>
      <c r="G231" s="198"/>
      <c r="H231" s="198"/>
      <c r="I231" s="198"/>
      <c r="J231" s="198"/>
      <c r="K231" s="198"/>
      <c r="L231" s="198"/>
      <c r="M231" s="198"/>
      <c r="N231" s="198"/>
      <c r="O231" s="13" t="e">
        <f t="shared" si="352"/>
        <v>#DIV/0!</v>
      </c>
      <c r="P231" s="200" t="e">
        <f t="shared" si="331"/>
        <v>#DIV/0!</v>
      </c>
      <c r="Q231" s="198"/>
      <c r="R231" s="198"/>
      <c r="S231" s="198"/>
      <c r="T231" s="198"/>
      <c r="U231" s="198"/>
      <c r="V231" s="198"/>
      <c r="W231" s="198"/>
      <c r="X231" s="198"/>
      <c r="Y231" s="198"/>
      <c r="Z231" s="198"/>
      <c r="AA231" s="198"/>
      <c r="AB231" s="198"/>
      <c r="AC231" s="198"/>
      <c r="AD231" s="198"/>
      <c r="AE231" s="198"/>
      <c r="AF231" s="198"/>
      <c r="AG231" s="198"/>
      <c r="AH231" s="198"/>
      <c r="AI231" s="189"/>
      <c r="AJ231" s="192">
        <f t="shared" si="332"/>
        <v>0</v>
      </c>
      <c r="AK231" s="192">
        <f t="shared" si="333"/>
        <v>0</v>
      </c>
      <c r="AL231" s="178" t="str">
        <f t="shared" si="353"/>
        <v/>
      </c>
      <c r="AM231" s="195" t="e">
        <f t="shared" si="334"/>
        <v>#DIV/0!</v>
      </c>
      <c r="AN231" s="178" t="str">
        <f t="shared" si="354"/>
        <v/>
      </c>
      <c r="AO231" s="181" t="e">
        <f t="shared" si="355"/>
        <v>#DIV/0!</v>
      </c>
      <c r="AP231" s="184" t="e">
        <f t="shared" si="356"/>
        <v>#DIV/0!</v>
      </c>
      <c r="AQ231" s="186" t="e">
        <f t="shared" si="351"/>
        <v>#DIV/0!</v>
      </c>
      <c r="AR231" s="5"/>
      <c r="AS231" s="5"/>
      <c r="AT231" s="5"/>
      <c r="AU231" s="3">
        <f t="shared" si="357"/>
        <v>0</v>
      </c>
      <c r="AV231" s="5"/>
      <c r="AW231" s="3">
        <f t="shared" si="358"/>
        <v>0</v>
      </c>
      <c r="AX231" s="5"/>
      <c r="AY231" s="3">
        <f t="shared" si="359"/>
        <v>0</v>
      </c>
      <c r="AZ231" s="6"/>
      <c r="BA231" s="6"/>
      <c r="BB231" s="6"/>
      <c r="BC231" s="3">
        <f t="shared" si="360"/>
        <v>0</v>
      </c>
      <c r="BD231" s="6"/>
      <c r="BE231" s="3">
        <f t="shared" si="361"/>
        <v>0</v>
      </c>
      <c r="BF231" s="6"/>
      <c r="BG231" s="3">
        <f t="shared" si="362"/>
        <v>0</v>
      </c>
      <c r="BH231" s="3">
        <f t="shared" si="363"/>
        <v>0</v>
      </c>
      <c r="BI231" s="15" t="str">
        <f t="shared" si="364"/>
        <v/>
      </c>
      <c r="BK231" s="15">
        <f t="shared" si="365"/>
        <v>0</v>
      </c>
      <c r="BL231" s="3">
        <f t="shared" si="366"/>
        <v>0</v>
      </c>
      <c r="BM231" s="15" t="str">
        <f t="shared" si="367"/>
        <v/>
      </c>
      <c r="BN231" s="15" t="str">
        <f t="shared" si="368"/>
        <v>No es un Control</v>
      </c>
      <c r="BO231" s="148" t="e">
        <f t="shared" ref="BO231" si="411">AVERAGE(BM231:BM235)</f>
        <v>#DIV/0!</v>
      </c>
      <c r="BP231" s="150" t="e">
        <f t="shared" ref="BP231" si="412">IF(BO231=100,"FUERTE",IF(BO231&gt;49,"MODERADO",IF(BO231&lt;50,"DÉBIL","")))</f>
        <v>#DIV/0!</v>
      </c>
      <c r="BQ231" s="150" t="e">
        <f t="shared" ref="BQ231" si="413">IF(AND(BP231="FUERTE",OR(BN231="Probabilidad",BN232="Probabilidad",BN233="Probabilidad", BN234="Probabilidad",BN235="Probabilidad")),2,IF(AND(BP231="MODERADO",OR(BN231="Probabilidad",BN232="Probabilidad",BN233="Probabilidad", BN234="Probabilidad",BN235="Probabilidad")),1,0))</f>
        <v>#DIV/0!</v>
      </c>
      <c r="BR231" s="153">
        <v>0</v>
      </c>
      <c r="BS231" s="117" t="e">
        <f t="shared" ref="BS231" si="414">IF(AM231-BQ231&lt;=0,1,AM231-BQ231)</f>
        <v>#DIV/0!</v>
      </c>
      <c r="BT231" s="120" t="e">
        <f t="shared" ref="BT231" si="415">AN231-BR231</f>
        <v>#VALUE!</v>
      </c>
      <c r="BU231" s="122" t="e">
        <f t="shared" ref="BU231" si="416">BS231*BT231</f>
        <v>#DIV/0!</v>
      </c>
      <c r="BV231" s="125" t="e">
        <f t="shared" ref="BV231" si="417">IF(OR(BT231=5,BU231=20,BU231=15,BU231=16,AND(BU231=12,BT231=4)),"Extremo",IF(OR(BU231=8,BU231=9,AND(BU231=4,BT231=4),AND(BU231=12,BT231=3),AND(BU231=10,BT231=2),AND(BU231=5,BT231=1)),"Alto",IF(OR(BU231=6,AND(BU231=4,BT231=1),AND(BU231=3,BT231=3)),"Moderado",IF(OR(BU231=1,BU231=2,AND(BU231=3,BT231=3),AND(BU231=4,BT231=2)),"Bajo"," "))))</f>
        <v>#VALUE!</v>
      </c>
      <c r="BW231" s="198"/>
      <c r="BX231" s="198"/>
      <c r="BY231" s="198"/>
      <c r="BZ231" s="198"/>
      <c r="CA231" s="198"/>
      <c r="CB231" s="198"/>
      <c r="CC231" s="198"/>
      <c r="CD231" s="198"/>
      <c r="CE231" s="198"/>
      <c r="CF231" s="198"/>
      <c r="CG231" s="198"/>
      <c r="CH231" s="198"/>
      <c r="CI231" s="198"/>
      <c r="CJ231" s="198"/>
    </row>
    <row r="232" spans="1:88" ht="16.5" thickBot="1" x14ac:dyDescent="0.3">
      <c r="A232" s="118"/>
      <c r="B232" s="121"/>
      <c r="C232" s="121"/>
      <c r="D232" s="121"/>
      <c r="E232" s="6"/>
      <c r="F232" s="5"/>
      <c r="G232" s="121"/>
      <c r="H232" s="121"/>
      <c r="I232" s="121"/>
      <c r="J232" s="121"/>
      <c r="K232" s="121"/>
      <c r="L232" s="121"/>
      <c r="M232" s="121"/>
      <c r="N232" s="121"/>
      <c r="O232" s="11" t="e">
        <f t="shared" si="352"/>
        <v>#DIV/0!</v>
      </c>
      <c r="P232" s="201" t="e">
        <f t="shared" si="331"/>
        <v>#DIV/0!</v>
      </c>
      <c r="Q232" s="121"/>
      <c r="R232" s="121"/>
      <c r="S232" s="121"/>
      <c r="T232" s="121"/>
      <c r="U232" s="121"/>
      <c r="V232" s="121"/>
      <c r="W232" s="121"/>
      <c r="X232" s="121"/>
      <c r="Y232" s="121"/>
      <c r="Z232" s="121"/>
      <c r="AA232" s="121"/>
      <c r="AB232" s="121"/>
      <c r="AC232" s="121"/>
      <c r="AD232" s="121"/>
      <c r="AE232" s="121"/>
      <c r="AF232" s="121"/>
      <c r="AG232" s="121"/>
      <c r="AH232" s="121"/>
      <c r="AI232" s="190"/>
      <c r="AJ232" s="193">
        <f t="shared" si="332"/>
        <v>0</v>
      </c>
      <c r="AK232" s="193">
        <f t="shared" si="333"/>
        <v>0</v>
      </c>
      <c r="AL232" s="179" t="str">
        <f t="shared" si="353"/>
        <v/>
      </c>
      <c r="AM232" s="196" t="e">
        <f t="shared" si="334"/>
        <v>#DIV/0!</v>
      </c>
      <c r="AN232" s="179" t="str">
        <f t="shared" si="354"/>
        <v/>
      </c>
      <c r="AO232" s="182" t="e">
        <f t="shared" si="355"/>
        <v>#DIV/0!</v>
      </c>
      <c r="AP232" s="126" t="e">
        <f t="shared" si="356"/>
        <v>#DIV/0!</v>
      </c>
      <c r="AQ232" s="187" t="e">
        <f t="shared" si="351"/>
        <v>#DIV/0!</v>
      </c>
      <c r="AR232" s="5"/>
      <c r="AS232" s="5"/>
      <c r="AT232" s="5"/>
      <c r="AU232" s="3">
        <f t="shared" si="357"/>
        <v>0</v>
      </c>
      <c r="AV232" s="5"/>
      <c r="AW232" s="3">
        <f t="shared" si="358"/>
        <v>0</v>
      </c>
      <c r="AX232" s="5"/>
      <c r="AY232" s="3">
        <f t="shared" si="359"/>
        <v>0</v>
      </c>
      <c r="AZ232" s="6"/>
      <c r="BA232" s="6"/>
      <c r="BB232" s="6"/>
      <c r="BC232" s="3">
        <f t="shared" si="360"/>
        <v>0</v>
      </c>
      <c r="BD232" s="6"/>
      <c r="BE232" s="3">
        <f t="shared" si="361"/>
        <v>0</v>
      </c>
      <c r="BF232" s="6"/>
      <c r="BG232" s="3">
        <f t="shared" si="362"/>
        <v>0</v>
      </c>
      <c r="BH232" s="3">
        <f t="shared" si="363"/>
        <v>0</v>
      </c>
      <c r="BI232" s="15" t="str">
        <f t="shared" si="364"/>
        <v/>
      </c>
      <c r="BK232" s="15">
        <f t="shared" si="365"/>
        <v>0</v>
      </c>
      <c r="BL232" s="3">
        <f t="shared" si="366"/>
        <v>0</v>
      </c>
      <c r="BM232" s="15" t="str">
        <f t="shared" si="367"/>
        <v/>
      </c>
      <c r="BN232" s="15" t="str">
        <f t="shared" si="368"/>
        <v>No es un Control</v>
      </c>
      <c r="BO232" s="149"/>
      <c r="BP232" s="151"/>
      <c r="BQ232" s="151"/>
      <c r="BR232" s="154"/>
      <c r="BS232" s="118"/>
      <c r="BT232" s="121"/>
      <c r="BU232" s="123"/>
      <c r="BV232" s="126"/>
      <c r="BW232" s="121"/>
      <c r="BX232" s="121"/>
      <c r="BY232" s="121"/>
      <c r="BZ232" s="121"/>
      <c r="CA232" s="121"/>
      <c r="CB232" s="121"/>
      <c r="CC232" s="121"/>
      <c r="CD232" s="121"/>
      <c r="CE232" s="121"/>
      <c r="CF232" s="121"/>
      <c r="CG232" s="121"/>
      <c r="CH232" s="121"/>
      <c r="CI232" s="121"/>
      <c r="CJ232" s="121"/>
    </row>
    <row r="233" spans="1:88" ht="16.5" thickBot="1" x14ac:dyDescent="0.3">
      <c r="A233" s="118"/>
      <c r="B233" s="121"/>
      <c r="C233" s="121"/>
      <c r="D233" s="121"/>
      <c r="E233" s="6"/>
      <c r="F233" s="5"/>
      <c r="G233" s="121"/>
      <c r="H233" s="121"/>
      <c r="I233" s="121"/>
      <c r="J233" s="121"/>
      <c r="K233" s="121"/>
      <c r="L233" s="121"/>
      <c r="M233" s="121"/>
      <c r="N233" s="121"/>
      <c r="O233" s="11" t="e">
        <f t="shared" si="352"/>
        <v>#DIV/0!</v>
      </c>
      <c r="P233" s="201" t="e">
        <f t="shared" si="331"/>
        <v>#DIV/0!</v>
      </c>
      <c r="Q233" s="121"/>
      <c r="R233" s="121"/>
      <c r="S233" s="121"/>
      <c r="T233" s="121"/>
      <c r="U233" s="121"/>
      <c r="V233" s="121"/>
      <c r="W233" s="121"/>
      <c r="X233" s="121"/>
      <c r="Y233" s="121"/>
      <c r="Z233" s="121"/>
      <c r="AA233" s="121"/>
      <c r="AB233" s="121"/>
      <c r="AC233" s="121"/>
      <c r="AD233" s="121"/>
      <c r="AE233" s="121"/>
      <c r="AF233" s="121"/>
      <c r="AG233" s="121"/>
      <c r="AH233" s="121"/>
      <c r="AI233" s="190"/>
      <c r="AJ233" s="193">
        <f t="shared" si="332"/>
        <v>0</v>
      </c>
      <c r="AK233" s="193">
        <f t="shared" si="333"/>
        <v>0</v>
      </c>
      <c r="AL233" s="179" t="str">
        <f t="shared" si="353"/>
        <v/>
      </c>
      <c r="AM233" s="196" t="e">
        <f t="shared" si="334"/>
        <v>#DIV/0!</v>
      </c>
      <c r="AN233" s="179" t="str">
        <f t="shared" si="354"/>
        <v/>
      </c>
      <c r="AO233" s="182" t="e">
        <f t="shared" si="355"/>
        <v>#DIV/0!</v>
      </c>
      <c r="AP233" s="126" t="e">
        <f t="shared" si="356"/>
        <v>#DIV/0!</v>
      </c>
      <c r="AQ233" s="187" t="e">
        <f t="shared" si="351"/>
        <v>#DIV/0!</v>
      </c>
      <c r="AR233" s="5"/>
      <c r="AS233" s="5"/>
      <c r="AT233" s="5"/>
      <c r="AU233" s="3">
        <f t="shared" si="357"/>
        <v>0</v>
      </c>
      <c r="AV233" s="5"/>
      <c r="AW233" s="3">
        <f t="shared" si="358"/>
        <v>0</v>
      </c>
      <c r="AX233" s="5"/>
      <c r="AY233" s="3">
        <f t="shared" si="359"/>
        <v>0</v>
      </c>
      <c r="AZ233" s="6"/>
      <c r="BA233" s="6"/>
      <c r="BB233" s="6"/>
      <c r="BC233" s="3">
        <f t="shared" si="360"/>
        <v>0</v>
      </c>
      <c r="BD233" s="6"/>
      <c r="BE233" s="3">
        <f t="shared" si="361"/>
        <v>0</v>
      </c>
      <c r="BF233" s="6"/>
      <c r="BG233" s="3">
        <f t="shared" si="362"/>
        <v>0</v>
      </c>
      <c r="BH233" s="3">
        <f t="shared" si="363"/>
        <v>0</v>
      </c>
      <c r="BI233" s="15" t="str">
        <f t="shared" si="364"/>
        <v/>
      </c>
      <c r="BK233" s="15">
        <f t="shared" si="365"/>
        <v>0</v>
      </c>
      <c r="BL233" s="3">
        <f t="shared" si="366"/>
        <v>0</v>
      </c>
      <c r="BM233" s="15" t="str">
        <f t="shared" si="367"/>
        <v/>
      </c>
      <c r="BN233" s="15" t="str">
        <f t="shared" si="368"/>
        <v>No es un Control</v>
      </c>
      <c r="BO233" s="149"/>
      <c r="BP233" s="151"/>
      <c r="BQ233" s="151"/>
      <c r="BR233" s="154"/>
      <c r="BS233" s="118"/>
      <c r="BT233" s="121"/>
      <c r="BU233" s="123"/>
      <c r="BV233" s="126"/>
      <c r="BW233" s="121"/>
      <c r="BX233" s="121"/>
      <c r="BY233" s="121"/>
      <c r="BZ233" s="121"/>
      <c r="CA233" s="121"/>
      <c r="CB233" s="121"/>
      <c r="CC233" s="121"/>
      <c r="CD233" s="121"/>
      <c r="CE233" s="121"/>
      <c r="CF233" s="121"/>
      <c r="CG233" s="121"/>
      <c r="CH233" s="121"/>
      <c r="CI233" s="121"/>
      <c r="CJ233" s="121"/>
    </row>
    <row r="234" spans="1:88" ht="16.5" thickBot="1" x14ac:dyDescent="0.3">
      <c r="A234" s="118"/>
      <c r="B234" s="121"/>
      <c r="C234" s="121"/>
      <c r="D234" s="121"/>
      <c r="E234" s="6"/>
      <c r="F234" s="5"/>
      <c r="G234" s="121"/>
      <c r="H234" s="121"/>
      <c r="I234" s="121"/>
      <c r="J234" s="121"/>
      <c r="K234" s="121"/>
      <c r="L234" s="121"/>
      <c r="M234" s="121"/>
      <c r="N234" s="121"/>
      <c r="O234" s="11" t="e">
        <f t="shared" si="352"/>
        <v>#DIV/0!</v>
      </c>
      <c r="P234" s="201" t="e">
        <f t="shared" si="331"/>
        <v>#DIV/0!</v>
      </c>
      <c r="Q234" s="121"/>
      <c r="R234" s="121"/>
      <c r="S234" s="121"/>
      <c r="T234" s="121"/>
      <c r="U234" s="121"/>
      <c r="V234" s="121"/>
      <c r="W234" s="121"/>
      <c r="X234" s="121"/>
      <c r="Y234" s="121"/>
      <c r="Z234" s="121"/>
      <c r="AA234" s="121"/>
      <c r="AB234" s="121"/>
      <c r="AC234" s="121"/>
      <c r="AD234" s="121"/>
      <c r="AE234" s="121"/>
      <c r="AF234" s="121"/>
      <c r="AG234" s="121"/>
      <c r="AH234" s="121"/>
      <c r="AI234" s="190"/>
      <c r="AJ234" s="193">
        <f t="shared" si="332"/>
        <v>0</v>
      </c>
      <c r="AK234" s="193">
        <f t="shared" si="333"/>
        <v>0</v>
      </c>
      <c r="AL234" s="179" t="str">
        <f t="shared" si="353"/>
        <v/>
      </c>
      <c r="AM234" s="196" t="e">
        <f t="shared" si="334"/>
        <v>#DIV/0!</v>
      </c>
      <c r="AN234" s="179" t="str">
        <f t="shared" si="354"/>
        <v/>
      </c>
      <c r="AO234" s="182" t="e">
        <f t="shared" si="355"/>
        <v>#DIV/0!</v>
      </c>
      <c r="AP234" s="126" t="e">
        <f t="shared" si="356"/>
        <v>#DIV/0!</v>
      </c>
      <c r="AQ234" s="187" t="e">
        <f t="shared" si="351"/>
        <v>#DIV/0!</v>
      </c>
      <c r="AR234" s="5"/>
      <c r="AS234" s="5"/>
      <c r="AT234" s="5"/>
      <c r="AU234" s="3">
        <f t="shared" si="357"/>
        <v>0</v>
      </c>
      <c r="AV234" s="5"/>
      <c r="AW234" s="3">
        <f t="shared" si="358"/>
        <v>0</v>
      </c>
      <c r="AX234" s="5"/>
      <c r="AY234" s="3">
        <f t="shared" si="359"/>
        <v>0</v>
      </c>
      <c r="AZ234" s="6"/>
      <c r="BA234" s="6"/>
      <c r="BB234" s="6"/>
      <c r="BC234" s="3">
        <f t="shared" si="360"/>
        <v>0</v>
      </c>
      <c r="BD234" s="6"/>
      <c r="BE234" s="3">
        <f t="shared" si="361"/>
        <v>0</v>
      </c>
      <c r="BF234" s="6"/>
      <c r="BG234" s="3">
        <f t="shared" si="362"/>
        <v>0</v>
      </c>
      <c r="BH234" s="3">
        <f t="shared" si="363"/>
        <v>0</v>
      </c>
      <c r="BI234" s="15" t="str">
        <f t="shared" si="364"/>
        <v/>
      </c>
      <c r="BK234" s="15">
        <f t="shared" si="365"/>
        <v>0</v>
      </c>
      <c r="BL234" s="3">
        <f t="shared" si="366"/>
        <v>0</v>
      </c>
      <c r="BM234" s="15" t="str">
        <f t="shared" si="367"/>
        <v/>
      </c>
      <c r="BN234" s="15" t="str">
        <f t="shared" si="368"/>
        <v>No es un Control</v>
      </c>
      <c r="BO234" s="149"/>
      <c r="BP234" s="151"/>
      <c r="BQ234" s="151"/>
      <c r="BR234" s="154"/>
      <c r="BS234" s="118"/>
      <c r="BT234" s="121"/>
      <c r="BU234" s="123"/>
      <c r="BV234" s="126"/>
      <c r="BW234" s="121"/>
      <c r="BX234" s="121"/>
      <c r="BY234" s="121"/>
      <c r="BZ234" s="121"/>
      <c r="CA234" s="121"/>
      <c r="CB234" s="121"/>
      <c r="CC234" s="121"/>
      <c r="CD234" s="121"/>
      <c r="CE234" s="121"/>
      <c r="CF234" s="121"/>
      <c r="CG234" s="121"/>
      <c r="CH234" s="121"/>
      <c r="CI234" s="121"/>
      <c r="CJ234" s="121"/>
    </row>
    <row r="235" spans="1:88" ht="16.5" thickBot="1" x14ac:dyDescent="0.3">
      <c r="A235" s="204"/>
      <c r="B235" s="199"/>
      <c r="C235" s="199"/>
      <c r="D235" s="199"/>
      <c r="E235" s="16"/>
      <c r="F235" s="17"/>
      <c r="G235" s="199"/>
      <c r="H235" s="199"/>
      <c r="I235" s="199"/>
      <c r="J235" s="199"/>
      <c r="K235" s="199"/>
      <c r="L235" s="199"/>
      <c r="M235" s="199"/>
      <c r="N235" s="199"/>
      <c r="O235" s="18" t="e">
        <f t="shared" si="352"/>
        <v>#DIV/0!</v>
      </c>
      <c r="P235" s="202" t="e">
        <f t="shared" si="331"/>
        <v>#DIV/0!</v>
      </c>
      <c r="Q235" s="199"/>
      <c r="R235" s="199"/>
      <c r="S235" s="199"/>
      <c r="T235" s="199"/>
      <c r="U235" s="199"/>
      <c r="V235" s="199"/>
      <c r="W235" s="199"/>
      <c r="X235" s="199"/>
      <c r="Y235" s="199"/>
      <c r="Z235" s="199"/>
      <c r="AA235" s="199"/>
      <c r="AB235" s="199"/>
      <c r="AC235" s="199"/>
      <c r="AD235" s="199"/>
      <c r="AE235" s="199"/>
      <c r="AF235" s="199"/>
      <c r="AG235" s="199"/>
      <c r="AH235" s="199"/>
      <c r="AI235" s="191"/>
      <c r="AJ235" s="194">
        <f t="shared" si="332"/>
        <v>0</v>
      </c>
      <c r="AK235" s="194">
        <f t="shared" si="333"/>
        <v>0</v>
      </c>
      <c r="AL235" s="180" t="str">
        <f t="shared" si="353"/>
        <v/>
      </c>
      <c r="AM235" s="197" t="e">
        <f t="shared" si="334"/>
        <v>#DIV/0!</v>
      </c>
      <c r="AN235" s="180" t="str">
        <f t="shared" si="354"/>
        <v/>
      </c>
      <c r="AO235" s="183" t="e">
        <f t="shared" si="355"/>
        <v>#DIV/0!</v>
      </c>
      <c r="AP235" s="185" t="e">
        <f t="shared" si="356"/>
        <v>#DIV/0!</v>
      </c>
      <c r="AQ235" s="188" t="e">
        <f t="shared" si="351"/>
        <v>#DIV/0!</v>
      </c>
      <c r="AR235" s="5"/>
      <c r="AS235" s="5"/>
      <c r="AT235" s="5"/>
      <c r="AU235" s="3">
        <f t="shared" si="357"/>
        <v>0</v>
      </c>
      <c r="AV235" s="5"/>
      <c r="AW235" s="3">
        <f t="shared" si="358"/>
        <v>0</v>
      </c>
      <c r="AX235" s="5"/>
      <c r="AY235" s="3">
        <f t="shared" si="359"/>
        <v>0</v>
      </c>
      <c r="AZ235" s="6"/>
      <c r="BA235" s="6"/>
      <c r="BB235" s="6"/>
      <c r="BC235" s="3">
        <f t="shared" si="360"/>
        <v>0</v>
      </c>
      <c r="BD235" s="6"/>
      <c r="BE235" s="3">
        <f t="shared" si="361"/>
        <v>0</v>
      </c>
      <c r="BF235" s="6"/>
      <c r="BG235" s="3">
        <f t="shared" si="362"/>
        <v>0</v>
      </c>
      <c r="BH235" s="3">
        <f t="shared" si="363"/>
        <v>0</v>
      </c>
      <c r="BI235" s="15" t="str">
        <f t="shared" si="364"/>
        <v/>
      </c>
      <c r="BK235" s="15">
        <f t="shared" si="365"/>
        <v>0</v>
      </c>
      <c r="BL235" s="3">
        <f t="shared" si="366"/>
        <v>0</v>
      </c>
      <c r="BM235" s="15" t="str">
        <f t="shared" si="367"/>
        <v/>
      </c>
      <c r="BN235" s="15" t="str">
        <f t="shared" si="368"/>
        <v>No es un Control</v>
      </c>
      <c r="BO235" s="149"/>
      <c r="BP235" s="152"/>
      <c r="BQ235" s="152"/>
      <c r="BR235" s="155"/>
      <c r="BS235" s="119"/>
      <c r="BT235" s="108"/>
      <c r="BU235" s="124"/>
      <c r="BV235" s="127"/>
      <c r="BW235" s="199"/>
      <c r="BX235" s="199"/>
      <c r="BY235" s="199"/>
      <c r="BZ235" s="199"/>
      <c r="CA235" s="199"/>
      <c r="CB235" s="199"/>
      <c r="CC235" s="199"/>
      <c r="CD235" s="199"/>
      <c r="CE235" s="199"/>
      <c r="CF235" s="199"/>
      <c r="CG235" s="199"/>
      <c r="CH235" s="199"/>
      <c r="CI235" s="199"/>
      <c r="CJ235" s="199"/>
    </row>
    <row r="236" spans="1:88" ht="16.5" thickBot="1" x14ac:dyDescent="0.3">
      <c r="A236" s="203"/>
      <c r="B236" s="198"/>
      <c r="C236" s="198"/>
      <c r="D236" s="198"/>
      <c r="E236" s="12"/>
      <c r="F236" s="12"/>
      <c r="G236" s="198"/>
      <c r="H236" s="198"/>
      <c r="I236" s="198"/>
      <c r="J236" s="198"/>
      <c r="K236" s="198"/>
      <c r="L236" s="198"/>
      <c r="M236" s="198"/>
      <c r="N236" s="198"/>
      <c r="O236" s="13" t="e">
        <f t="shared" si="352"/>
        <v>#DIV/0!</v>
      </c>
      <c r="P236" s="200" t="e">
        <f t="shared" si="331"/>
        <v>#DIV/0!</v>
      </c>
      <c r="Q236" s="198"/>
      <c r="R236" s="198"/>
      <c r="S236" s="198"/>
      <c r="T236" s="198"/>
      <c r="U236" s="198"/>
      <c r="V236" s="198"/>
      <c r="W236" s="198"/>
      <c r="X236" s="198"/>
      <c r="Y236" s="198"/>
      <c r="Z236" s="198"/>
      <c r="AA236" s="198"/>
      <c r="AB236" s="198"/>
      <c r="AC236" s="198"/>
      <c r="AD236" s="198"/>
      <c r="AE236" s="198"/>
      <c r="AF236" s="198"/>
      <c r="AG236" s="198"/>
      <c r="AH236" s="198"/>
      <c r="AI236" s="189"/>
      <c r="AJ236" s="192">
        <f t="shared" si="332"/>
        <v>0</v>
      </c>
      <c r="AK236" s="192">
        <f t="shared" si="333"/>
        <v>0</v>
      </c>
      <c r="AL236" s="178" t="str">
        <f t="shared" si="353"/>
        <v/>
      </c>
      <c r="AM236" s="195" t="e">
        <f t="shared" si="334"/>
        <v>#DIV/0!</v>
      </c>
      <c r="AN236" s="178" t="str">
        <f t="shared" si="354"/>
        <v/>
      </c>
      <c r="AO236" s="181" t="e">
        <f t="shared" si="355"/>
        <v>#DIV/0!</v>
      </c>
      <c r="AP236" s="184" t="e">
        <f t="shared" si="356"/>
        <v>#DIV/0!</v>
      </c>
      <c r="AQ236" s="186" t="e">
        <f t="shared" si="351"/>
        <v>#DIV/0!</v>
      </c>
      <c r="AR236" s="5"/>
      <c r="AS236" s="5"/>
      <c r="AT236" s="5"/>
      <c r="AU236" s="3">
        <f t="shared" si="357"/>
        <v>0</v>
      </c>
      <c r="AV236" s="5"/>
      <c r="AW236" s="3">
        <f t="shared" si="358"/>
        <v>0</v>
      </c>
      <c r="AX236" s="5"/>
      <c r="AY236" s="3">
        <f t="shared" si="359"/>
        <v>0</v>
      </c>
      <c r="AZ236" s="6"/>
      <c r="BA236" s="6"/>
      <c r="BB236" s="6"/>
      <c r="BC236" s="3">
        <f t="shared" si="360"/>
        <v>0</v>
      </c>
      <c r="BD236" s="6"/>
      <c r="BE236" s="3">
        <f t="shared" si="361"/>
        <v>0</v>
      </c>
      <c r="BF236" s="6"/>
      <c r="BG236" s="3">
        <f t="shared" si="362"/>
        <v>0</v>
      </c>
      <c r="BH236" s="3">
        <f t="shared" si="363"/>
        <v>0</v>
      </c>
      <c r="BI236" s="15" t="str">
        <f t="shared" si="364"/>
        <v/>
      </c>
      <c r="BK236" s="15">
        <f t="shared" si="365"/>
        <v>0</v>
      </c>
      <c r="BL236" s="3">
        <f t="shared" si="366"/>
        <v>0</v>
      </c>
      <c r="BM236" s="15" t="str">
        <f t="shared" si="367"/>
        <v/>
      </c>
      <c r="BN236" s="15" t="str">
        <f t="shared" si="368"/>
        <v>No es un Control</v>
      </c>
      <c r="BO236" s="148" t="e">
        <f t="shared" ref="BO236" si="418">AVERAGE(BM236:BM240)</f>
        <v>#DIV/0!</v>
      </c>
      <c r="BP236" s="150" t="e">
        <f t="shared" ref="BP236" si="419">IF(BO236=100,"FUERTE",IF(BO236&gt;49,"MODERADO",IF(BO236&lt;50,"DÉBIL","")))</f>
        <v>#DIV/0!</v>
      </c>
      <c r="BQ236" s="150" t="e">
        <f t="shared" ref="BQ236" si="420">IF(AND(BP236="FUERTE",OR(BN236="Probabilidad",BN237="Probabilidad",BN238="Probabilidad", BN239="Probabilidad",BN240="Probabilidad")),2,IF(AND(BP236="MODERADO",OR(BN236="Probabilidad",BN237="Probabilidad",BN238="Probabilidad", BN239="Probabilidad",BN240="Probabilidad")),1,0))</f>
        <v>#DIV/0!</v>
      </c>
      <c r="BR236" s="153">
        <v>0</v>
      </c>
      <c r="BS236" s="117" t="e">
        <f t="shared" ref="BS236" si="421">IF(AM236-BQ236&lt;=0,1,AM236-BQ236)</f>
        <v>#DIV/0!</v>
      </c>
      <c r="BT236" s="120" t="e">
        <f t="shared" ref="BT236" si="422">AN236-BR236</f>
        <v>#VALUE!</v>
      </c>
      <c r="BU236" s="122" t="e">
        <f t="shared" ref="BU236" si="423">BS236*BT236</f>
        <v>#DIV/0!</v>
      </c>
      <c r="BV236" s="125" t="e">
        <f t="shared" ref="BV236" si="424">IF(OR(BT236=5,BU236=20,BU236=15,BU236=16,AND(BU236=12,BT236=4)),"Extremo",IF(OR(BU236=8,BU236=9,AND(BU236=4,BT236=4),AND(BU236=12,BT236=3),AND(BU236=10,BT236=2),AND(BU236=5,BT236=1)),"Alto",IF(OR(BU236=6,AND(BU236=4,BT236=1),AND(BU236=3,BT236=3)),"Moderado",IF(OR(BU236=1,BU236=2,AND(BU236=3,BT236=3),AND(BU236=4,BT236=2)),"Bajo"," "))))</f>
        <v>#VALUE!</v>
      </c>
      <c r="BW236" s="198"/>
      <c r="BX236" s="198"/>
      <c r="BY236" s="198"/>
      <c r="BZ236" s="198"/>
      <c r="CA236" s="198"/>
      <c r="CB236" s="198"/>
      <c r="CC236" s="198"/>
      <c r="CD236" s="198"/>
      <c r="CE236" s="198"/>
      <c r="CF236" s="198"/>
      <c r="CG236" s="198"/>
      <c r="CH236" s="198"/>
      <c r="CI236" s="198"/>
      <c r="CJ236" s="198"/>
    </row>
    <row r="237" spans="1:88" ht="16.5" thickBot="1" x14ac:dyDescent="0.3">
      <c r="A237" s="118"/>
      <c r="B237" s="121"/>
      <c r="C237" s="121"/>
      <c r="D237" s="121"/>
      <c r="E237" s="6"/>
      <c r="F237" s="5"/>
      <c r="G237" s="121"/>
      <c r="H237" s="121"/>
      <c r="I237" s="121"/>
      <c r="J237" s="121"/>
      <c r="K237" s="121"/>
      <c r="L237" s="121"/>
      <c r="M237" s="121"/>
      <c r="N237" s="121"/>
      <c r="O237" s="11" t="e">
        <f t="shared" si="352"/>
        <v>#DIV/0!</v>
      </c>
      <c r="P237" s="201" t="e">
        <f t="shared" si="331"/>
        <v>#DIV/0!</v>
      </c>
      <c r="Q237" s="121"/>
      <c r="R237" s="121"/>
      <c r="S237" s="121"/>
      <c r="T237" s="121"/>
      <c r="U237" s="121"/>
      <c r="V237" s="121"/>
      <c r="W237" s="121"/>
      <c r="X237" s="121"/>
      <c r="Y237" s="121"/>
      <c r="Z237" s="121"/>
      <c r="AA237" s="121"/>
      <c r="AB237" s="121"/>
      <c r="AC237" s="121"/>
      <c r="AD237" s="121"/>
      <c r="AE237" s="121"/>
      <c r="AF237" s="121"/>
      <c r="AG237" s="121"/>
      <c r="AH237" s="121"/>
      <c r="AI237" s="190"/>
      <c r="AJ237" s="193">
        <f t="shared" si="332"/>
        <v>0</v>
      </c>
      <c r="AK237" s="193">
        <f t="shared" si="333"/>
        <v>0</v>
      </c>
      <c r="AL237" s="179" t="str">
        <f t="shared" si="353"/>
        <v/>
      </c>
      <c r="AM237" s="196" t="e">
        <f>P237</f>
        <v>#DIV/0!</v>
      </c>
      <c r="AN237" s="179" t="str">
        <f t="shared" si="354"/>
        <v/>
      </c>
      <c r="AO237" s="182" t="e">
        <f t="shared" si="355"/>
        <v>#DIV/0!</v>
      </c>
      <c r="AP237" s="126" t="e">
        <f t="shared" si="356"/>
        <v>#DIV/0!</v>
      </c>
      <c r="AQ237" s="187" t="e">
        <f t="shared" si="351"/>
        <v>#DIV/0!</v>
      </c>
      <c r="AR237" s="5"/>
      <c r="AS237" s="5"/>
      <c r="AT237" s="5"/>
      <c r="AU237" s="3">
        <f t="shared" si="357"/>
        <v>0</v>
      </c>
      <c r="AV237" s="5"/>
      <c r="AW237" s="3">
        <f t="shared" si="358"/>
        <v>0</v>
      </c>
      <c r="AX237" s="5"/>
      <c r="AY237" s="3">
        <f t="shared" si="359"/>
        <v>0</v>
      </c>
      <c r="AZ237" s="6"/>
      <c r="BA237" s="6"/>
      <c r="BB237" s="6"/>
      <c r="BC237" s="3">
        <f t="shared" si="360"/>
        <v>0</v>
      </c>
      <c r="BD237" s="6"/>
      <c r="BE237" s="3">
        <f t="shared" si="361"/>
        <v>0</v>
      </c>
      <c r="BF237" s="6"/>
      <c r="BG237" s="3">
        <f t="shared" si="362"/>
        <v>0</v>
      </c>
      <c r="BH237" s="3">
        <f t="shared" si="363"/>
        <v>0</v>
      </c>
      <c r="BI237" s="15" t="str">
        <f t="shared" si="364"/>
        <v/>
      </c>
      <c r="BK237" s="15">
        <f t="shared" si="365"/>
        <v>0</v>
      </c>
      <c r="BL237" s="3">
        <f t="shared" si="366"/>
        <v>0</v>
      </c>
      <c r="BM237" s="15" t="str">
        <f t="shared" si="367"/>
        <v/>
      </c>
      <c r="BN237" s="15" t="str">
        <f t="shared" si="368"/>
        <v>No es un Control</v>
      </c>
      <c r="BO237" s="149"/>
      <c r="BP237" s="151"/>
      <c r="BQ237" s="151"/>
      <c r="BR237" s="154"/>
      <c r="BS237" s="118"/>
      <c r="BT237" s="121"/>
      <c r="BU237" s="123"/>
      <c r="BV237" s="126"/>
      <c r="BW237" s="121"/>
      <c r="BX237" s="121"/>
      <c r="BY237" s="121"/>
      <c r="BZ237" s="121"/>
      <c r="CA237" s="121"/>
      <c r="CB237" s="121"/>
      <c r="CC237" s="121"/>
      <c r="CD237" s="121"/>
      <c r="CE237" s="121"/>
      <c r="CF237" s="121"/>
      <c r="CG237" s="121"/>
      <c r="CH237" s="121"/>
      <c r="CI237" s="121"/>
      <c r="CJ237" s="121"/>
    </row>
    <row r="238" spans="1:88" ht="16.5" thickBot="1" x14ac:dyDescent="0.3">
      <c r="A238" s="118"/>
      <c r="B238" s="121"/>
      <c r="C238" s="121"/>
      <c r="D238" s="121"/>
      <c r="E238" s="6"/>
      <c r="F238" s="5"/>
      <c r="G238" s="121"/>
      <c r="H238" s="121"/>
      <c r="I238" s="121"/>
      <c r="J238" s="121"/>
      <c r="K238" s="121"/>
      <c r="L238" s="121"/>
      <c r="M238" s="121"/>
      <c r="N238" s="121"/>
      <c r="O238" s="11"/>
      <c r="P238" s="201">
        <f t="shared" si="331"/>
        <v>0</v>
      </c>
      <c r="Q238" s="121"/>
      <c r="R238" s="121"/>
      <c r="S238" s="121"/>
      <c r="T238" s="121"/>
      <c r="U238" s="121"/>
      <c r="V238" s="121"/>
      <c r="W238" s="121"/>
      <c r="X238" s="121"/>
      <c r="Y238" s="121"/>
      <c r="Z238" s="121"/>
      <c r="AA238" s="121"/>
      <c r="AB238" s="121"/>
      <c r="AC238" s="121"/>
      <c r="AD238" s="121"/>
      <c r="AE238" s="121"/>
      <c r="AF238" s="121"/>
      <c r="AG238" s="121"/>
      <c r="AH238" s="121"/>
      <c r="AI238" s="190"/>
      <c r="AJ238" s="193">
        <f t="shared" ref="AJ238:AJ240" si="425">COUNTIF(Q238:AI238,"SI")</f>
        <v>0</v>
      </c>
      <c r="AK238" s="193">
        <f t="shared" ref="AK238:AK240" si="426">COUNTIF(Q238:AI238,"NO")</f>
        <v>0</v>
      </c>
      <c r="AL238" s="179" t="str">
        <f t="shared" ref="AL238:AL240" si="427">IF(OR(AF238="SI",AJ238&gt;11),"CATASTRÓFICO",IF(AJ238&gt;5,"MAYOR",IF(AJ238&gt;0,"MODERADO","")))</f>
        <v/>
      </c>
      <c r="AM238" s="196">
        <f>P238</f>
        <v>0</v>
      </c>
      <c r="AN238" s="179" t="str">
        <f t="shared" ref="AN238:AN240" si="428">IF(AL238="MODERADO",3,IF(AL238="MAYOR",4,IF(AL238="CATASTRÓFICO",5,"")))</f>
        <v/>
      </c>
      <c r="AO238" s="182" t="e">
        <f>AM238*AN238</f>
        <v>#VALUE!</v>
      </c>
      <c r="AP238" s="126" t="e">
        <f t="shared" ref="AP238:AP240" si="429">IF(OR(AN238=5,AO238=20,AO238=15,AO238=16,AND(AO238=12,AN238=4)),"Extremo",IF(OR(AO238=8,AO238=9,AND(AO238=4,AN238=4),AND(AO238=12,AN238=3),AND(AO238=10,AN238=2),AND(AO238=5,AN238=1)),"Alto",IF(OR(AO238=6,AND(AO238=4,AN238=1),AND(AO238=3,AN238=3)),"Moderado",IF(OR(AO238=1,AO238=2,AND(AO238=3,AN238=1),AND(AO238=4,AN238=2)),"Bajo"," "))))</f>
        <v>#VALUE!</v>
      </c>
      <c r="AQ238" s="187" t="e">
        <f t="shared" si="351"/>
        <v>#VALUE!</v>
      </c>
      <c r="AR238" s="5"/>
      <c r="AS238" s="5"/>
      <c r="AT238" s="5"/>
      <c r="AU238" s="3">
        <f t="shared" si="357"/>
        <v>0</v>
      </c>
      <c r="AV238" s="5"/>
      <c r="AW238" s="3">
        <f t="shared" si="358"/>
        <v>0</v>
      </c>
      <c r="AX238" s="5"/>
      <c r="AY238" s="3">
        <f t="shared" si="359"/>
        <v>0</v>
      </c>
      <c r="AZ238" s="6"/>
      <c r="BA238" s="6"/>
      <c r="BB238" s="6"/>
      <c r="BC238" s="3">
        <f t="shared" si="360"/>
        <v>0</v>
      </c>
      <c r="BD238" s="6"/>
      <c r="BE238" s="3">
        <f t="shared" si="361"/>
        <v>0</v>
      </c>
      <c r="BF238" s="6"/>
      <c r="BG238" s="3">
        <f t="shared" si="362"/>
        <v>0</v>
      </c>
      <c r="BH238" s="3">
        <f t="shared" ref="BH238:BH240" si="430">AU238+AW238+AY238+BA238+BC238+BE238+BG238</f>
        <v>0</v>
      </c>
      <c r="BI238" s="15" t="str">
        <f t="shared" si="364"/>
        <v/>
      </c>
      <c r="BK238" s="3"/>
      <c r="BL238" s="3">
        <f t="shared" si="366"/>
        <v>0</v>
      </c>
      <c r="BM238" s="15" t="str">
        <f t="shared" si="367"/>
        <v/>
      </c>
      <c r="BN238" s="15" t="str">
        <f t="shared" si="368"/>
        <v>No es un Control</v>
      </c>
      <c r="BO238" s="149"/>
      <c r="BP238" s="151"/>
      <c r="BQ238" s="151"/>
      <c r="BR238" s="154"/>
      <c r="BS238" s="118"/>
      <c r="BT238" s="121"/>
      <c r="BU238" s="123"/>
      <c r="BV238" s="126"/>
      <c r="BW238" s="121"/>
      <c r="BX238" s="121"/>
      <c r="BY238" s="121"/>
      <c r="BZ238" s="121"/>
      <c r="CA238" s="121"/>
      <c r="CB238" s="121"/>
      <c r="CC238" s="121"/>
      <c r="CD238" s="121"/>
      <c r="CE238" s="121"/>
      <c r="CF238" s="121"/>
      <c r="CG238" s="121"/>
      <c r="CH238" s="121"/>
      <c r="CI238" s="121"/>
      <c r="CJ238" s="121"/>
    </row>
    <row r="239" spans="1:88" ht="16.5" thickBot="1" x14ac:dyDescent="0.3">
      <c r="A239" s="118"/>
      <c r="B239" s="121"/>
      <c r="C239" s="121"/>
      <c r="D239" s="121"/>
      <c r="E239" s="6"/>
      <c r="F239" s="5"/>
      <c r="G239" s="121"/>
      <c r="H239" s="121"/>
      <c r="I239" s="121"/>
      <c r="J239" s="121"/>
      <c r="K239" s="121"/>
      <c r="L239" s="121"/>
      <c r="M239" s="121"/>
      <c r="N239" s="121"/>
      <c r="O239" s="11" t="e">
        <f t="shared" si="352"/>
        <v>#DIV/0!</v>
      </c>
      <c r="P239" s="201" t="e">
        <f t="shared" si="331"/>
        <v>#DIV/0!</v>
      </c>
      <c r="Q239" s="121"/>
      <c r="R239" s="121"/>
      <c r="S239" s="121"/>
      <c r="T239" s="121"/>
      <c r="U239" s="121"/>
      <c r="V239" s="121"/>
      <c r="W239" s="121"/>
      <c r="X239" s="121"/>
      <c r="Y239" s="121"/>
      <c r="Z239" s="121"/>
      <c r="AA239" s="121"/>
      <c r="AB239" s="121"/>
      <c r="AC239" s="121"/>
      <c r="AD239" s="121"/>
      <c r="AE239" s="121"/>
      <c r="AF239" s="121"/>
      <c r="AG239" s="121"/>
      <c r="AH239" s="121"/>
      <c r="AI239" s="190"/>
      <c r="AJ239" s="193">
        <f t="shared" si="425"/>
        <v>0</v>
      </c>
      <c r="AK239" s="193">
        <f t="shared" si="426"/>
        <v>0</v>
      </c>
      <c r="AL239" s="179" t="str">
        <f t="shared" si="427"/>
        <v/>
      </c>
      <c r="AM239" s="196" t="e">
        <f t="shared" ref="AM239:AM240" si="431">P239</f>
        <v>#DIV/0!</v>
      </c>
      <c r="AN239" s="179" t="str">
        <f t="shared" si="428"/>
        <v/>
      </c>
      <c r="AO239" s="182" t="e">
        <f t="shared" ref="AO239:AO240" si="432">AM239*AN239</f>
        <v>#DIV/0!</v>
      </c>
      <c r="AP239" s="126" t="e">
        <f t="shared" si="429"/>
        <v>#DIV/0!</v>
      </c>
      <c r="AQ239" s="187" t="e">
        <f t="shared" si="351"/>
        <v>#DIV/0!</v>
      </c>
      <c r="AR239" s="5"/>
      <c r="AS239" s="5"/>
      <c r="AT239" s="5"/>
      <c r="AU239" s="3">
        <f t="shared" si="357"/>
        <v>0</v>
      </c>
      <c r="AV239" s="5"/>
      <c r="AW239" s="3">
        <f t="shared" si="358"/>
        <v>0</v>
      </c>
      <c r="AX239" s="5"/>
      <c r="AY239" s="3">
        <f t="shared" si="359"/>
        <v>0</v>
      </c>
      <c r="AZ239" s="6"/>
      <c r="BA239" s="6"/>
      <c r="BB239" s="6"/>
      <c r="BC239" s="3">
        <f t="shared" si="360"/>
        <v>0</v>
      </c>
      <c r="BD239" s="6"/>
      <c r="BE239" s="3">
        <f t="shared" si="361"/>
        <v>0</v>
      </c>
      <c r="BF239" s="6"/>
      <c r="BG239" s="3">
        <f t="shared" si="362"/>
        <v>0</v>
      </c>
      <c r="BH239" s="3">
        <f t="shared" si="430"/>
        <v>0</v>
      </c>
      <c r="BI239" s="15" t="str">
        <f t="shared" si="364"/>
        <v/>
      </c>
      <c r="BK239" s="3">
        <f t="shared" ref="BK239:BK240" si="433">IF(BJ239="Siempre de manera consistente por parte del responsable","Fuerte",IF(BJ239="Algunas veces por parte del responsable","Moderado",IF(BJ239="No se ejecuta por parte del responsable","Debil",)))</f>
        <v>0</v>
      </c>
      <c r="BL239" s="3">
        <f t="shared" si="366"/>
        <v>0</v>
      </c>
      <c r="BM239" s="15" t="str">
        <f t="shared" si="367"/>
        <v/>
      </c>
      <c r="BN239" s="15" t="str">
        <f t="shared" si="368"/>
        <v>No es un Control</v>
      </c>
      <c r="BO239" s="149"/>
      <c r="BP239" s="151"/>
      <c r="BQ239" s="151"/>
      <c r="BR239" s="154"/>
      <c r="BS239" s="118"/>
      <c r="BT239" s="121"/>
      <c r="BU239" s="123"/>
      <c r="BV239" s="126"/>
      <c r="BW239" s="121"/>
      <c r="BX239" s="121"/>
      <c r="BY239" s="121"/>
      <c r="BZ239" s="121"/>
      <c r="CA239" s="121"/>
      <c r="CB239" s="121"/>
      <c r="CC239" s="121"/>
      <c r="CD239" s="121"/>
      <c r="CE239" s="121"/>
      <c r="CF239" s="121"/>
      <c r="CG239" s="121"/>
      <c r="CH239" s="121"/>
      <c r="CI239" s="121"/>
      <c r="CJ239" s="121"/>
    </row>
    <row r="240" spans="1:88" ht="16.5" thickBot="1" x14ac:dyDescent="0.3">
      <c r="A240" s="204"/>
      <c r="B240" s="199"/>
      <c r="C240" s="199"/>
      <c r="D240" s="199"/>
      <c r="E240" s="16"/>
      <c r="F240" s="17"/>
      <c r="G240" s="199"/>
      <c r="H240" s="199"/>
      <c r="I240" s="199"/>
      <c r="J240" s="199"/>
      <c r="K240" s="199"/>
      <c r="L240" s="199"/>
      <c r="M240" s="199"/>
      <c r="N240" s="199"/>
      <c r="O240" s="18" t="e">
        <f t="shared" si="352"/>
        <v>#DIV/0!</v>
      </c>
      <c r="P240" s="202" t="e">
        <f t="shared" si="331"/>
        <v>#DIV/0!</v>
      </c>
      <c r="Q240" s="199"/>
      <c r="R240" s="199"/>
      <c r="S240" s="199"/>
      <c r="T240" s="199"/>
      <c r="U240" s="199"/>
      <c r="V240" s="199"/>
      <c r="W240" s="199"/>
      <c r="X240" s="199"/>
      <c r="Y240" s="199"/>
      <c r="Z240" s="199"/>
      <c r="AA240" s="199"/>
      <c r="AB240" s="199"/>
      <c r="AC240" s="199"/>
      <c r="AD240" s="199"/>
      <c r="AE240" s="199"/>
      <c r="AF240" s="199"/>
      <c r="AG240" s="199"/>
      <c r="AH240" s="199"/>
      <c r="AI240" s="191"/>
      <c r="AJ240" s="194">
        <f t="shared" si="425"/>
        <v>0</v>
      </c>
      <c r="AK240" s="194">
        <f t="shared" si="426"/>
        <v>0</v>
      </c>
      <c r="AL240" s="180" t="str">
        <f t="shared" si="427"/>
        <v/>
      </c>
      <c r="AM240" s="197" t="e">
        <f t="shared" si="431"/>
        <v>#DIV/0!</v>
      </c>
      <c r="AN240" s="180" t="str">
        <f t="shared" si="428"/>
        <v/>
      </c>
      <c r="AO240" s="183" t="e">
        <f t="shared" si="432"/>
        <v>#DIV/0!</v>
      </c>
      <c r="AP240" s="185" t="e">
        <f t="shared" si="429"/>
        <v>#DIV/0!</v>
      </c>
      <c r="AQ240" s="188" t="e">
        <f t="shared" si="351"/>
        <v>#DIV/0!</v>
      </c>
      <c r="AR240" s="5"/>
      <c r="AS240" s="5"/>
      <c r="AT240" s="5"/>
      <c r="AU240" s="3">
        <f t="shared" si="357"/>
        <v>0</v>
      </c>
      <c r="AV240" s="5"/>
      <c r="AW240" s="3">
        <f t="shared" si="358"/>
        <v>0</v>
      </c>
      <c r="AX240" s="5"/>
      <c r="AY240" s="3">
        <f t="shared" si="359"/>
        <v>0</v>
      </c>
      <c r="AZ240" s="6"/>
      <c r="BA240" s="6"/>
      <c r="BB240" s="6"/>
      <c r="BC240" s="3">
        <f t="shared" si="360"/>
        <v>0</v>
      </c>
      <c r="BD240" s="6"/>
      <c r="BE240" s="3">
        <f t="shared" si="361"/>
        <v>0</v>
      </c>
      <c r="BF240" s="6"/>
      <c r="BG240" s="3">
        <f t="shared" si="362"/>
        <v>0</v>
      </c>
      <c r="BH240" s="3">
        <f t="shared" si="430"/>
        <v>0</v>
      </c>
      <c r="BI240" s="15" t="str">
        <f t="shared" si="364"/>
        <v/>
      </c>
      <c r="BK240" s="3">
        <f t="shared" si="433"/>
        <v>0</v>
      </c>
      <c r="BL240" s="3">
        <f t="shared" si="366"/>
        <v>0</v>
      </c>
      <c r="BM240" s="15" t="str">
        <f t="shared" si="367"/>
        <v/>
      </c>
      <c r="BN240" s="15" t="str">
        <f t="shared" si="368"/>
        <v>No es un Control</v>
      </c>
      <c r="BO240" s="149"/>
      <c r="BP240" s="152"/>
      <c r="BQ240" s="152"/>
      <c r="BR240" s="155"/>
      <c r="BS240" s="119"/>
      <c r="BT240" s="108"/>
      <c r="BU240" s="124"/>
      <c r="BV240" s="127"/>
      <c r="BW240" s="199"/>
      <c r="BX240" s="199"/>
      <c r="BY240" s="199"/>
      <c r="BZ240" s="199"/>
      <c r="CA240" s="199"/>
      <c r="CB240" s="199"/>
      <c r="CC240" s="199"/>
      <c r="CD240" s="199"/>
      <c r="CE240" s="199"/>
      <c r="CF240" s="199"/>
      <c r="CG240" s="199"/>
      <c r="CH240" s="199"/>
      <c r="CI240" s="199"/>
      <c r="CJ240" s="199"/>
    </row>
    <row r="241" spans="1:58" ht="15.75"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row>
    <row r="242" spans="1:58" ht="15.75"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row>
    <row r="243" spans="1:58" ht="15.75"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row>
    <row r="244" spans="1:58" ht="15.75"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row>
    <row r="245" spans="1:58" ht="15.75"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row>
    <row r="246" spans="1:58" ht="15.75"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row>
    <row r="247" spans="1:58" ht="15.75"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row>
    <row r="248" spans="1:58" ht="15.75"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row>
    <row r="249" spans="1:58" ht="15.75"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row>
    <row r="250" spans="1:58" ht="15.75"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row>
    <row r="251" spans="1:58" ht="15.75"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row>
    <row r="252" spans="1:58" ht="15.75"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row>
    <row r="253" spans="1:58" ht="15.75"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row>
    <row r="254" spans="1:58" ht="15.75"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row>
    <row r="255" spans="1:58" ht="15.75"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row>
    <row r="256" spans="1:58" ht="15.75"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row>
    <row r="257" spans="1:58" ht="15.75"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row>
    <row r="258" spans="1:58" ht="15.75"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row>
    <row r="259" spans="1:58" ht="15.75"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row>
    <row r="260" spans="1:58" ht="15.75"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row>
    <row r="261" spans="1:58" ht="15.75"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row>
    <row r="262" spans="1:58" ht="15.75"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row>
    <row r="263" spans="1:58" ht="15.75"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row>
    <row r="264" spans="1:58" ht="15.75"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row>
    <row r="265" spans="1:58" ht="15.75"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row>
    <row r="266" spans="1:58" ht="15.75"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row>
    <row r="267" spans="1:58" ht="15.75"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row>
    <row r="268" spans="1:58" ht="15.75"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row>
    <row r="269" spans="1:58" ht="15.75"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row>
    <row r="270" spans="1:58" ht="15.75"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row>
    <row r="271" spans="1:58" ht="15.75"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row>
    <row r="272" spans="1:58" ht="15.75"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row>
    <row r="273" spans="1:58" ht="15.75"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row>
    <row r="274" spans="1:58" ht="15.75"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row>
    <row r="275" spans="1:58" ht="15.75"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row>
    <row r="276" spans="1:58" ht="15.75"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row>
    <row r="277" spans="1:58" ht="15.75"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row>
    <row r="278" spans="1:58" ht="15.75"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row>
    <row r="279" spans="1:58" ht="15.75"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row>
    <row r="280" spans="1:58" ht="15.75"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row>
    <row r="281" spans="1:58" ht="15.75"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row>
    <row r="282" spans="1:58" ht="15.75"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row>
    <row r="283" spans="1:58" ht="15.75"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row>
    <row r="284" spans="1:58" ht="15.75"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row>
    <row r="285" spans="1:58" ht="15.75"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row>
    <row r="286" spans="1:58" ht="15.75"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row>
    <row r="287" spans="1:58" ht="15.75"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row>
    <row r="288" spans="1:58" ht="15.75"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row>
    <row r="289" spans="1:58" ht="15.75"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row>
    <row r="290" spans="1:58" ht="15.75"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row>
    <row r="291" spans="1:58" ht="15.75"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row>
    <row r="292" spans="1:58" ht="15.75"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row>
    <row r="293" spans="1:58" ht="15.75"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row>
    <row r="294" spans="1:58" ht="15.75"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row>
  </sheetData>
  <protectedRanges>
    <protectedRange sqref="BC2:BC9" name="Rango1_2"/>
  </protectedRanges>
  <mergeCells count="2941">
    <mergeCell ref="CA26:CA27"/>
    <mergeCell ref="E26:E27"/>
    <mergeCell ref="AR26:AR27"/>
    <mergeCell ref="AT26:AT27"/>
    <mergeCell ref="AU26:AU27"/>
    <mergeCell ref="AV26:AV27"/>
    <mergeCell ref="AW26:AW27"/>
    <mergeCell ref="AX26:AX27"/>
    <mergeCell ref="AY26:AY27"/>
    <mergeCell ref="AZ26:AZ27"/>
    <mergeCell ref="BA26:BA27"/>
    <mergeCell ref="BB26:BB27"/>
    <mergeCell ref="BC26:BC27"/>
    <mergeCell ref="BD26:BD27"/>
    <mergeCell ref="BE26:BE27"/>
    <mergeCell ref="BF26:BF27"/>
    <mergeCell ref="BG26:BG27"/>
    <mergeCell ref="BH26:BH27"/>
    <mergeCell ref="CH1:CJ7"/>
    <mergeCell ref="CD1:CG1"/>
    <mergeCell ref="CD2:CG2"/>
    <mergeCell ref="CD3:CG3"/>
    <mergeCell ref="CD4:CG4"/>
    <mergeCell ref="CD5:CG5"/>
    <mergeCell ref="CD6:CG6"/>
    <mergeCell ref="CD7:CG7"/>
    <mergeCell ref="CA1:CC1"/>
    <mergeCell ref="CA2:CC2"/>
    <mergeCell ref="CA3:CC3"/>
    <mergeCell ref="CA4:CC4"/>
    <mergeCell ref="CA5:CC5"/>
    <mergeCell ref="CA6:CC6"/>
    <mergeCell ref="CA7:CC7"/>
    <mergeCell ref="CB9:CD9"/>
    <mergeCell ref="CE9:CG9"/>
    <mergeCell ref="CH9:CJ9"/>
    <mergeCell ref="BW231:BW235"/>
    <mergeCell ref="BX231:BX235"/>
    <mergeCell ref="BY231:BY235"/>
    <mergeCell ref="BZ231:BZ235"/>
    <mergeCell ref="CA231:CA235"/>
    <mergeCell ref="CB231:CB235"/>
    <mergeCell ref="CC231:CC235"/>
    <mergeCell ref="CD231:CD235"/>
    <mergeCell ref="CE231:CE235"/>
    <mergeCell ref="CF231:CF235"/>
    <mergeCell ref="CG231:CG235"/>
    <mergeCell ref="CH231:CH235"/>
    <mergeCell ref="CI231:CI235"/>
    <mergeCell ref="CJ231:CJ235"/>
    <mergeCell ref="CA226:CA230"/>
    <mergeCell ref="CB226:CB230"/>
    <mergeCell ref="CC226:CC230"/>
    <mergeCell ref="CD226:CD230"/>
    <mergeCell ref="CE226:CE230"/>
    <mergeCell ref="CF226:CF230"/>
    <mergeCell ref="CG226:CG230"/>
    <mergeCell ref="CH226:CH230"/>
    <mergeCell ref="CI226:CI230"/>
    <mergeCell ref="CJ226:CJ230"/>
    <mergeCell ref="BW236:BW240"/>
    <mergeCell ref="BX236:BX240"/>
    <mergeCell ref="BY236:BY240"/>
    <mergeCell ref="BZ236:BZ240"/>
    <mergeCell ref="CA236:CA240"/>
    <mergeCell ref="CB236:CB240"/>
    <mergeCell ref="CC236:CC240"/>
    <mergeCell ref="CD236:CD240"/>
    <mergeCell ref="CE236:CE240"/>
    <mergeCell ref="CF236:CF240"/>
    <mergeCell ref="CG236:CG240"/>
    <mergeCell ref="CH236:CH240"/>
    <mergeCell ref="CI236:CI240"/>
    <mergeCell ref="CJ236:CJ240"/>
    <mergeCell ref="BW221:BW225"/>
    <mergeCell ref="BX221:BX225"/>
    <mergeCell ref="BY221:BY225"/>
    <mergeCell ref="BZ221:BZ225"/>
    <mergeCell ref="CA221:CA225"/>
    <mergeCell ref="CB221:CB225"/>
    <mergeCell ref="CC221:CC225"/>
    <mergeCell ref="CD221:CD225"/>
    <mergeCell ref="CE221:CE225"/>
    <mergeCell ref="CF221:CF225"/>
    <mergeCell ref="CG221:CG225"/>
    <mergeCell ref="CH221:CH225"/>
    <mergeCell ref="CI221:CI225"/>
    <mergeCell ref="CJ221:CJ225"/>
    <mergeCell ref="BW226:BW230"/>
    <mergeCell ref="BX226:BX230"/>
    <mergeCell ref="BY226:BY230"/>
    <mergeCell ref="BZ226:BZ230"/>
    <mergeCell ref="BW211:BW215"/>
    <mergeCell ref="BX211:BX215"/>
    <mergeCell ref="BY211:BY215"/>
    <mergeCell ref="BZ211:BZ215"/>
    <mergeCell ref="CA211:CA215"/>
    <mergeCell ref="CB211:CB215"/>
    <mergeCell ref="CC211:CC215"/>
    <mergeCell ref="CD211:CD215"/>
    <mergeCell ref="CE211:CE215"/>
    <mergeCell ref="CF211:CF215"/>
    <mergeCell ref="CG211:CG215"/>
    <mergeCell ref="CH211:CH215"/>
    <mergeCell ref="CI211:CI215"/>
    <mergeCell ref="CJ211:CJ215"/>
    <mergeCell ref="BW216:BW220"/>
    <mergeCell ref="BX216:BX220"/>
    <mergeCell ref="BY216:BY220"/>
    <mergeCell ref="BZ216:BZ220"/>
    <mergeCell ref="CA216:CA220"/>
    <mergeCell ref="CB216:CB220"/>
    <mergeCell ref="CC216:CC220"/>
    <mergeCell ref="CD216:CD220"/>
    <mergeCell ref="CE216:CE220"/>
    <mergeCell ref="CF216:CF220"/>
    <mergeCell ref="CG216:CG220"/>
    <mergeCell ref="CH216:CH220"/>
    <mergeCell ref="CI216:CI220"/>
    <mergeCell ref="CJ216:CJ220"/>
    <mergeCell ref="BW201:BW205"/>
    <mergeCell ref="BX201:BX205"/>
    <mergeCell ref="BY201:BY205"/>
    <mergeCell ref="BZ201:BZ205"/>
    <mergeCell ref="CA201:CA205"/>
    <mergeCell ref="CB201:CB205"/>
    <mergeCell ref="CC201:CC205"/>
    <mergeCell ref="CD201:CD205"/>
    <mergeCell ref="CE201:CE205"/>
    <mergeCell ref="CF201:CF205"/>
    <mergeCell ref="CG201:CG205"/>
    <mergeCell ref="CH201:CH205"/>
    <mergeCell ref="CI201:CI205"/>
    <mergeCell ref="CJ201:CJ205"/>
    <mergeCell ref="BW206:BW210"/>
    <mergeCell ref="BX206:BX210"/>
    <mergeCell ref="BY206:BY210"/>
    <mergeCell ref="BZ206:BZ210"/>
    <mergeCell ref="CA206:CA210"/>
    <mergeCell ref="CB206:CB210"/>
    <mergeCell ref="CC206:CC210"/>
    <mergeCell ref="CD206:CD210"/>
    <mergeCell ref="CE206:CE210"/>
    <mergeCell ref="CF206:CF210"/>
    <mergeCell ref="CG206:CG210"/>
    <mergeCell ref="CH206:CH210"/>
    <mergeCell ref="CI206:CI210"/>
    <mergeCell ref="CJ206:CJ210"/>
    <mergeCell ref="BW191:BW195"/>
    <mergeCell ref="BX191:BX195"/>
    <mergeCell ref="BY191:BY195"/>
    <mergeCell ref="BZ191:BZ195"/>
    <mergeCell ref="CA191:CA195"/>
    <mergeCell ref="CB191:CB195"/>
    <mergeCell ref="CC191:CC195"/>
    <mergeCell ref="CD191:CD195"/>
    <mergeCell ref="CE191:CE195"/>
    <mergeCell ref="CF191:CF195"/>
    <mergeCell ref="CG191:CG195"/>
    <mergeCell ref="CH191:CH195"/>
    <mergeCell ref="CI191:CI195"/>
    <mergeCell ref="CJ191:CJ195"/>
    <mergeCell ref="BW196:BW200"/>
    <mergeCell ref="BX196:BX200"/>
    <mergeCell ref="BY196:BY200"/>
    <mergeCell ref="BZ196:BZ200"/>
    <mergeCell ref="CA196:CA200"/>
    <mergeCell ref="CB196:CB200"/>
    <mergeCell ref="CC196:CC200"/>
    <mergeCell ref="CD196:CD200"/>
    <mergeCell ref="CE196:CE200"/>
    <mergeCell ref="CF196:CF200"/>
    <mergeCell ref="CG196:CG200"/>
    <mergeCell ref="CH196:CH200"/>
    <mergeCell ref="CI196:CI200"/>
    <mergeCell ref="CJ196:CJ200"/>
    <mergeCell ref="BW181:BW185"/>
    <mergeCell ref="BX181:BX185"/>
    <mergeCell ref="BY181:BY185"/>
    <mergeCell ref="BZ181:BZ185"/>
    <mergeCell ref="CA181:CA185"/>
    <mergeCell ref="CB181:CB185"/>
    <mergeCell ref="CC181:CC185"/>
    <mergeCell ref="CD181:CD185"/>
    <mergeCell ref="CE181:CE185"/>
    <mergeCell ref="CF181:CF185"/>
    <mergeCell ref="CG181:CG185"/>
    <mergeCell ref="CH181:CH185"/>
    <mergeCell ref="CI181:CI185"/>
    <mergeCell ref="CJ181:CJ185"/>
    <mergeCell ref="BW186:BW190"/>
    <mergeCell ref="BX186:BX190"/>
    <mergeCell ref="BY186:BY190"/>
    <mergeCell ref="BZ186:BZ190"/>
    <mergeCell ref="CA186:CA190"/>
    <mergeCell ref="CB186:CB190"/>
    <mergeCell ref="CC186:CC190"/>
    <mergeCell ref="CD186:CD190"/>
    <mergeCell ref="CE186:CE190"/>
    <mergeCell ref="CF186:CF190"/>
    <mergeCell ref="CG186:CG190"/>
    <mergeCell ref="CH186:CH190"/>
    <mergeCell ref="CI186:CI190"/>
    <mergeCell ref="CJ186:CJ190"/>
    <mergeCell ref="BW171:BW175"/>
    <mergeCell ref="BX171:BX175"/>
    <mergeCell ref="BY171:BY175"/>
    <mergeCell ref="BZ171:BZ175"/>
    <mergeCell ref="CA171:CA175"/>
    <mergeCell ref="CB171:CB175"/>
    <mergeCell ref="CC171:CC175"/>
    <mergeCell ref="CD171:CD175"/>
    <mergeCell ref="CE171:CE175"/>
    <mergeCell ref="CF171:CF175"/>
    <mergeCell ref="CG171:CG175"/>
    <mergeCell ref="CH171:CH175"/>
    <mergeCell ref="CI171:CI175"/>
    <mergeCell ref="CJ171:CJ175"/>
    <mergeCell ref="BW176:BW180"/>
    <mergeCell ref="BX176:BX180"/>
    <mergeCell ref="BY176:BY180"/>
    <mergeCell ref="BZ176:BZ180"/>
    <mergeCell ref="CA176:CA180"/>
    <mergeCell ref="CB176:CB180"/>
    <mergeCell ref="CC176:CC180"/>
    <mergeCell ref="CD176:CD180"/>
    <mergeCell ref="CE176:CE180"/>
    <mergeCell ref="CF176:CF180"/>
    <mergeCell ref="CG176:CG180"/>
    <mergeCell ref="CH176:CH180"/>
    <mergeCell ref="CI176:CI180"/>
    <mergeCell ref="CJ176:CJ180"/>
    <mergeCell ref="BW161:BW165"/>
    <mergeCell ref="BX161:BX165"/>
    <mergeCell ref="BY161:BY165"/>
    <mergeCell ref="BZ161:BZ165"/>
    <mergeCell ref="CA161:CA165"/>
    <mergeCell ref="CB161:CB165"/>
    <mergeCell ref="CC161:CC165"/>
    <mergeCell ref="CD161:CD165"/>
    <mergeCell ref="CE161:CE165"/>
    <mergeCell ref="CF161:CF165"/>
    <mergeCell ref="CG161:CG165"/>
    <mergeCell ref="CH161:CH165"/>
    <mergeCell ref="CI161:CI165"/>
    <mergeCell ref="CJ161:CJ165"/>
    <mergeCell ref="BW166:BW170"/>
    <mergeCell ref="BX166:BX170"/>
    <mergeCell ref="BY166:BY170"/>
    <mergeCell ref="BZ166:BZ170"/>
    <mergeCell ref="CA166:CA170"/>
    <mergeCell ref="CB166:CB170"/>
    <mergeCell ref="CC166:CC170"/>
    <mergeCell ref="CD166:CD170"/>
    <mergeCell ref="CE166:CE170"/>
    <mergeCell ref="CF166:CF170"/>
    <mergeCell ref="CG166:CG170"/>
    <mergeCell ref="CH166:CH170"/>
    <mergeCell ref="CI166:CI170"/>
    <mergeCell ref="CJ166:CJ170"/>
    <mergeCell ref="BW151:BW155"/>
    <mergeCell ref="BX151:BX155"/>
    <mergeCell ref="BY151:BY155"/>
    <mergeCell ref="BZ151:BZ155"/>
    <mergeCell ref="CA151:CA155"/>
    <mergeCell ref="CB151:CB155"/>
    <mergeCell ref="CC151:CC155"/>
    <mergeCell ref="CD151:CD155"/>
    <mergeCell ref="CE151:CE155"/>
    <mergeCell ref="CF151:CF155"/>
    <mergeCell ref="CG151:CG155"/>
    <mergeCell ref="CH151:CH155"/>
    <mergeCell ref="CI151:CI155"/>
    <mergeCell ref="CJ151:CJ155"/>
    <mergeCell ref="BW156:BW160"/>
    <mergeCell ref="BX156:BX160"/>
    <mergeCell ref="BY156:BY160"/>
    <mergeCell ref="BZ156:BZ160"/>
    <mergeCell ref="CA156:CA160"/>
    <mergeCell ref="CB156:CB160"/>
    <mergeCell ref="CC156:CC160"/>
    <mergeCell ref="CD156:CD160"/>
    <mergeCell ref="CE156:CE160"/>
    <mergeCell ref="CF156:CF160"/>
    <mergeCell ref="CG156:CG160"/>
    <mergeCell ref="CH156:CH160"/>
    <mergeCell ref="CI156:CI160"/>
    <mergeCell ref="CJ156:CJ160"/>
    <mergeCell ref="BW141:BW145"/>
    <mergeCell ref="BX141:BX145"/>
    <mergeCell ref="BY141:BY145"/>
    <mergeCell ref="BZ141:BZ145"/>
    <mergeCell ref="CA141:CA145"/>
    <mergeCell ref="CB141:CB145"/>
    <mergeCell ref="CC141:CC145"/>
    <mergeCell ref="CD141:CD145"/>
    <mergeCell ref="CE141:CE145"/>
    <mergeCell ref="CF141:CF145"/>
    <mergeCell ref="CG141:CG145"/>
    <mergeCell ref="CH141:CH145"/>
    <mergeCell ref="CI141:CI145"/>
    <mergeCell ref="CJ141:CJ145"/>
    <mergeCell ref="BW146:BW150"/>
    <mergeCell ref="BX146:BX150"/>
    <mergeCell ref="BY146:BY150"/>
    <mergeCell ref="BZ146:BZ150"/>
    <mergeCell ref="CA146:CA150"/>
    <mergeCell ref="CB146:CB150"/>
    <mergeCell ref="CC146:CC150"/>
    <mergeCell ref="CD146:CD150"/>
    <mergeCell ref="CE146:CE150"/>
    <mergeCell ref="CF146:CF150"/>
    <mergeCell ref="CG146:CG150"/>
    <mergeCell ref="CH146:CH150"/>
    <mergeCell ref="CI146:CI150"/>
    <mergeCell ref="CJ146:CJ150"/>
    <mergeCell ref="BW131:BW135"/>
    <mergeCell ref="BX131:BX135"/>
    <mergeCell ref="BY131:BY135"/>
    <mergeCell ref="BZ131:BZ135"/>
    <mergeCell ref="CA131:CA135"/>
    <mergeCell ref="CB131:CB135"/>
    <mergeCell ref="CC131:CC135"/>
    <mergeCell ref="CD131:CD135"/>
    <mergeCell ref="CE131:CE135"/>
    <mergeCell ref="CF131:CF135"/>
    <mergeCell ref="CG131:CG135"/>
    <mergeCell ref="CH131:CH135"/>
    <mergeCell ref="CI131:CI135"/>
    <mergeCell ref="CJ131:CJ135"/>
    <mergeCell ref="BW136:BW140"/>
    <mergeCell ref="BX136:BX140"/>
    <mergeCell ref="BY136:BY140"/>
    <mergeCell ref="BZ136:BZ140"/>
    <mergeCell ref="CA136:CA140"/>
    <mergeCell ref="CB136:CB140"/>
    <mergeCell ref="CC136:CC140"/>
    <mergeCell ref="CD136:CD140"/>
    <mergeCell ref="CE136:CE140"/>
    <mergeCell ref="CF136:CF140"/>
    <mergeCell ref="CG136:CG140"/>
    <mergeCell ref="CH136:CH140"/>
    <mergeCell ref="CI136:CI140"/>
    <mergeCell ref="CJ136:CJ140"/>
    <mergeCell ref="BW121:BW125"/>
    <mergeCell ref="BX121:BX125"/>
    <mergeCell ref="BY121:BY125"/>
    <mergeCell ref="BZ121:BZ125"/>
    <mergeCell ref="CA121:CA125"/>
    <mergeCell ref="CB121:CB125"/>
    <mergeCell ref="CC121:CC125"/>
    <mergeCell ref="CD121:CD125"/>
    <mergeCell ref="CE121:CE125"/>
    <mergeCell ref="CF121:CF125"/>
    <mergeCell ref="CG121:CG125"/>
    <mergeCell ref="CH121:CH125"/>
    <mergeCell ref="CI121:CI125"/>
    <mergeCell ref="CJ121:CJ125"/>
    <mergeCell ref="BW126:BW130"/>
    <mergeCell ref="BX126:BX130"/>
    <mergeCell ref="BY126:BY130"/>
    <mergeCell ref="BZ126:BZ130"/>
    <mergeCell ref="CA126:CA130"/>
    <mergeCell ref="CB126:CB130"/>
    <mergeCell ref="CC126:CC130"/>
    <mergeCell ref="CD126:CD130"/>
    <mergeCell ref="CE126:CE130"/>
    <mergeCell ref="CF126:CF130"/>
    <mergeCell ref="CG126:CG130"/>
    <mergeCell ref="CH126:CH130"/>
    <mergeCell ref="CI126:CI130"/>
    <mergeCell ref="CJ126:CJ130"/>
    <mergeCell ref="BW111:BW115"/>
    <mergeCell ref="BX111:BX115"/>
    <mergeCell ref="BY111:BY115"/>
    <mergeCell ref="BZ111:BZ115"/>
    <mergeCell ref="CA111:CA115"/>
    <mergeCell ref="CB111:CB115"/>
    <mergeCell ref="CC111:CC115"/>
    <mergeCell ref="CD111:CD115"/>
    <mergeCell ref="CE111:CE115"/>
    <mergeCell ref="CF111:CF115"/>
    <mergeCell ref="CG111:CG115"/>
    <mergeCell ref="CH111:CH115"/>
    <mergeCell ref="CI111:CI115"/>
    <mergeCell ref="CJ111:CJ115"/>
    <mergeCell ref="BW116:BW120"/>
    <mergeCell ref="BX116:BX120"/>
    <mergeCell ref="BY116:BY120"/>
    <mergeCell ref="BZ116:BZ120"/>
    <mergeCell ref="CA116:CA120"/>
    <mergeCell ref="CB116:CB120"/>
    <mergeCell ref="CC116:CC120"/>
    <mergeCell ref="CD116:CD120"/>
    <mergeCell ref="CE116:CE120"/>
    <mergeCell ref="CF116:CF120"/>
    <mergeCell ref="CG116:CG120"/>
    <mergeCell ref="CH116:CH120"/>
    <mergeCell ref="CI116:CI120"/>
    <mergeCell ref="CJ116:CJ120"/>
    <mergeCell ref="BW101:BW105"/>
    <mergeCell ref="BX101:BX105"/>
    <mergeCell ref="BY101:BY105"/>
    <mergeCell ref="BZ101:BZ105"/>
    <mergeCell ref="CA101:CA105"/>
    <mergeCell ref="CB101:CB105"/>
    <mergeCell ref="CC101:CC105"/>
    <mergeCell ref="CD101:CD105"/>
    <mergeCell ref="CE101:CE105"/>
    <mergeCell ref="CF101:CF105"/>
    <mergeCell ref="CG101:CG105"/>
    <mergeCell ref="CH101:CH105"/>
    <mergeCell ref="CI101:CI105"/>
    <mergeCell ref="CJ101:CJ105"/>
    <mergeCell ref="BW106:BW110"/>
    <mergeCell ref="BX106:BX110"/>
    <mergeCell ref="BY106:BY110"/>
    <mergeCell ref="BZ106:BZ110"/>
    <mergeCell ref="CA106:CA110"/>
    <mergeCell ref="CB106:CB110"/>
    <mergeCell ref="CC106:CC110"/>
    <mergeCell ref="CD106:CD110"/>
    <mergeCell ref="CE106:CE110"/>
    <mergeCell ref="CF106:CF110"/>
    <mergeCell ref="CG106:CG110"/>
    <mergeCell ref="CH106:CH110"/>
    <mergeCell ref="CI106:CI110"/>
    <mergeCell ref="CJ106:CJ110"/>
    <mergeCell ref="BW91:BW95"/>
    <mergeCell ref="BX91:BX95"/>
    <mergeCell ref="BY91:BY95"/>
    <mergeCell ref="BZ91:BZ95"/>
    <mergeCell ref="CA91:CA95"/>
    <mergeCell ref="CB91:CB95"/>
    <mergeCell ref="CC91:CC95"/>
    <mergeCell ref="CD91:CD95"/>
    <mergeCell ref="CE91:CE95"/>
    <mergeCell ref="CF91:CF95"/>
    <mergeCell ref="CG91:CG95"/>
    <mergeCell ref="CH91:CH95"/>
    <mergeCell ref="CI91:CI95"/>
    <mergeCell ref="CJ91:CJ95"/>
    <mergeCell ref="BW96:BW100"/>
    <mergeCell ref="BX96:BX100"/>
    <mergeCell ref="BY96:BY100"/>
    <mergeCell ref="BZ96:BZ100"/>
    <mergeCell ref="CA96:CA100"/>
    <mergeCell ref="CB96:CB100"/>
    <mergeCell ref="CC96:CC100"/>
    <mergeCell ref="CD96:CD100"/>
    <mergeCell ref="CE96:CE100"/>
    <mergeCell ref="CF96:CF100"/>
    <mergeCell ref="CG96:CG100"/>
    <mergeCell ref="CH96:CH100"/>
    <mergeCell ref="CI96:CI100"/>
    <mergeCell ref="CJ96:CJ100"/>
    <mergeCell ref="BW81:BW85"/>
    <mergeCell ref="BX81:BX85"/>
    <mergeCell ref="BY81:BY85"/>
    <mergeCell ref="BZ81:BZ85"/>
    <mergeCell ref="CA81:CA85"/>
    <mergeCell ref="CB81:CB85"/>
    <mergeCell ref="CC81:CC85"/>
    <mergeCell ref="CD81:CD85"/>
    <mergeCell ref="CE81:CE85"/>
    <mergeCell ref="CF81:CF85"/>
    <mergeCell ref="CG81:CG85"/>
    <mergeCell ref="CH81:CH85"/>
    <mergeCell ref="CI81:CI85"/>
    <mergeCell ref="CJ81:CJ85"/>
    <mergeCell ref="BW86:BW90"/>
    <mergeCell ref="BX86:BX90"/>
    <mergeCell ref="BY86:BY90"/>
    <mergeCell ref="BZ86:BZ90"/>
    <mergeCell ref="CA86:CA90"/>
    <mergeCell ref="CB86:CB90"/>
    <mergeCell ref="CC86:CC90"/>
    <mergeCell ref="CD86:CD90"/>
    <mergeCell ref="CE86:CE90"/>
    <mergeCell ref="CF86:CF90"/>
    <mergeCell ref="CG86:CG90"/>
    <mergeCell ref="CH86:CH90"/>
    <mergeCell ref="CI86:CI90"/>
    <mergeCell ref="CJ86:CJ90"/>
    <mergeCell ref="BW71:BW75"/>
    <mergeCell ref="BX71:BX75"/>
    <mergeCell ref="BY71:BY75"/>
    <mergeCell ref="BZ71:BZ75"/>
    <mergeCell ref="CA71:CA75"/>
    <mergeCell ref="CB71:CB75"/>
    <mergeCell ref="CC71:CC75"/>
    <mergeCell ref="CD71:CD75"/>
    <mergeCell ref="CE71:CE75"/>
    <mergeCell ref="CF71:CF75"/>
    <mergeCell ref="CG71:CG75"/>
    <mergeCell ref="CH71:CH75"/>
    <mergeCell ref="CI71:CI75"/>
    <mergeCell ref="CJ71:CJ75"/>
    <mergeCell ref="BW76:BW80"/>
    <mergeCell ref="BX76:BX80"/>
    <mergeCell ref="BY76:BY80"/>
    <mergeCell ref="BZ76:BZ80"/>
    <mergeCell ref="CA76:CA80"/>
    <mergeCell ref="CB76:CB80"/>
    <mergeCell ref="CC76:CC80"/>
    <mergeCell ref="CD76:CD80"/>
    <mergeCell ref="CE76:CE80"/>
    <mergeCell ref="CF76:CF80"/>
    <mergeCell ref="CG76:CG80"/>
    <mergeCell ref="CH76:CH80"/>
    <mergeCell ref="CI76:CI80"/>
    <mergeCell ref="CJ76:CJ80"/>
    <mergeCell ref="BW61:BW65"/>
    <mergeCell ref="BX61:BX65"/>
    <mergeCell ref="BY61:BY65"/>
    <mergeCell ref="BZ61:BZ65"/>
    <mergeCell ref="CA61:CA65"/>
    <mergeCell ref="CB61:CB65"/>
    <mergeCell ref="CC61:CC65"/>
    <mergeCell ref="CD61:CD65"/>
    <mergeCell ref="CE61:CE65"/>
    <mergeCell ref="CF61:CF65"/>
    <mergeCell ref="CG61:CG65"/>
    <mergeCell ref="CH61:CH65"/>
    <mergeCell ref="CI61:CI65"/>
    <mergeCell ref="CJ61:CJ65"/>
    <mergeCell ref="BW66:BW70"/>
    <mergeCell ref="BX66:BX70"/>
    <mergeCell ref="BY66:BY70"/>
    <mergeCell ref="BZ66:BZ70"/>
    <mergeCell ref="CA66:CA70"/>
    <mergeCell ref="CB66:CB70"/>
    <mergeCell ref="CC66:CC70"/>
    <mergeCell ref="CD66:CD70"/>
    <mergeCell ref="CE66:CE70"/>
    <mergeCell ref="CF66:CF70"/>
    <mergeCell ref="CG66:CG70"/>
    <mergeCell ref="CH66:CH70"/>
    <mergeCell ref="CI66:CI70"/>
    <mergeCell ref="CJ66:CJ70"/>
    <mergeCell ref="BW51:BW55"/>
    <mergeCell ref="BX51:BX55"/>
    <mergeCell ref="BY51:BY55"/>
    <mergeCell ref="BZ51:BZ55"/>
    <mergeCell ref="CA51:CA55"/>
    <mergeCell ref="CB51:CB55"/>
    <mergeCell ref="CC51:CC55"/>
    <mergeCell ref="CD51:CD55"/>
    <mergeCell ref="CE51:CE55"/>
    <mergeCell ref="CF51:CF55"/>
    <mergeCell ref="CG51:CG55"/>
    <mergeCell ref="CH51:CH55"/>
    <mergeCell ref="CI51:CI55"/>
    <mergeCell ref="CJ51:CJ55"/>
    <mergeCell ref="BW56:BW60"/>
    <mergeCell ref="BX56:BX60"/>
    <mergeCell ref="BY56:BY60"/>
    <mergeCell ref="BZ56:BZ60"/>
    <mergeCell ref="CA56:CA60"/>
    <mergeCell ref="CB56:CB60"/>
    <mergeCell ref="CC56:CC60"/>
    <mergeCell ref="CD56:CD60"/>
    <mergeCell ref="CE56:CE60"/>
    <mergeCell ref="CF56:CF60"/>
    <mergeCell ref="CG56:CG60"/>
    <mergeCell ref="CH56:CH60"/>
    <mergeCell ref="CI56:CI60"/>
    <mergeCell ref="CJ56:CJ60"/>
    <mergeCell ref="BW41:BW45"/>
    <mergeCell ref="BX41:BX45"/>
    <mergeCell ref="BY41:BY45"/>
    <mergeCell ref="BZ41:BZ45"/>
    <mergeCell ref="CA41:CA45"/>
    <mergeCell ref="CB41:CB45"/>
    <mergeCell ref="CC41:CC45"/>
    <mergeCell ref="CD41:CD45"/>
    <mergeCell ref="CE41:CE45"/>
    <mergeCell ref="CF41:CF45"/>
    <mergeCell ref="CG41:CG45"/>
    <mergeCell ref="CH41:CH45"/>
    <mergeCell ref="CI41:CI45"/>
    <mergeCell ref="CJ41:CJ45"/>
    <mergeCell ref="BW46:BW50"/>
    <mergeCell ref="BX46:BX50"/>
    <mergeCell ref="BY46:BY50"/>
    <mergeCell ref="BZ46:BZ50"/>
    <mergeCell ref="CA46:CA50"/>
    <mergeCell ref="CB46:CB50"/>
    <mergeCell ref="CC46:CC50"/>
    <mergeCell ref="CD46:CD50"/>
    <mergeCell ref="CE46:CE50"/>
    <mergeCell ref="CF46:CF50"/>
    <mergeCell ref="CG46:CG50"/>
    <mergeCell ref="CH46:CH50"/>
    <mergeCell ref="CI46:CI50"/>
    <mergeCell ref="CJ46:CJ50"/>
    <mergeCell ref="BW31:BW35"/>
    <mergeCell ref="BX31:BX35"/>
    <mergeCell ref="BY31:BY35"/>
    <mergeCell ref="BZ31:BZ35"/>
    <mergeCell ref="CA31:CA35"/>
    <mergeCell ref="CB31:CB35"/>
    <mergeCell ref="CC31:CC35"/>
    <mergeCell ref="CD31:CD35"/>
    <mergeCell ref="CE31:CE35"/>
    <mergeCell ref="CF31:CF35"/>
    <mergeCell ref="CG31:CG35"/>
    <mergeCell ref="CH31:CH35"/>
    <mergeCell ref="CI31:CI35"/>
    <mergeCell ref="CJ31:CJ35"/>
    <mergeCell ref="BW36:BW40"/>
    <mergeCell ref="BX36:BX40"/>
    <mergeCell ref="BY36:BY40"/>
    <mergeCell ref="BZ36:BZ40"/>
    <mergeCell ref="CA36:CA40"/>
    <mergeCell ref="CB36:CB40"/>
    <mergeCell ref="CC36:CC40"/>
    <mergeCell ref="CD36:CD40"/>
    <mergeCell ref="CE36:CE40"/>
    <mergeCell ref="CF36:CF40"/>
    <mergeCell ref="CG36:CG40"/>
    <mergeCell ref="CH36:CH40"/>
    <mergeCell ref="CI36:CI40"/>
    <mergeCell ref="CJ36:CJ40"/>
    <mergeCell ref="CB26:CB30"/>
    <mergeCell ref="CC26:CC30"/>
    <mergeCell ref="CD26:CD30"/>
    <mergeCell ref="CE26:CE30"/>
    <mergeCell ref="CF26:CF30"/>
    <mergeCell ref="CG26:CG30"/>
    <mergeCell ref="CH26:CH30"/>
    <mergeCell ref="CI26:CI30"/>
    <mergeCell ref="CJ26:CJ30"/>
    <mergeCell ref="BW26:BW27"/>
    <mergeCell ref="BX26:BX27"/>
    <mergeCell ref="BY26:BY27"/>
    <mergeCell ref="BZ26:BZ27"/>
    <mergeCell ref="CH16:CH20"/>
    <mergeCell ref="CI16:CI20"/>
    <mergeCell ref="CJ16:CJ20"/>
    <mergeCell ref="BW21:BW25"/>
    <mergeCell ref="BX21:BX25"/>
    <mergeCell ref="BY21:BY25"/>
    <mergeCell ref="BZ21:BZ25"/>
    <mergeCell ref="CA21:CA25"/>
    <mergeCell ref="CB21:CB25"/>
    <mergeCell ref="CC21:CC25"/>
    <mergeCell ref="CD21:CD25"/>
    <mergeCell ref="CE21:CE25"/>
    <mergeCell ref="CF21:CF25"/>
    <mergeCell ref="CG21:CG25"/>
    <mergeCell ref="CH21:CH25"/>
    <mergeCell ref="CI21:CI25"/>
    <mergeCell ref="CJ21:CJ25"/>
    <mergeCell ref="A8:BF8"/>
    <mergeCell ref="A1:B7"/>
    <mergeCell ref="I9:N9"/>
    <mergeCell ref="C1:BZ3"/>
    <mergeCell ref="C4:BZ7"/>
    <mergeCell ref="W11:W15"/>
    <mergeCell ref="X11:X15"/>
    <mergeCell ref="Y11:Y15"/>
    <mergeCell ref="P11:P15"/>
    <mergeCell ref="Q11:Q15"/>
    <mergeCell ref="R11:R15"/>
    <mergeCell ref="S11:S15"/>
    <mergeCell ref="T11:T15"/>
    <mergeCell ref="BD10:BE10"/>
    <mergeCell ref="BF10:BG10"/>
    <mergeCell ref="A11:A15"/>
    <mergeCell ref="B11:B15"/>
    <mergeCell ref="C11:C15"/>
    <mergeCell ref="Q9:AI9"/>
    <mergeCell ref="AT9:BR9"/>
    <mergeCell ref="BS9:BV9"/>
    <mergeCell ref="AM9:AP9"/>
    <mergeCell ref="AZ10:BA10"/>
    <mergeCell ref="BB10:BC10"/>
    <mergeCell ref="AO11:AO15"/>
    <mergeCell ref="AP11:AP15"/>
    <mergeCell ref="AQ11:AQ15"/>
    <mergeCell ref="AS11:AS15"/>
    <mergeCell ref="AR12:AR15"/>
    <mergeCell ref="AT12:AT15"/>
    <mergeCell ref="AU12:AU15"/>
    <mergeCell ref="AV12:AV15"/>
    <mergeCell ref="CB11:CB15"/>
    <mergeCell ref="CC11:CC15"/>
    <mergeCell ref="CD11:CD15"/>
    <mergeCell ref="CE11:CE15"/>
    <mergeCell ref="CF11:CF15"/>
    <mergeCell ref="CG11:CG15"/>
    <mergeCell ref="CH11:CH15"/>
    <mergeCell ref="CI11:CI15"/>
    <mergeCell ref="CJ11:CJ15"/>
    <mergeCell ref="BW11:BW15"/>
    <mergeCell ref="BX11:BX15"/>
    <mergeCell ref="BY11:BY15"/>
    <mergeCell ref="BZ11:BZ15"/>
    <mergeCell ref="CA11:CA15"/>
    <mergeCell ref="AF16:AF20"/>
    <mergeCell ref="AG16:AG20"/>
    <mergeCell ref="AH16:AH20"/>
    <mergeCell ref="AN16:AN20"/>
    <mergeCell ref="AO16:AO20"/>
    <mergeCell ref="AP16:AP20"/>
    <mergeCell ref="AQ16:AQ20"/>
    <mergeCell ref="BW16:BW20"/>
    <mergeCell ref="BX16:BX20"/>
    <mergeCell ref="BY16:BY20"/>
    <mergeCell ref="BZ16:BZ20"/>
    <mergeCell ref="CA16:CA20"/>
    <mergeCell ref="CB16:CB20"/>
    <mergeCell ref="CC16:CC20"/>
    <mergeCell ref="CD16:CD20"/>
    <mergeCell ref="CE16:CE20"/>
    <mergeCell ref="CF16:CF20"/>
    <mergeCell ref="CG16:CG20"/>
    <mergeCell ref="D11:D15"/>
    <mergeCell ref="G11:G15"/>
    <mergeCell ref="H11:H15"/>
    <mergeCell ref="I11:I15"/>
    <mergeCell ref="J11:J15"/>
    <mergeCell ref="K11:K15"/>
    <mergeCell ref="L11:L15"/>
    <mergeCell ref="M11:M15"/>
    <mergeCell ref="N11:N15"/>
    <mergeCell ref="AO10:AP10"/>
    <mergeCell ref="AT10:AU10"/>
    <mergeCell ref="AV10:AW10"/>
    <mergeCell ref="AX10:AY10"/>
    <mergeCell ref="AJ11:AJ15"/>
    <mergeCell ref="AK11:AK15"/>
    <mergeCell ref="AL11:AL15"/>
    <mergeCell ref="AM11:AM15"/>
    <mergeCell ref="AN11:AN15"/>
    <mergeCell ref="AE11:AE15"/>
    <mergeCell ref="AF11:AF15"/>
    <mergeCell ref="AG11:AG15"/>
    <mergeCell ref="AH11:AH15"/>
    <mergeCell ref="AI11:AI15"/>
    <mergeCell ref="Z11:Z15"/>
    <mergeCell ref="AA11:AA15"/>
    <mergeCell ref="AB11:AB15"/>
    <mergeCell ref="AC11:AC15"/>
    <mergeCell ref="AD11:AD15"/>
    <mergeCell ref="U11:U15"/>
    <mergeCell ref="V11:V15"/>
    <mergeCell ref="S21:S25"/>
    <mergeCell ref="A16:A20"/>
    <mergeCell ref="B16:B20"/>
    <mergeCell ref="C16:C20"/>
    <mergeCell ref="D16:D20"/>
    <mergeCell ref="G16:G20"/>
    <mergeCell ref="H16:H20"/>
    <mergeCell ref="I16:I20"/>
    <mergeCell ref="J16:J20"/>
    <mergeCell ref="K16:K20"/>
    <mergeCell ref="L16:L20"/>
    <mergeCell ref="M16:M20"/>
    <mergeCell ref="A21:A25"/>
    <mergeCell ref="B21:B25"/>
    <mergeCell ref="C21:C25"/>
    <mergeCell ref="D21:D25"/>
    <mergeCell ref="G21:G25"/>
    <mergeCell ref="H21:H25"/>
    <mergeCell ref="M21:M25"/>
    <mergeCell ref="N16:N20"/>
    <mergeCell ref="P16:P20"/>
    <mergeCell ref="Q16:Q20"/>
    <mergeCell ref="R16:R20"/>
    <mergeCell ref="S16:S20"/>
    <mergeCell ref="N21:N25"/>
    <mergeCell ref="P21:P25"/>
    <mergeCell ref="Q21:Q25"/>
    <mergeCell ref="R21:R25"/>
    <mergeCell ref="AI16:AI20"/>
    <mergeCell ref="AJ16:AJ20"/>
    <mergeCell ref="AK16:AK20"/>
    <mergeCell ref="AL16:AL20"/>
    <mergeCell ref="AM16:AM20"/>
    <mergeCell ref="AD16:AD20"/>
    <mergeCell ref="AE16:AE20"/>
    <mergeCell ref="AN21:AN25"/>
    <mergeCell ref="AO21:AO25"/>
    <mergeCell ref="AP21:AP25"/>
    <mergeCell ref="AQ21:AQ25"/>
    <mergeCell ref="Z16:Z20"/>
    <mergeCell ref="AA16:AA20"/>
    <mergeCell ref="AB16:AB20"/>
    <mergeCell ref="AC16:AC20"/>
    <mergeCell ref="T16:T20"/>
    <mergeCell ref="U16:U20"/>
    <mergeCell ref="W16:W20"/>
    <mergeCell ref="X16:X20"/>
    <mergeCell ref="V21:V25"/>
    <mergeCell ref="W21:W25"/>
    <mergeCell ref="X21:X25"/>
    <mergeCell ref="Y16:Y20"/>
    <mergeCell ref="V16:V20"/>
    <mergeCell ref="A26:A30"/>
    <mergeCell ref="B26:B30"/>
    <mergeCell ref="C26:C30"/>
    <mergeCell ref="D26:D30"/>
    <mergeCell ref="G26:G30"/>
    <mergeCell ref="H26:H30"/>
    <mergeCell ref="I26:I30"/>
    <mergeCell ref="J26:J30"/>
    <mergeCell ref="K26:K30"/>
    <mergeCell ref="L26:L30"/>
    <mergeCell ref="M26:M30"/>
    <mergeCell ref="AI21:AI25"/>
    <mergeCell ref="AJ21:AJ25"/>
    <mergeCell ref="AK21:AK25"/>
    <mergeCell ref="AL21:AL25"/>
    <mergeCell ref="AM21:AM25"/>
    <mergeCell ref="AD21:AD25"/>
    <mergeCell ref="AE21:AE25"/>
    <mergeCell ref="AF21:AF25"/>
    <mergeCell ref="AG21:AG25"/>
    <mergeCell ref="AH21:AH25"/>
    <mergeCell ref="Y21:Y25"/>
    <mergeCell ref="Z21:Z25"/>
    <mergeCell ref="AA21:AA25"/>
    <mergeCell ref="AB21:AB25"/>
    <mergeCell ref="AC21:AC25"/>
    <mergeCell ref="T21:T25"/>
    <mergeCell ref="U21:U25"/>
    <mergeCell ref="I21:I25"/>
    <mergeCell ref="J21:J25"/>
    <mergeCell ref="K21:K25"/>
    <mergeCell ref="L21:L25"/>
    <mergeCell ref="AO26:AO30"/>
    <mergeCell ref="AP26:AP30"/>
    <mergeCell ref="AQ26:AQ30"/>
    <mergeCell ref="AI26:AI30"/>
    <mergeCell ref="AJ26:AJ30"/>
    <mergeCell ref="AK26:AK30"/>
    <mergeCell ref="AL26:AL30"/>
    <mergeCell ref="AM26:AM30"/>
    <mergeCell ref="AD26:AD30"/>
    <mergeCell ref="AE26:AE30"/>
    <mergeCell ref="AF26:AF30"/>
    <mergeCell ref="AG26:AG30"/>
    <mergeCell ref="AH26:AH30"/>
    <mergeCell ref="Y26:Y30"/>
    <mergeCell ref="Z26:Z30"/>
    <mergeCell ref="AA26:AA30"/>
    <mergeCell ref="AB26:AB30"/>
    <mergeCell ref="AC26:AC30"/>
    <mergeCell ref="T26:T30"/>
    <mergeCell ref="U26:U30"/>
    <mergeCell ref="V26:V30"/>
    <mergeCell ref="AN26:AN30"/>
    <mergeCell ref="W26:W30"/>
    <mergeCell ref="X26:X30"/>
    <mergeCell ref="N26:N30"/>
    <mergeCell ref="P26:P30"/>
    <mergeCell ref="Q26:Q30"/>
    <mergeCell ref="R26:R30"/>
    <mergeCell ref="S26:S30"/>
    <mergeCell ref="V31:V35"/>
    <mergeCell ref="W31:W35"/>
    <mergeCell ref="X31:X35"/>
    <mergeCell ref="N31:N35"/>
    <mergeCell ref="P31:P35"/>
    <mergeCell ref="Q31:Q35"/>
    <mergeCell ref="R31:R35"/>
    <mergeCell ref="S31:S35"/>
    <mergeCell ref="A31:A35"/>
    <mergeCell ref="B31:B35"/>
    <mergeCell ref="C31:C35"/>
    <mergeCell ref="D31:D35"/>
    <mergeCell ref="G31:G35"/>
    <mergeCell ref="H31:H35"/>
    <mergeCell ref="I31:I35"/>
    <mergeCell ref="J31:J35"/>
    <mergeCell ref="K31:K35"/>
    <mergeCell ref="L31:L35"/>
    <mergeCell ref="M31:M35"/>
    <mergeCell ref="AN31:AN35"/>
    <mergeCell ref="AO31:AO35"/>
    <mergeCell ref="AP31:AP35"/>
    <mergeCell ref="AQ31:AQ35"/>
    <mergeCell ref="A36:A40"/>
    <mergeCell ref="B36:B40"/>
    <mergeCell ref="C36:C40"/>
    <mergeCell ref="D36:D40"/>
    <mergeCell ref="G36:G40"/>
    <mergeCell ref="H36:H40"/>
    <mergeCell ref="I36:I40"/>
    <mergeCell ref="J36:J40"/>
    <mergeCell ref="K36:K40"/>
    <mergeCell ref="L36:L40"/>
    <mergeCell ref="M36:M40"/>
    <mergeCell ref="AI31:AI35"/>
    <mergeCell ref="AJ31:AJ35"/>
    <mergeCell ref="AK31:AK35"/>
    <mergeCell ref="AL31:AL35"/>
    <mergeCell ref="AM31:AM35"/>
    <mergeCell ref="AD31:AD35"/>
    <mergeCell ref="AE31:AE35"/>
    <mergeCell ref="AF31:AF35"/>
    <mergeCell ref="AG31:AG35"/>
    <mergeCell ref="AH31:AH35"/>
    <mergeCell ref="Y31:Y35"/>
    <mergeCell ref="Z31:Z35"/>
    <mergeCell ref="AA31:AA35"/>
    <mergeCell ref="AB31:AB35"/>
    <mergeCell ref="AC31:AC35"/>
    <mergeCell ref="T31:T35"/>
    <mergeCell ref="U31:U35"/>
    <mergeCell ref="AO36:AO40"/>
    <mergeCell ref="AP36:AP40"/>
    <mergeCell ref="AQ36:AQ40"/>
    <mergeCell ref="A41:A45"/>
    <mergeCell ref="B41:B45"/>
    <mergeCell ref="C41:C45"/>
    <mergeCell ref="D41:D45"/>
    <mergeCell ref="G41:G45"/>
    <mergeCell ref="H41:H45"/>
    <mergeCell ref="I41:I45"/>
    <mergeCell ref="J41:J45"/>
    <mergeCell ref="K41:K45"/>
    <mergeCell ref="L41:L45"/>
    <mergeCell ref="M41:M45"/>
    <mergeCell ref="AI36:AI40"/>
    <mergeCell ref="AJ36:AJ40"/>
    <mergeCell ref="AK36:AK40"/>
    <mergeCell ref="AL36:AL40"/>
    <mergeCell ref="AM36:AM40"/>
    <mergeCell ref="AD36:AD40"/>
    <mergeCell ref="AE36:AE40"/>
    <mergeCell ref="AF36:AF40"/>
    <mergeCell ref="AG36:AG40"/>
    <mergeCell ref="AH36:AH40"/>
    <mergeCell ref="Y36:Y40"/>
    <mergeCell ref="Z36:Z40"/>
    <mergeCell ref="AA36:AA40"/>
    <mergeCell ref="AB36:AB40"/>
    <mergeCell ref="AC36:AC40"/>
    <mergeCell ref="T36:T40"/>
    <mergeCell ref="U36:U40"/>
    <mergeCell ref="V36:V40"/>
    <mergeCell ref="AH41:AH45"/>
    <mergeCell ref="Y41:Y45"/>
    <mergeCell ref="Z41:Z45"/>
    <mergeCell ref="AA41:AA45"/>
    <mergeCell ref="AB41:AB45"/>
    <mergeCell ref="AC41:AC45"/>
    <mergeCell ref="T41:T45"/>
    <mergeCell ref="U41:U45"/>
    <mergeCell ref="V41:V45"/>
    <mergeCell ref="W41:W45"/>
    <mergeCell ref="X41:X45"/>
    <mergeCell ref="N41:N45"/>
    <mergeCell ref="P41:P45"/>
    <mergeCell ref="Q41:Q45"/>
    <mergeCell ref="R41:R45"/>
    <mergeCell ref="S41:S45"/>
    <mergeCell ref="AN36:AN40"/>
    <mergeCell ref="W36:W40"/>
    <mergeCell ref="X36:X40"/>
    <mergeCell ref="N36:N40"/>
    <mergeCell ref="P36:P40"/>
    <mergeCell ref="Q36:Q40"/>
    <mergeCell ref="R36:R40"/>
    <mergeCell ref="S36:S40"/>
    <mergeCell ref="V46:V50"/>
    <mergeCell ref="W46:W50"/>
    <mergeCell ref="X46:X50"/>
    <mergeCell ref="N46:N50"/>
    <mergeCell ref="P46:P50"/>
    <mergeCell ref="Q46:Q50"/>
    <mergeCell ref="R46:R50"/>
    <mergeCell ref="S46:S50"/>
    <mergeCell ref="AN41:AN45"/>
    <mergeCell ref="AO41:AO45"/>
    <mergeCell ref="AP41:AP45"/>
    <mergeCell ref="AQ41:AQ45"/>
    <mergeCell ref="A46:A50"/>
    <mergeCell ref="B46:B50"/>
    <mergeCell ref="C46:C50"/>
    <mergeCell ref="D46:D50"/>
    <mergeCell ref="G46:G50"/>
    <mergeCell ref="H46:H50"/>
    <mergeCell ref="I46:I50"/>
    <mergeCell ref="J46:J50"/>
    <mergeCell ref="K46:K50"/>
    <mergeCell ref="L46:L50"/>
    <mergeCell ref="M46:M50"/>
    <mergeCell ref="AI41:AI45"/>
    <mergeCell ref="AJ41:AJ45"/>
    <mergeCell ref="AK41:AK45"/>
    <mergeCell ref="AL41:AL45"/>
    <mergeCell ref="AM41:AM45"/>
    <mergeCell ref="AD41:AD45"/>
    <mergeCell ref="AE41:AE45"/>
    <mergeCell ref="AF41:AF45"/>
    <mergeCell ref="AG41:AG45"/>
    <mergeCell ref="AN46:AN50"/>
    <mergeCell ref="AO46:AO50"/>
    <mergeCell ref="AP46:AP50"/>
    <mergeCell ref="AQ46:AQ50"/>
    <mergeCell ref="A51:A55"/>
    <mergeCell ref="B51:B55"/>
    <mergeCell ref="C51:C55"/>
    <mergeCell ref="D51:D55"/>
    <mergeCell ref="G51:G55"/>
    <mergeCell ref="H51:H55"/>
    <mergeCell ref="I51:I55"/>
    <mergeCell ref="J51:J55"/>
    <mergeCell ref="K51:K55"/>
    <mergeCell ref="L51:L55"/>
    <mergeCell ref="M51:M55"/>
    <mergeCell ref="AI46:AI50"/>
    <mergeCell ref="AJ46:AJ50"/>
    <mergeCell ref="AK46:AK50"/>
    <mergeCell ref="AL46:AL50"/>
    <mergeCell ref="AM46:AM50"/>
    <mergeCell ref="AD46:AD50"/>
    <mergeCell ref="AE46:AE50"/>
    <mergeCell ref="AF46:AF50"/>
    <mergeCell ref="AG46:AG50"/>
    <mergeCell ref="AH46:AH50"/>
    <mergeCell ref="Y46:Y50"/>
    <mergeCell ref="Z46:Z50"/>
    <mergeCell ref="AA46:AA50"/>
    <mergeCell ref="AB46:AB50"/>
    <mergeCell ref="AC46:AC50"/>
    <mergeCell ref="T46:T50"/>
    <mergeCell ref="U46:U50"/>
    <mergeCell ref="AO51:AO55"/>
    <mergeCell ref="AP51:AP55"/>
    <mergeCell ref="AQ51:AQ55"/>
    <mergeCell ref="A56:A60"/>
    <mergeCell ref="B56:B60"/>
    <mergeCell ref="C56:C60"/>
    <mergeCell ref="D56:D60"/>
    <mergeCell ref="G56:G60"/>
    <mergeCell ref="H56:H60"/>
    <mergeCell ref="I56:I60"/>
    <mergeCell ref="J56:J60"/>
    <mergeCell ref="K56:K60"/>
    <mergeCell ref="L56:L60"/>
    <mergeCell ref="M56:M60"/>
    <mergeCell ref="AI51:AI55"/>
    <mergeCell ref="AJ51:AJ55"/>
    <mergeCell ref="AK51:AK55"/>
    <mergeCell ref="AL51:AL55"/>
    <mergeCell ref="AM51:AM55"/>
    <mergeCell ref="AD51:AD55"/>
    <mergeCell ref="AE51:AE55"/>
    <mergeCell ref="AF51:AF55"/>
    <mergeCell ref="AG51:AG55"/>
    <mergeCell ref="AH51:AH55"/>
    <mergeCell ref="Y51:Y55"/>
    <mergeCell ref="Z51:Z55"/>
    <mergeCell ref="AA51:AA55"/>
    <mergeCell ref="AB51:AB55"/>
    <mergeCell ref="AC51:AC55"/>
    <mergeCell ref="T51:T55"/>
    <mergeCell ref="U51:U55"/>
    <mergeCell ref="V51:V55"/>
    <mergeCell ref="AH56:AH60"/>
    <mergeCell ref="Y56:Y60"/>
    <mergeCell ref="Z56:Z60"/>
    <mergeCell ref="AA56:AA60"/>
    <mergeCell ref="AB56:AB60"/>
    <mergeCell ref="AC56:AC60"/>
    <mergeCell ref="T56:T60"/>
    <mergeCell ref="U56:U60"/>
    <mergeCell ref="V56:V60"/>
    <mergeCell ref="W56:W60"/>
    <mergeCell ref="X56:X60"/>
    <mergeCell ref="N56:N60"/>
    <mergeCell ref="P56:P60"/>
    <mergeCell ref="Q56:Q60"/>
    <mergeCell ref="R56:R60"/>
    <mergeCell ref="S56:S60"/>
    <mergeCell ref="AN51:AN55"/>
    <mergeCell ref="W51:W55"/>
    <mergeCell ref="X51:X55"/>
    <mergeCell ref="N51:N55"/>
    <mergeCell ref="P51:P55"/>
    <mergeCell ref="Q51:Q55"/>
    <mergeCell ref="R51:R55"/>
    <mergeCell ref="S51:S55"/>
    <mergeCell ref="V61:V65"/>
    <mergeCell ref="W61:W65"/>
    <mergeCell ref="X61:X65"/>
    <mergeCell ref="N61:N65"/>
    <mergeCell ref="P61:P65"/>
    <mergeCell ref="Q61:Q65"/>
    <mergeCell ref="R61:R65"/>
    <mergeCell ref="S61:S65"/>
    <mergeCell ref="AN56:AN60"/>
    <mergeCell ref="AO56:AO60"/>
    <mergeCell ref="AP56:AP60"/>
    <mergeCell ref="AQ56:AQ60"/>
    <mergeCell ref="A61:A65"/>
    <mergeCell ref="B61:B65"/>
    <mergeCell ref="C61:C65"/>
    <mergeCell ref="D61:D65"/>
    <mergeCell ref="G61:G65"/>
    <mergeCell ref="H61:H65"/>
    <mergeCell ref="I61:I65"/>
    <mergeCell ref="J61:J65"/>
    <mergeCell ref="K61:K65"/>
    <mergeCell ref="L61:L65"/>
    <mergeCell ref="M61:M65"/>
    <mergeCell ref="AI56:AI60"/>
    <mergeCell ref="AJ56:AJ60"/>
    <mergeCell ref="AK56:AK60"/>
    <mergeCell ref="AL56:AL60"/>
    <mergeCell ref="AM56:AM60"/>
    <mergeCell ref="AD56:AD60"/>
    <mergeCell ref="AE56:AE60"/>
    <mergeCell ref="AF56:AF60"/>
    <mergeCell ref="AG56:AG60"/>
    <mergeCell ref="AN61:AN65"/>
    <mergeCell ref="AO61:AO65"/>
    <mergeCell ref="AP61:AP65"/>
    <mergeCell ref="AQ61:AQ65"/>
    <mergeCell ref="A66:A70"/>
    <mergeCell ref="B66:B70"/>
    <mergeCell ref="C66:C70"/>
    <mergeCell ref="D66:D70"/>
    <mergeCell ref="G66:G70"/>
    <mergeCell ref="H66:H70"/>
    <mergeCell ref="I66:I70"/>
    <mergeCell ref="J66:J70"/>
    <mergeCell ref="K66:K70"/>
    <mergeCell ref="L66:L70"/>
    <mergeCell ref="M66:M70"/>
    <mergeCell ref="AI61:AI65"/>
    <mergeCell ref="AJ61:AJ65"/>
    <mergeCell ref="AK61:AK65"/>
    <mergeCell ref="AL61:AL65"/>
    <mergeCell ref="AM61:AM65"/>
    <mergeCell ref="AD61:AD65"/>
    <mergeCell ref="AE61:AE65"/>
    <mergeCell ref="AF61:AF65"/>
    <mergeCell ref="AG61:AG65"/>
    <mergeCell ref="AH61:AH65"/>
    <mergeCell ref="Y61:Y65"/>
    <mergeCell ref="Z61:Z65"/>
    <mergeCell ref="AA61:AA65"/>
    <mergeCell ref="AB61:AB65"/>
    <mergeCell ref="AC61:AC65"/>
    <mergeCell ref="T61:T65"/>
    <mergeCell ref="U61:U65"/>
    <mergeCell ref="AO66:AO70"/>
    <mergeCell ref="AP66:AP70"/>
    <mergeCell ref="AQ66:AQ70"/>
    <mergeCell ref="A71:A75"/>
    <mergeCell ref="B71:B75"/>
    <mergeCell ref="C71:C75"/>
    <mergeCell ref="D71:D75"/>
    <mergeCell ref="G71:G75"/>
    <mergeCell ref="H71:H75"/>
    <mergeCell ref="I71:I75"/>
    <mergeCell ref="J71:J75"/>
    <mergeCell ref="K71:K75"/>
    <mergeCell ref="L71:L75"/>
    <mergeCell ref="M71:M75"/>
    <mergeCell ref="AI66:AI70"/>
    <mergeCell ref="AJ66:AJ70"/>
    <mergeCell ref="AK66:AK70"/>
    <mergeCell ref="AL66:AL70"/>
    <mergeCell ref="AM66:AM70"/>
    <mergeCell ref="AD66:AD70"/>
    <mergeCell ref="AE66:AE70"/>
    <mergeCell ref="AF66:AF70"/>
    <mergeCell ref="AG66:AG70"/>
    <mergeCell ref="AH66:AH70"/>
    <mergeCell ref="Y66:Y70"/>
    <mergeCell ref="Z66:Z70"/>
    <mergeCell ref="AA66:AA70"/>
    <mergeCell ref="AB66:AB70"/>
    <mergeCell ref="AC66:AC70"/>
    <mergeCell ref="T66:T70"/>
    <mergeCell ref="U66:U70"/>
    <mergeCell ref="V66:V70"/>
    <mergeCell ref="AH71:AH75"/>
    <mergeCell ref="Y71:Y75"/>
    <mergeCell ref="Z71:Z75"/>
    <mergeCell ref="AA71:AA75"/>
    <mergeCell ref="AB71:AB75"/>
    <mergeCell ref="AC71:AC75"/>
    <mergeCell ref="T71:T75"/>
    <mergeCell ref="U71:U75"/>
    <mergeCell ref="V71:V75"/>
    <mergeCell ref="W71:W75"/>
    <mergeCell ref="X71:X75"/>
    <mergeCell ref="N71:N75"/>
    <mergeCell ref="P71:P75"/>
    <mergeCell ref="Q71:Q75"/>
    <mergeCell ref="R71:R75"/>
    <mergeCell ref="S71:S75"/>
    <mergeCell ref="AN66:AN70"/>
    <mergeCell ref="W66:W70"/>
    <mergeCell ref="X66:X70"/>
    <mergeCell ref="N66:N70"/>
    <mergeCell ref="P66:P70"/>
    <mergeCell ref="Q66:Q70"/>
    <mergeCell ref="R66:R70"/>
    <mergeCell ref="S66:S70"/>
    <mergeCell ref="V76:V80"/>
    <mergeCell ref="W76:W80"/>
    <mergeCell ref="X76:X80"/>
    <mergeCell ref="N76:N80"/>
    <mergeCell ref="P76:P80"/>
    <mergeCell ref="Q76:Q80"/>
    <mergeCell ref="R76:R80"/>
    <mergeCell ref="S76:S80"/>
    <mergeCell ref="AN71:AN75"/>
    <mergeCell ref="AO71:AO75"/>
    <mergeCell ref="AP71:AP75"/>
    <mergeCell ref="AQ71:AQ75"/>
    <mergeCell ref="A76:A80"/>
    <mergeCell ref="B76:B80"/>
    <mergeCell ref="C76:C80"/>
    <mergeCell ref="D76:D80"/>
    <mergeCell ref="G76:G80"/>
    <mergeCell ref="H76:H80"/>
    <mergeCell ref="I76:I80"/>
    <mergeCell ref="J76:J80"/>
    <mergeCell ref="K76:K80"/>
    <mergeCell ref="L76:L80"/>
    <mergeCell ref="M76:M80"/>
    <mergeCell ref="AI71:AI75"/>
    <mergeCell ref="AJ71:AJ75"/>
    <mergeCell ref="AK71:AK75"/>
    <mergeCell ref="AL71:AL75"/>
    <mergeCell ref="AM71:AM75"/>
    <mergeCell ref="AD71:AD75"/>
    <mergeCell ref="AE71:AE75"/>
    <mergeCell ref="AF71:AF75"/>
    <mergeCell ref="AG71:AG75"/>
    <mergeCell ref="AN76:AN80"/>
    <mergeCell ref="AO76:AO80"/>
    <mergeCell ref="AP76:AP80"/>
    <mergeCell ref="AQ76:AQ80"/>
    <mergeCell ref="A81:A85"/>
    <mergeCell ref="B81:B85"/>
    <mergeCell ref="C81:C85"/>
    <mergeCell ref="D81:D85"/>
    <mergeCell ref="G81:G85"/>
    <mergeCell ref="H81:H85"/>
    <mergeCell ref="I81:I85"/>
    <mergeCell ref="J81:J85"/>
    <mergeCell ref="K81:K85"/>
    <mergeCell ref="L81:L85"/>
    <mergeCell ref="M81:M85"/>
    <mergeCell ref="AI76:AI80"/>
    <mergeCell ref="AJ76:AJ80"/>
    <mergeCell ref="AK76:AK80"/>
    <mergeCell ref="AL76:AL80"/>
    <mergeCell ref="AM76:AM80"/>
    <mergeCell ref="AD76:AD80"/>
    <mergeCell ref="AE76:AE80"/>
    <mergeCell ref="AF76:AF80"/>
    <mergeCell ref="AG76:AG80"/>
    <mergeCell ref="AH76:AH80"/>
    <mergeCell ref="Y76:Y80"/>
    <mergeCell ref="Z76:Z80"/>
    <mergeCell ref="AA76:AA80"/>
    <mergeCell ref="AB76:AB80"/>
    <mergeCell ref="AC76:AC80"/>
    <mergeCell ref="T76:T80"/>
    <mergeCell ref="U76:U80"/>
    <mergeCell ref="AO81:AO85"/>
    <mergeCell ref="AP81:AP85"/>
    <mergeCell ref="AQ81:AQ85"/>
    <mergeCell ref="A86:A90"/>
    <mergeCell ref="B86:B90"/>
    <mergeCell ref="C86:C90"/>
    <mergeCell ref="D86:D90"/>
    <mergeCell ref="G86:G90"/>
    <mergeCell ref="H86:H90"/>
    <mergeCell ref="I86:I90"/>
    <mergeCell ref="J86:J90"/>
    <mergeCell ref="K86:K90"/>
    <mergeCell ref="L86:L90"/>
    <mergeCell ref="M86:M90"/>
    <mergeCell ref="AI81:AI85"/>
    <mergeCell ref="AJ81:AJ85"/>
    <mergeCell ref="AK81:AK85"/>
    <mergeCell ref="AL81:AL85"/>
    <mergeCell ref="AM81:AM85"/>
    <mergeCell ref="AD81:AD85"/>
    <mergeCell ref="AE81:AE85"/>
    <mergeCell ref="AF81:AF85"/>
    <mergeCell ref="AG81:AG85"/>
    <mergeCell ref="AH81:AH85"/>
    <mergeCell ref="Y81:Y85"/>
    <mergeCell ref="Z81:Z85"/>
    <mergeCell ref="AA81:AA85"/>
    <mergeCell ref="AB81:AB85"/>
    <mergeCell ref="AC81:AC85"/>
    <mergeCell ref="T81:T85"/>
    <mergeCell ref="U81:U85"/>
    <mergeCell ref="V81:V85"/>
    <mergeCell ref="AH86:AH90"/>
    <mergeCell ref="Y86:Y90"/>
    <mergeCell ref="Z86:Z90"/>
    <mergeCell ref="AA86:AA90"/>
    <mergeCell ref="AB86:AB90"/>
    <mergeCell ref="AC86:AC90"/>
    <mergeCell ref="T86:T90"/>
    <mergeCell ref="U86:U90"/>
    <mergeCell ref="V86:V90"/>
    <mergeCell ref="W86:W90"/>
    <mergeCell ref="X86:X90"/>
    <mergeCell ref="N86:N90"/>
    <mergeCell ref="P86:P90"/>
    <mergeCell ref="Q86:Q90"/>
    <mergeCell ref="R86:R90"/>
    <mergeCell ref="S86:S90"/>
    <mergeCell ref="AN81:AN85"/>
    <mergeCell ref="W81:W85"/>
    <mergeCell ref="X81:X85"/>
    <mergeCell ref="N81:N85"/>
    <mergeCell ref="P81:P85"/>
    <mergeCell ref="Q81:Q85"/>
    <mergeCell ref="R81:R85"/>
    <mergeCell ref="S81:S85"/>
    <mergeCell ref="V91:V95"/>
    <mergeCell ref="W91:W95"/>
    <mergeCell ref="X91:X95"/>
    <mergeCell ref="N91:N95"/>
    <mergeCell ref="P91:P95"/>
    <mergeCell ref="Q91:Q95"/>
    <mergeCell ref="R91:R95"/>
    <mergeCell ref="S91:S95"/>
    <mergeCell ref="AN86:AN90"/>
    <mergeCell ref="AO86:AO90"/>
    <mergeCell ref="AP86:AP90"/>
    <mergeCell ref="AQ86:AQ90"/>
    <mergeCell ref="A91:A95"/>
    <mergeCell ref="B91:B95"/>
    <mergeCell ref="C91:C95"/>
    <mergeCell ref="D91:D95"/>
    <mergeCell ref="G91:G95"/>
    <mergeCell ref="H91:H95"/>
    <mergeCell ref="I91:I95"/>
    <mergeCell ref="J91:J95"/>
    <mergeCell ref="K91:K95"/>
    <mergeCell ref="L91:L95"/>
    <mergeCell ref="M91:M95"/>
    <mergeCell ref="AI86:AI90"/>
    <mergeCell ref="AJ86:AJ90"/>
    <mergeCell ref="AK86:AK90"/>
    <mergeCell ref="AL86:AL90"/>
    <mergeCell ref="AM86:AM90"/>
    <mergeCell ref="AD86:AD90"/>
    <mergeCell ref="AE86:AE90"/>
    <mergeCell ref="AF86:AF90"/>
    <mergeCell ref="AG86:AG90"/>
    <mergeCell ref="AN91:AN95"/>
    <mergeCell ref="AO91:AO95"/>
    <mergeCell ref="AP91:AP95"/>
    <mergeCell ref="AQ91:AQ95"/>
    <mergeCell ref="A96:A100"/>
    <mergeCell ref="B96:B100"/>
    <mergeCell ref="C96:C100"/>
    <mergeCell ref="D96:D100"/>
    <mergeCell ref="G96:G100"/>
    <mergeCell ref="H96:H100"/>
    <mergeCell ref="I96:I100"/>
    <mergeCell ref="J96:J100"/>
    <mergeCell ref="K96:K100"/>
    <mergeCell ref="L96:L100"/>
    <mergeCell ref="M96:M100"/>
    <mergeCell ref="AI91:AI95"/>
    <mergeCell ref="AJ91:AJ95"/>
    <mergeCell ref="AK91:AK95"/>
    <mergeCell ref="AL91:AL95"/>
    <mergeCell ref="AM91:AM95"/>
    <mergeCell ref="AD91:AD95"/>
    <mergeCell ref="AE91:AE95"/>
    <mergeCell ref="AF91:AF95"/>
    <mergeCell ref="AG91:AG95"/>
    <mergeCell ref="AH91:AH95"/>
    <mergeCell ref="Y91:Y95"/>
    <mergeCell ref="Z91:Z95"/>
    <mergeCell ref="AA91:AA95"/>
    <mergeCell ref="AB91:AB95"/>
    <mergeCell ref="AC91:AC95"/>
    <mergeCell ref="T91:T95"/>
    <mergeCell ref="U91:U95"/>
    <mergeCell ref="AO96:AO100"/>
    <mergeCell ref="AP96:AP100"/>
    <mergeCell ref="AQ96:AQ100"/>
    <mergeCell ref="A101:A105"/>
    <mergeCell ref="B101:B105"/>
    <mergeCell ref="C101:C105"/>
    <mergeCell ref="D101:D105"/>
    <mergeCell ref="G101:G105"/>
    <mergeCell ref="H101:H105"/>
    <mergeCell ref="I101:I105"/>
    <mergeCell ref="J101:J105"/>
    <mergeCell ref="K101:K105"/>
    <mergeCell ref="L101:L105"/>
    <mergeCell ref="M101:M105"/>
    <mergeCell ref="AI96:AI100"/>
    <mergeCell ref="AJ96:AJ100"/>
    <mergeCell ref="AK96:AK100"/>
    <mergeCell ref="AL96:AL100"/>
    <mergeCell ref="AM96:AM100"/>
    <mergeCell ref="AD96:AD100"/>
    <mergeCell ref="AE96:AE100"/>
    <mergeCell ref="AF96:AF100"/>
    <mergeCell ref="AG96:AG100"/>
    <mergeCell ref="AH96:AH100"/>
    <mergeCell ref="Y96:Y100"/>
    <mergeCell ref="Z96:Z100"/>
    <mergeCell ref="AA96:AA100"/>
    <mergeCell ref="AB96:AB100"/>
    <mergeCell ref="AC96:AC100"/>
    <mergeCell ref="T96:T100"/>
    <mergeCell ref="U96:U100"/>
    <mergeCell ref="V96:V100"/>
    <mergeCell ref="AH101:AH105"/>
    <mergeCell ref="Y101:Y105"/>
    <mergeCell ref="Z101:Z105"/>
    <mergeCell ref="AA101:AA105"/>
    <mergeCell ref="AB101:AB105"/>
    <mergeCell ref="AC101:AC105"/>
    <mergeCell ref="T101:T105"/>
    <mergeCell ref="U101:U105"/>
    <mergeCell ref="V101:V105"/>
    <mergeCell ref="W101:W105"/>
    <mergeCell ref="X101:X105"/>
    <mergeCell ref="N101:N105"/>
    <mergeCell ref="P101:P105"/>
    <mergeCell ref="Q101:Q105"/>
    <mergeCell ref="R101:R105"/>
    <mergeCell ref="S101:S105"/>
    <mergeCell ref="AN96:AN100"/>
    <mergeCell ref="W96:W100"/>
    <mergeCell ref="X96:X100"/>
    <mergeCell ref="N96:N100"/>
    <mergeCell ref="P96:P100"/>
    <mergeCell ref="Q96:Q100"/>
    <mergeCell ref="R96:R100"/>
    <mergeCell ref="S96:S100"/>
    <mergeCell ref="V106:V110"/>
    <mergeCell ref="W106:W110"/>
    <mergeCell ref="X106:X110"/>
    <mergeCell ref="N106:N110"/>
    <mergeCell ref="P106:P110"/>
    <mergeCell ref="Q106:Q110"/>
    <mergeCell ref="R106:R110"/>
    <mergeCell ref="S106:S110"/>
    <mergeCell ref="AN101:AN105"/>
    <mergeCell ref="AO101:AO105"/>
    <mergeCell ref="AP101:AP105"/>
    <mergeCell ref="AQ101:AQ105"/>
    <mergeCell ref="A106:A110"/>
    <mergeCell ref="B106:B110"/>
    <mergeCell ref="C106:C110"/>
    <mergeCell ref="D106:D110"/>
    <mergeCell ref="G106:G110"/>
    <mergeCell ref="H106:H110"/>
    <mergeCell ref="I106:I110"/>
    <mergeCell ref="J106:J110"/>
    <mergeCell ref="K106:K110"/>
    <mergeCell ref="L106:L110"/>
    <mergeCell ref="M106:M110"/>
    <mergeCell ref="AI101:AI105"/>
    <mergeCell ref="AJ101:AJ105"/>
    <mergeCell ref="AK101:AK105"/>
    <mergeCell ref="AL101:AL105"/>
    <mergeCell ref="AM101:AM105"/>
    <mergeCell ref="AD101:AD105"/>
    <mergeCell ref="AE101:AE105"/>
    <mergeCell ref="AF101:AF105"/>
    <mergeCell ref="AG101:AG105"/>
    <mergeCell ref="AN106:AN110"/>
    <mergeCell ref="AO106:AO110"/>
    <mergeCell ref="AP106:AP110"/>
    <mergeCell ref="AQ106:AQ110"/>
    <mergeCell ref="A111:A115"/>
    <mergeCell ref="B111:B115"/>
    <mergeCell ref="C111:C115"/>
    <mergeCell ref="D111:D115"/>
    <mergeCell ref="G111:G115"/>
    <mergeCell ref="H111:H115"/>
    <mergeCell ref="I111:I115"/>
    <mergeCell ref="J111:J115"/>
    <mergeCell ref="K111:K115"/>
    <mergeCell ref="L111:L115"/>
    <mergeCell ref="M111:M115"/>
    <mergeCell ref="AI106:AI110"/>
    <mergeCell ref="AJ106:AJ110"/>
    <mergeCell ref="AK106:AK110"/>
    <mergeCell ref="AL106:AL110"/>
    <mergeCell ref="AM106:AM110"/>
    <mergeCell ref="AD106:AD110"/>
    <mergeCell ref="AE106:AE110"/>
    <mergeCell ref="AF106:AF110"/>
    <mergeCell ref="AG106:AG110"/>
    <mergeCell ref="AH106:AH110"/>
    <mergeCell ref="Y106:Y110"/>
    <mergeCell ref="Z106:Z110"/>
    <mergeCell ref="AA106:AA110"/>
    <mergeCell ref="AB106:AB110"/>
    <mergeCell ref="AC106:AC110"/>
    <mergeCell ref="T106:T110"/>
    <mergeCell ref="U106:U110"/>
    <mergeCell ref="AO111:AO115"/>
    <mergeCell ref="AP111:AP115"/>
    <mergeCell ref="AQ111:AQ115"/>
    <mergeCell ref="A116:A120"/>
    <mergeCell ref="B116:B120"/>
    <mergeCell ref="C116:C120"/>
    <mergeCell ref="D116:D120"/>
    <mergeCell ref="G116:G120"/>
    <mergeCell ref="H116:H120"/>
    <mergeCell ref="I116:I120"/>
    <mergeCell ref="J116:J120"/>
    <mergeCell ref="K116:K120"/>
    <mergeCell ref="L116:L120"/>
    <mergeCell ref="M116:M120"/>
    <mergeCell ref="AI111:AI115"/>
    <mergeCell ref="AJ111:AJ115"/>
    <mergeCell ref="AK111:AK115"/>
    <mergeCell ref="AL111:AL115"/>
    <mergeCell ref="AM111:AM115"/>
    <mergeCell ref="AD111:AD115"/>
    <mergeCell ref="AE111:AE115"/>
    <mergeCell ref="AF111:AF115"/>
    <mergeCell ref="AG111:AG115"/>
    <mergeCell ref="AH111:AH115"/>
    <mergeCell ref="Y111:Y115"/>
    <mergeCell ref="Z111:Z115"/>
    <mergeCell ref="AA111:AA115"/>
    <mergeCell ref="AB111:AB115"/>
    <mergeCell ref="AC111:AC115"/>
    <mergeCell ref="T111:T115"/>
    <mergeCell ref="U111:U115"/>
    <mergeCell ref="V111:V115"/>
    <mergeCell ref="AH116:AH120"/>
    <mergeCell ref="Y116:Y120"/>
    <mergeCell ref="Z116:Z120"/>
    <mergeCell ref="AA116:AA120"/>
    <mergeCell ref="AB116:AB120"/>
    <mergeCell ref="AC116:AC120"/>
    <mergeCell ref="T116:T120"/>
    <mergeCell ref="U116:U120"/>
    <mergeCell ref="V116:V120"/>
    <mergeCell ref="W116:W120"/>
    <mergeCell ref="X116:X120"/>
    <mergeCell ref="N116:N120"/>
    <mergeCell ref="P116:P120"/>
    <mergeCell ref="Q116:Q120"/>
    <mergeCell ref="R116:R120"/>
    <mergeCell ref="S116:S120"/>
    <mergeCell ref="AN111:AN115"/>
    <mergeCell ref="W111:W115"/>
    <mergeCell ref="X111:X115"/>
    <mergeCell ref="N111:N115"/>
    <mergeCell ref="P111:P115"/>
    <mergeCell ref="Q111:Q115"/>
    <mergeCell ref="R111:R115"/>
    <mergeCell ref="S111:S115"/>
    <mergeCell ref="V121:V125"/>
    <mergeCell ref="W121:W125"/>
    <mergeCell ref="X121:X125"/>
    <mergeCell ref="N121:N125"/>
    <mergeCell ref="P121:P125"/>
    <mergeCell ref="Q121:Q125"/>
    <mergeCell ref="R121:R125"/>
    <mergeCell ref="S121:S125"/>
    <mergeCell ref="AN116:AN120"/>
    <mergeCell ref="AO116:AO120"/>
    <mergeCell ref="AP116:AP120"/>
    <mergeCell ref="AQ116:AQ120"/>
    <mergeCell ref="A121:A125"/>
    <mergeCell ref="B121:B125"/>
    <mergeCell ref="C121:C125"/>
    <mergeCell ref="D121:D125"/>
    <mergeCell ref="G121:G125"/>
    <mergeCell ref="H121:H125"/>
    <mergeCell ref="I121:I125"/>
    <mergeCell ref="J121:J125"/>
    <mergeCell ref="K121:K125"/>
    <mergeCell ref="L121:L125"/>
    <mergeCell ref="M121:M125"/>
    <mergeCell ref="AI116:AI120"/>
    <mergeCell ref="AJ116:AJ120"/>
    <mergeCell ref="AK116:AK120"/>
    <mergeCell ref="AL116:AL120"/>
    <mergeCell ref="AM116:AM120"/>
    <mergeCell ref="AD116:AD120"/>
    <mergeCell ref="AE116:AE120"/>
    <mergeCell ref="AF116:AF120"/>
    <mergeCell ref="AG116:AG120"/>
    <mergeCell ref="AN121:AN125"/>
    <mergeCell ref="AO121:AO125"/>
    <mergeCell ref="AP121:AP125"/>
    <mergeCell ref="AQ121:AQ125"/>
    <mergeCell ref="A126:A130"/>
    <mergeCell ref="B126:B130"/>
    <mergeCell ref="C126:C130"/>
    <mergeCell ref="D126:D130"/>
    <mergeCell ref="G126:G130"/>
    <mergeCell ref="H126:H130"/>
    <mergeCell ref="I126:I130"/>
    <mergeCell ref="J126:J130"/>
    <mergeCell ref="K126:K130"/>
    <mergeCell ref="L126:L130"/>
    <mergeCell ref="M126:M130"/>
    <mergeCell ref="AI121:AI125"/>
    <mergeCell ref="AJ121:AJ125"/>
    <mergeCell ref="AK121:AK125"/>
    <mergeCell ref="AL121:AL125"/>
    <mergeCell ref="AM121:AM125"/>
    <mergeCell ref="AD121:AD125"/>
    <mergeCell ref="AE121:AE125"/>
    <mergeCell ref="AF121:AF125"/>
    <mergeCell ref="AG121:AG125"/>
    <mergeCell ref="AH121:AH125"/>
    <mergeCell ref="Y121:Y125"/>
    <mergeCell ref="Z121:Z125"/>
    <mergeCell ref="AA121:AA125"/>
    <mergeCell ref="AB121:AB125"/>
    <mergeCell ref="AC121:AC125"/>
    <mergeCell ref="T121:T125"/>
    <mergeCell ref="U121:U125"/>
    <mergeCell ref="AO126:AO130"/>
    <mergeCell ref="AP126:AP130"/>
    <mergeCell ref="AQ126:AQ130"/>
    <mergeCell ref="A131:A135"/>
    <mergeCell ref="B131:B135"/>
    <mergeCell ref="C131:C135"/>
    <mergeCell ref="D131:D135"/>
    <mergeCell ref="G131:G135"/>
    <mergeCell ref="H131:H135"/>
    <mergeCell ref="I131:I135"/>
    <mergeCell ref="J131:J135"/>
    <mergeCell ref="K131:K135"/>
    <mergeCell ref="L131:L135"/>
    <mergeCell ref="M131:M135"/>
    <mergeCell ref="AI126:AI130"/>
    <mergeCell ref="AJ126:AJ130"/>
    <mergeCell ref="AK126:AK130"/>
    <mergeCell ref="AL126:AL130"/>
    <mergeCell ref="AM126:AM130"/>
    <mergeCell ref="AD126:AD130"/>
    <mergeCell ref="AE126:AE130"/>
    <mergeCell ref="AF126:AF130"/>
    <mergeCell ref="AG126:AG130"/>
    <mergeCell ref="AH126:AH130"/>
    <mergeCell ref="Y126:Y130"/>
    <mergeCell ref="Z126:Z130"/>
    <mergeCell ref="AA126:AA130"/>
    <mergeCell ref="AB126:AB130"/>
    <mergeCell ref="AC126:AC130"/>
    <mergeCell ref="T126:T130"/>
    <mergeCell ref="U126:U130"/>
    <mergeCell ref="V126:V130"/>
    <mergeCell ref="AH131:AH135"/>
    <mergeCell ref="Y131:Y135"/>
    <mergeCell ref="Z131:Z135"/>
    <mergeCell ref="AA131:AA135"/>
    <mergeCell ref="AB131:AB135"/>
    <mergeCell ref="AC131:AC135"/>
    <mergeCell ref="T131:T135"/>
    <mergeCell ref="U131:U135"/>
    <mergeCell ref="V131:V135"/>
    <mergeCell ref="W131:W135"/>
    <mergeCell ref="X131:X135"/>
    <mergeCell ref="N131:N135"/>
    <mergeCell ref="P131:P135"/>
    <mergeCell ref="Q131:Q135"/>
    <mergeCell ref="R131:R135"/>
    <mergeCell ref="S131:S135"/>
    <mergeCell ref="AN126:AN130"/>
    <mergeCell ref="W126:W130"/>
    <mergeCell ref="X126:X130"/>
    <mergeCell ref="N126:N130"/>
    <mergeCell ref="P126:P130"/>
    <mergeCell ref="Q126:Q130"/>
    <mergeCell ref="R126:R130"/>
    <mergeCell ref="S126:S130"/>
    <mergeCell ref="V136:V140"/>
    <mergeCell ref="W136:W140"/>
    <mergeCell ref="X136:X140"/>
    <mergeCell ref="N136:N140"/>
    <mergeCell ref="P136:P140"/>
    <mergeCell ref="Q136:Q140"/>
    <mergeCell ref="R136:R140"/>
    <mergeCell ref="S136:S140"/>
    <mergeCell ref="AN131:AN135"/>
    <mergeCell ref="AO131:AO135"/>
    <mergeCell ref="AP131:AP135"/>
    <mergeCell ref="AQ131:AQ135"/>
    <mergeCell ref="A136:A140"/>
    <mergeCell ref="B136:B140"/>
    <mergeCell ref="C136:C140"/>
    <mergeCell ref="D136:D140"/>
    <mergeCell ref="G136:G140"/>
    <mergeCell ref="H136:H140"/>
    <mergeCell ref="I136:I140"/>
    <mergeCell ref="J136:J140"/>
    <mergeCell ref="K136:K140"/>
    <mergeCell ref="L136:L140"/>
    <mergeCell ref="M136:M140"/>
    <mergeCell ref="AI131:AI135"/>
    <mergeCell ref="AJ131:AJ135"/>
    <mergeCell ref="AK131:AK135"/>
    <mergeCell ref="AL131:AL135"/>
    <mergeCell ref="AM131:AM135"/>
    <mergeCell ref="AD131:AD135"/>
    <mergeCell ref="AE131:AE135"/>
    <mergeCell ref="AF131:AF135"/>
    <mergeCell ref="AG131:AG135"/>
    <mergeCell ref="AN136:AN140"/>
    <mergeCell ref="AO136:AO140"/>
    <mergeCell ref="AP136:AP140"/>
    <mergeCell ref="AQ136:AQ140"/>
    <mergeCell ref="A141:A145"/>
    <mergeCell ref="B141:B145"/>
    <mergeCell ref="C141:C145"/>
    <mergeCell ref="D141:D145"/>
    <mergeCell ref="G141:G145"/>
    <mergeCell ref="H141:H145"/>
    <mergeCell ref="I141:I145"/>
    <mergeCell ref="J141:J145"/>
    <mergeCell ref="K141:K145"/>
    <mergeCell ref="L141:L145"/>
    <mergeCell ref="M141:M145"/>
    <mergeCell ref="AI136:AI140"/>
    <mergeCell ref="AJ136:AJ140"/>
    <mergeCell ref="AK136:AK140"/>
    <mergeCell ref="AL136:AL140"/>
    <mergeCell ref="AM136:AM140"/>
    <mergeCell ref="AD136:AD140"/>
    <mergeCell ref="AE136:AE140"/>
    <mergeCell ref="AF136:AF140"/>
    <mergeCell ref="AG136:AG140"/>
    <mergeCell ref="AH136:AH140"/>
    <mergeCell ref="Y136:Y140"/>
    <mergeCell ref="Z136:Z140"/>
    <mergeCell ref="AA136:AA140"/>
    <mergeCell ref="AB136:AB140"/>
    <mergeCell ref="AC136:AC140"/>
    <mergeCell ref="T136:T140"/>
    <mergeCell ref="U136:U140"/>
    <mergeCell ref="AO141:AO145"/>
    <mergeCell ref="AP141:AP145"/>
    <mergeCell ref="AQ141:AQ145"/>
    <mergeCell ref="A146:A150"/>
    <mergeCell ref="B146:B150"/>
    <mergeCell ref="C146:C150"/>
    <mergeCell ref="D146:D150"/>
    <mergeCell ref="G146:G150"/>
    <mergeCell ref="H146:H150"/>
    <mergeCell ref="I146:I150"/>
    <mergeCell ref="J146:J150"/>
    <mergeCell ref="K146:K150"/>
    <mergeCell ref="L146:L150"/>
    <mergeCell ref="M146:M150"/>
    <mergeCell ref="AI141:AI145"/>
    <mergeCell ref="AJ141:AJ145"/>
    <mergeCell ref="AK141:AK145"/>
    <mergeCell ref="AL141:AL145"/>
    <mergeCell ref="AM141:AM145"/>
    <mergeCell ref="AD141:AD145"/>
    <mergeCell ref="AE141:AE145"/>
    <mergeCell ref="AF141:AF145"/>
    <mergeCell ref="AG141:AG145"/>
    <mergeCell ref="AH141:AH145"/>
    <mergeCell ref="Y141:Y145"/>
    <mergeCell ref="Z141:Z145"/>
    <mergeCell ref="AA141:AA145"/>
    <mergeCell ref="AB141:AB145"/>
    <mergeCell ref="AC141:AC145"/>
    <mergeCell ref="T141:T145"/>
    <mergeCell ref="U141:U145"/>
    <mergeCell ref="V141:V145"/>
    <mergeCell ref="AH146:AH150"/>
    <mergeCell ref="Y146:Y150"/>
    <mergeCell ref="Z146:Z150"/>
    <mergeCell ref="AA146:AA150"/>
    <mergeCell ref="AB146:AB150"/>
    <mergeCell ref="AC146:AC150"/>
    <mergeCell ref="T146:T150"/>
    <mergeCell ref="U146:U150"/>
    <mergeCell ref="V146:V150"/>
    <mergeCell ref="W146:W150"/>
    <mergeCell ref="X146:X150"/>
    <mergeCell ref="N146:N150"/>
    <mergeCell ref="P146:P150"/>
    <mergeCell ref="Q146:Q150"/>
    <mergeCell ref="R146:R150"/>
    <mergeCell ref="S146:S150"/>
    <mergeCell ref="AN141:AN145"/>
    <mergeCell ref="W141:W145"/>
    <mergeCell ref="X141:X145"/>
    <mergeCell ref="N141:N145"/>
    <mergeCell ref="P141:P145"/>
    <mergeCell ref="Q141:Q145"/>
    <mergeCell ref="R141:R145"/>
    <mergeCell ref="S141:S145"/>
    <mergeCell ref="V151:V155"/>
    <mergeCell ref="W151:W155"/>
    <mergeCell ref="X151:X155"/>
    <mergeCell ref="N151:N155"/>
    <mergeCell ref="P151:P155"/>
    <mergeCell ref="Q151:Q155"/>
    <mergeCell ref="R151:R155"/>
    <mergeCell ref="S151:S155"/>
    <mergeCell ref="AN146:AN150"/>
    <mergeCell ref="AO146:AO150"/>
    <mergeCell ref="AP146:AP150"/>
    <mergeCell ref="AQ146:AQ150"/>
    <mergeCell ref="A151:A155"/>
    <mergeCell ref="B151:B155"/>
    <mergeCell ref="C151:C155"/>
    <mergeCell ref="D151:D155"/>
    <mergeCell ref="G151:G155"/>
    <mergeCell ref="H151:H155"/>
    <mergeCell ref="I151:I155"/>
    <mergeCell ref="J151:J155"/>
    <mergeCell ref="K151:K155"/>
    <mergeCell ref="L151:L155"/>
    <mergeCell ref="M151:M155"/>
    <mergeCell ref="AI146:AI150"/>
    <mergeCell ref="AJ146:AJ150"/>
    <mergeCell ref="AK146:AK150"/>
    <mergeCell ref="AL146:AL150"/>
    <mergeCell ref="AM146:AM150"/>
    <mergeCell ref="AD146:AD150"/>
    <mergeCell ref="AE146:AE150"/>
    <mergeCell ref="AF146:AF150"/>
    <mergeCell ref="AG146:AG150"/>
    <mergeCell ref="AN151:AN155"/>
    <mergeCell ref="AO151:AO155"/>
    <mergeCell ref="AP151:AP155"/>
    <mergeCell ref="AQ151:AQ155"/>
    <mergeCell ref="A156:A160"/>
    <mergeCell ref="B156:B160"/>
    <mergeCell ref="C156:C160"/>
    <mergeCell ref="D156:D160"/>
    <mergeCell ref="G156:G160"/>
    <mergeCell ref="H156:H160"/>
    <mergeCell ref="I156:I160"/>
    <mergeCell ref="J156:J160"/>
    <mergeCell ref="K156:K160"/>
    <mergeCell ref="L156:L160"/>
    <mergeCell ref="M156:M160"/>
    <mergeCell ref="AI151:AI155"/>
    <mergeCell ref="AJ151:AJ155"/>
    <mergeCell ref="AK151:AK155"/>
    <mergeCell ref="AL151:AL155"/>
    <mergeCell ref="AM151:AM155"/>
    <mergeCell ref="AD151:AD155"/>
    <mergeCell ref="AE151:AE155"/>
    <mergeCell ref="AF151:AF155"/>
    <mergeCell ref="AG151:AG155"/>
    <mergeCell ref="AH151:AH155"/>
    <mergeCell ref="Y151:Y155"/>
    <mergeCell ref="Z151:Z155"/>
    <mergeCell ref="AA151:AA155"/>
    <mergeCell ref="AB151:AB155"/>
    <mergeCell ref="AC151:AC155"/>
    <mergeCell ref="T151:T155"/>
    <mergeCell ref="U151:U155"/>
    <mergeCell ref="AO156:AO160"/>
    <mergeCell ref="AP156:AP160"/>
    <mergeCell ref="AQ156:AQ160"/>
    <mergeCell ref="A161:A165"/>
    <mergeCell ref="B161:B165"/>
    <mergeCell ref="C161:C165"/>
    <mergeCell ref="D161:D165"/>
    <mergeCell ref="G161:G165"/>
    <mergeCell ref="H161:H165"/>
    <mergeCell ref="I161:I165"/>
    <mergeCell ref="J161:J165"/>
    <mergeCell ref="K161:K165"/>
    <mergeCell ref="L161:L165"/>
    <mergeCell ref="M161:M165"/>
    <mergeCell ref="AI156:AI160"/>
    <mergeCell ref="AJ156:AJ160"/>
    <mergeCell ref="AK156:AK160"/>
    <mergeCell ref="AL156:AL160"/>
    <mergeCell ref="AM156:AM160"/>
    <mergeCell ref="AD156:AD160"/>
    <mergeCell ref="AE156:AE160"/>
    <mergeCell ref="AF156:AF160"/>
    <mergeCell ref="AG156:AG160"/>
    <mergeCell ref="AH156:AH160"/>
    <mergeCell ref="Y156:Y160"/>
    <mergeCell ref="Z156:Z160"/>
    <mergeCell ref="AA156:AA160"/>
    <mergeCell ref="AB156:AB160"/>
    <mergeCell ref="AC156:AC160"/>
    <mergeCell ref="T156:T160"/>
    <mergeCell ref="U156:U160"/>
    <mergeCell ref="V156:V160"/>
    <mergeCell ref="AH161:AH165"/>
    <mergeCell ref="Y161:Y165"/>
    <mergeCell ref="Z161:Z165"/>
    <mergeCell ref="AA161:AA165"/>
    <mergeCell ref="AB161:AB165"/>
    <mergeCell ref="AC161:AC165"/>
    <mergeCell ref="T161:T165"/>
    <mergeCell ref="U161:U165"/>
    <mergeCell ref="V161:V165"/>
    <mergeCell ref="W161:W165"/>
    <mergeCell ref="X161:X165"/>
    <mergeCell ref="N161:N165"/>
    <mergeCell ref="P161:P165"/>
    <mergeCell ref="Q161:Q165"/>
    <mergeCell ref="R161:R165"/>
    <mergeCell ref="S161:S165"/>
    <mergeCell ref="AN156:AN160"/>
    <mergeCell ref="W156:W160"/>
    <mergeCell ref="X156:X160"/>
    <mergeCell ref="N156:N160"/>
    <mergeCell ref="P156:P160"/>
    <mergeCell ref="Q156:Q160"/>
    <mergeCell ref="R156:R160"/>
    <mergeCell ref="S156:S160"/>
    <mergeCell ref="V166:V170"/>
    <mergeCell ref="W166:W170"/>
    <mergeCell ref="X166:X170"/>
    <mergeCell ref="N166:N170"/>
    <mergeCell ref="P166:P170"/>
    <mergeCell ref="Q166:Q170"/>
    <mergeCell ref="R166:R170"/>
    <mergeCell ref="S166:S170"/>
    <mergeCell ref="AN161:AN165"/>
    <mergeCell ref="AO161:AO165"/>
    <mergeCell ref="AP161:AP165"/>
    <mergeCell ref="AQ161:AQ165"/>
    <mergeCell ref="A166:A170"/>
    <mergeCell ref="B166:B170"/>
    <mergeCell ref="C166:C170"/>
    <mergeCell ref="D166:D170"/>
    <mergeCell ref="G166:G170"/>
    <mergeCell ref="H166:H170"/>
    <mergeCell ref="I166:I170"/>
    <mergeCell ref="J166:J170"/>
    <mergeCell ref="K166:K170"/>
    <mergeCell ref="L166:L170"/>
    <mergeCell ref="M166:M170"/>
    <mergeCell ref="AI161:AI165"/>
    <mergeCell ref="AJ161:AJ165"/>
    <mergeCell ref="AK161:AK165"/>
    <mergeCell ref="AL161:AL165"/>
    <mergeCell ref="AM161:AM165"/>
    <mergeCell ref="AD161:AD165"/>
    <mergeCell ref="AE161:AE165"/>
    <mergeCell ref="AF161:AF165"/>
    <mergeCell ref="AG161:AG165"/>
    <mergeCell ref="AN166:AN170"/>
    <mergeCell ref="AO166:AO170"/>
    <mergeCell ref="AP166:AP170"/>
    <mergeCell ref="AQ166:AQ170"/>
    <mergeCell ref="A171:A175"/>
    <mergeCell ref="B171:B175"/>
    <mergeCell ref="C171:C175"/>
    <mergeCell ref="D171:D175"/>
    <mergeCell ref="G171:G175"/>
    <mergeCell ref="H171:H175"/>
    <mergeCell ref="I171:I175"/>
    <mergeCell ref="J171:J175"/>
    <mergeCell ref="K171:K175"/>
    <mergeCell ref="L171:L175"/>
    <mergeCell ref="M171:M175"/>
    <mergeCell ref="AI166:AI170"/>
    <mergeCell ref="AJ166:AJ170"/>
    <mergeCell ref="AK166:AK170"/>
    <mergeCell ref="AL166:AL170"/>
    <mergeCell ref="AM166:AM170"/>
    <mergeCell ref="AD166:AD170"/>
    <mergeCell ref="AE166:AE170"/>
    <mergeCell ref="AF166:AF170"/>
    <mergeCell ref="AG166:AG170"/>
    <mergeCell ref="AH166:AH170"/>
    <mergeCell ref="Y166:Y170"/>
    <mergeCell ref="Z166:Z170"/>
    <mergeCell ref="AA166:AA170"/>
    <mergeCell ref="AB166:AB170"/>
    <mergeCell ref="AC166:AC170"/>
    <mergeCell ref="T166:T170"/>
    <mergeCell ref="U166:U170"/>
    <mergeCell ref="AO171:AO175"/>
    <mergeCell ref="AP171:AP175"/>
    <mergeCell ref="AQ171:AQ175"/>
    <mergeCell ref="A176:A180"/>
    <mergeCell ref="B176:B180"/>
    <mergeCell ref="C176:C180"/>
    <mergeCell ref="D176:D180"/>
    <mergeCell ref="G176:G180"/>
    <mergeCell ref="H176:H180"/>
    <mergeCell ref="I176:I180"/>
    <mergeCell ref="J176:J180"/>
    <mergeCell ref="K176:K180"/>
    <mergeCell ref="L176:L180"/>
    <mergeCell ref="M176:M180"/>
    <mergeCell ref="AI171:AI175"/>
    <mergeCell ref="AJ171:AJ175"/>
    <mergeCell ref="AK171:AK175"/>
    <mergeCell ref="AL171:AL175"/>
    <mergeCell ref="AM171:AM175"/>
    <mergeCell ref="AD171:AD175"/>
    <mergeCell ref="AE171:AE175"/>
    <mergeCell ref="AF171:AF175"/>
    <mergeCell ref="AG171:AG175"/>
    <mergeCell ref="AH171:AH175"/>
    <mergeCell ref="Y171:Y175"/>
    <mergeCell ref="Z171:Z175"/>
    <mergeCell ref="AA171:AA175"/>
    <mergeCell ref="AB171:AB175"/>
    <mergeCell ref="AC171:AC175"/>
    <mergeCell ref="T171:T175"/>
    <mergeCell ref="U171:U175"/>
    <mergeCell ref="V171:V175"/>
    <mergeCell ref="AH176:AH180"/>
    <mergeCell ref="Y176:Y180"/>
    <mergeCell ref="Z176:Z180"/>
    <mergeCell ref="AA176:AA180"/>
    <mergeCell ref="AB176:AB180"/>
    <mergeCell ref="AC176:AC180"/>
    <mergeCell ref="T176:T180"/>
    <mergeCell ref="U176:U180"/>
    <mergeCell ref="V176:V180"/>
    <mergeCell ref="W176:W180"/>
    <mergeCell ref="X176:X180"/>
    <mergeCell ref="N176:N180"/>
    <mergeCell ref="P176:P180"/>
    <mergeCell ref="Q176:Q180"/>
    <mergeCell ref="R176:R180"/>
    <mergeCell ref="S176:S180"/>
    <mergeCell ref="AN171:AN175"/>
    <mergeCell ref="W171:W175"/>
    <mergeCell ref="X171:X175"/>
    <mergeCell ref="N171:N175"/>
    <mergeCell ref="P171:P175"/>
    <mergeCell ref="Q171:Q175"/>
    <mergeCell ref="R171:R175"/>
    <mergeCell ref="S171:S175"/>
    <mergeCell ref="V181:V185"/>
    <mergeCell ref="W181:W185"/>
    <mergeCell ref="X181:X185"/>
    <mergeCell ref="N181:N185"/>
    <mergeCell ref="P181:P185"/>
    <mergeCell ref="Q181:Q185"/>
    <mergeCell ref="R181:R185"/>
    <mergeCell ref="S181:S185"/>
    <mergeCell ref="AN176:AN180"/>
    <mergeCell ref="AO176:AO180"/>
    <mergeCell ref="AP176:AP180"/>
    <mergeCell ref="AQ176:AQ180"/>
    <mergeCell ref="A181:A185"/>
    <mergeCell ref="B181:B185"/>
    <mergeCell ref="C181:C185"/>
    <mergeCell ref="D181:D185"/>
    <mergeCell ref="G181:G185"/>
    <mergeCell ref="H181:H185"/>
    <mergeCell ref="I181:I185"/>
    <mergeCell ref="J181:J185"/>
    <mergeCell ref="K181:K185"/>
    <mergeCell ref="L181:L185"/>
    <mergeCell ref="M181:M185"/>
    <mergeCell ref="AI176:AI180"/>
    <mergeCell ref="AJ176:AJ180"/>
    <mergeCell ref="AK176:AK180"/>
    <mergeCell ref="AL176:AL180"/>
    <mergeCell ref="AM176:AM180"/>
    <mergeCell ref="AD176:AD180"/>
    <mergeCell ref="AE176:AE180"/>
    <mergeCell ref="AF176:AF180"/>
    <mergeCell ref="AG176:AG180"/>
    <mergeCell ref="AN181:AN185"/>
    <mergeCell ref="AO181:AO185"/>
    <mergeCell ref="AP181:AP185"/>
    <mergeCell ref="AQ181:AQ185"/>
    <mergeCell ref="A186:A190"/>
    <mergeCell ref="B186:B190"/>
    <mergeCell ref="C186:C190"/>
    <mergeCell ref="D186:D190"/>
    <mergeCell ref="G186:G190"/>
    <mergeCell ref="H186:H190"/>
    <mergeCell ref="I186:I190"/>
    <mergeCell ref="J186:J190"/>
    <mergeCell ref="K186:K190"/>
    <mergeCell ref="L186:L190"/>
    <mergeCell ref="M186:M190"/>
    <mergeCell ref="AI181:AI185"/>
    <mergeCell ref="AJ181:AJ185"/>
    <mergeCell ref="AK181:AK185"/>
    <mergeCell ref="AL181:AL185"/>
    <mergeCell ref="AM181:AM185"/>
    <mergeCell ref="AD181:AD185"/>
    <mergeCell ref="AE181:AE185"/>
    <mergeCell ref="AF181:AF185"/>
    <mergeCell ref="AG181:AG185"/>
    <mergeCell ref="AH181:AH185"/>
    <mergeCell ref="Y181:Y185"/>
    <mergeCell ref="Z181:Z185"/>
    <mergeCell ref="AA181:AA185"/>
    <mergeCell ref="AB181:AB185"/>
    <mergeCell ref="AC181:AC185"/>
    <mergeCell ref="T181:T185"/>
    <mergeCell ref="U181:U185"/>
    <mergeCell ref="AO186:AO190"/>
    <mergeCell ref="AP186:AP190"/>
    <mergeCell ref="AQ186:AQ190"/>
    <mergeCell ref="A191:A195"/>
    <mergeCell ref="B191:B195"/>
    <mergeCell ref="C191:C195"/>
    <mergeCell ref="D191:D195"/>
    <mergeCell ref="G191:G195"/>
    <mergeCell ref="H191:H195"/>
    <mergeCell ref="I191:I195"/>
    <mergeCell ref="J191:J195"/>
    <mergeCell ref="K191:K195"/>
    <mergeCell ref="L191:L195"/>
    <mergeCell ref="M191:M195"/>
    <mergeCell ref="AI186:AI190"/>
    <mergeCell ref="AJ186:AJ190"/>
    <mergeCell ref="AK186:AK190"/>
    <mergeCell ref="AL186:AL190"/>
    <mergeCell ref="AM186:AM190"/>
    <mergeCell ref="AD186:AD190"/>
    <mergeCell ref="AE186:AE190"/>
    <mergeCell ref="AF186:AF190"/>
    <mergeCell ref="AG186:AG190"/>
    <mergeCell ref="AH186:AH190"/>
    <mergeCell ref="Y186:Y190"/>
    <mergeCell ref="Z186:Z190"/>
    <mergeCell ref="AA186:AA190"/>
    <mergeCell ref="AB186:AB190"/>
    <mergeCell ref="AC186:AC190"/>
    <mergeCell ref="T186:T190"/>
    <mergeCell ref="U186:U190"/>
    <mergeCell ref="V186:V190"/>
    <mergeCell ref="AH191:AH195"/>
    <mergeCell ref="Y191:Y195"/>
    <mergeCell ref="Z191:Z195"/>
    <mergeCell ref="AA191:AA195"/>
    <mergeCell ref="AB191:AB195"/>
    <mergeCell ref="AC191:AC195"/>
    <mergeCell ref="T191:T195"/>
    <mergeCell ref="U191:U195"/>
    <mergeCell ref="V191:V195"/>
    <mergeCell ref="W191:W195"/>
    <mergeCell ref="X191:X195"/>
    <mergeCell ref="N191:N195"/>
    <mergeCell ref="P191:P195"/>
    <mergeCell ref="Q191:Q195"/>
    <mergeCell ref="R191:R195"/>
    <mergeCell ref="S191:S195"/>
    <mergeCell ref="AN186:AN190"/>
    <mergeCell ref="W186:W190"/>
    <mergeCell ref="X186:X190"/>
    <mergeCell ref="N186:N190"/>
    <mergeCell ref="P186:P190"/>
    <mergeCell ref="Q186:Q190"/>
    <mergeCell ref="R186:R190"/>
    <mergeCell ref="S186:S190"/>
    <mergeCell ref="V196:V200"/>
    <mergeCell ref="W196:W200"/>
    <mergeCell ref="X196:X200"/>
    <mergeCell ref="N196:N200"/>
    <mergeCell ref="P196:P200"/>
    <mergeCell ref="Q196:Q200"/>
    <mergeCell ref="R196:R200"/>
    <mergeCell ref="S196:S200"/>
    <mergeCell ref="AN191:AN195"/>
    <mergeCell ref="AO191:AO195"/>
    <mergeCell ref="AP191:AP195"/>
    <mergeCell ref="AQ191:AQ195"/>
    <mergeCell ref="A196:A200"/>
    <mergeCell ref="B196:B200"/>
    <mergeCell ref="C196:C200"/>
    <mergeCell ref="D196:D200"/>
    <mergeCell ref="G196:G200"/>
    <mergeCell ref="H196:H200"/>
    <mergeCell ref="I196:I200"/>
    <mergeCell ref="J196:J200"/>
    <mergeCell ref="K196:K200"/>
    <mergeCell ref="L196:L200"/>
    <mergeCell ref="M196:M200"/>
    <mergeCell ref="AI191:AI195"/>
    <mergeCell ref="AJ191:AJ195"/>
    <mergeCell ref="AK191:AK195"/>
    <mergeCell ref="AL191:AL195"/>
    <mergeCell ref="AM191:AM195"/>
    <mergeCell ref="AD191:AD195"/>
    <mergeCell ref="AE191:AE195"/>
    <mergeCell ref="AF191:AF195"/>
    <mergeCell ref="AG191:AG195"/>
    <mergeCell ref="AN196:AN200"/>
    <mergeCell ref="AO196:AO200"/>
    <mergeCell ref="AP196:AP200"/>
    <mergeCell ref="AQ196:AQ200"/>
    <mergeCell ref="A201:A205"/>
    <mergeCell ref="B201:B205"/>
    <mergeCell ref="C201:C205"/>
    <mergeCell ref="D201:D205"/>
    <mergeCell ref="G201:G205"/>
    <mergeCell ref="H201:H205"/>
    <mergeCell ref="I201:I205"/>
    <mergeCell ref="J201:J205"/>
    <mergeCell ref="K201:K205"/>
    <mergeCell ref="L201:L205"/>
    <mergeCell ref="M201:M205"/>
    <mergeCell ref="AI196:AI200"/>
    <mergeCell ref="AJ196:AJ200"/>
    <mergeCell ref="AK196:AK200"/>
    <mergeCell ref="AL196:AL200"/>
    <mergeCell ref="AM196:AM200"/>
    <mergeCell ref="AD196:AD200"/>
    <mergeCell ref="AE196:AE200"/>
    <mergeCell ref="AF196:AF200"/>
    <mergeCell ref="AG196:AG200"/>
    <mergeCell ref="AH196:AH200"/>
    <mergeCell ref="Y196:Y200"/>
    <mergeCell ref="Z196:Z200"/>
    <mergeCell ref="AA196:AA200"/>
    <mergeCell ref="AB196:AB200"/>
    <mergeCell ref="AC196:AC200"/>
    <mergeCell ref="T196:T200"/>
    <mergeCell ref="U196:U200"/>
    <mergeCell ref="AO201:AO205"/>
    <mergeCell ref="AP201:AP205"/>
    <mergeCell ref="AQ201:AQ205"/>
    <mergeCell ref="A206:A210"/>
    <mergeCell ref="B206:B210"/>
    <mergeCell ref="C206:C210"/>
    <mergeCell ref="D206:D210"/>
    <mergeCell ref="G206:G210"/>
    <mergeCell ref="H206:H210"/>
    <mergeCell ref="I206:I210"/>
    <mergeCell ref="J206:J210"/>
    <mergeCell ref="K206:K210"/>
    <mergeCell ref="L206:L210"/>
    <mergeCell ref="M206:M210"/>
    <mergeCell ref="AI201:AI205"/>
    <mergeCell ref="AJ201:AJ205"/>
    <mergeCell ref="AK201:AK205"/>
    <mergeCell ref="AL201:AL205"/>
    <mergeCell ref="AM201:AM205"/>
    <mergeCell ref="AD201:AD205"/>
    <mergeCell ref="AE201:AE205"/>
    <mergeCell ref="AF201:AF205"/>
    <mergeCell ref="AG201:AG205"/>
    <mergeCell ref="AH201:AH205"/>
    <mergeCell ref="Y201:Y205"/>
    <mergeCell ref="Z201:Z205"/>
    <mergeCell ref="AA201:AA205"/>
    <mergeCell ref="AB201:AB205"/>
    <mergeCell ref="AC201:AC205"/>
    <mergeCell ref="T201:T205"/>
    <mergeCell ref="U201:U205"/>
    <mergeCell ref="V201:V205"/>
    <mergeCell ref="AH206:AH210"/>
    <mergeCell ref="Y206:Y210"/>
    <mergeCell ref="Z206:Z210"/>
    <mergeCell ref="AA206:AA210"/>
    <mergeCell ref="AB206:AB210"/>
    <mergeCell ref="AC206:AC210"/>
    <mergeCell ref="T206:T210"/>
    <mergeCell ref="U206:U210"/>
    <mergeCell ref="V206:V210"/>
    <mergeCell ref="W206:W210"/>
    <mergeCell ref="X206:X210"/>
    <mergeCell ref="N206:N210"/>
    <mergeCell ref="P206:P210"/>
    <mergeCell ref="Q206:Q210"/>
    <mergeCell ref="R206:R210"/>
    <mergeCell ref="S206:S210"/>
    <mergeCell ref="AN201:AN205"/>
    <mergeCell ref="W201:W205"/>
    <mergeCell ref="X201:X205"/>
    <mergeCell ref="N201:N205"/>
    <mergeCell ref="P201:P205"/>
    <mergeCell ref="Q201:Q205"/>
    <mergeCell ref="R201:R205"/>
    <mergeCell ref="S201:S205"/>
    <mergeCell ref="V211:V215"/>
    <mergeCell ref="W211:W215"/>
    <mergeCell ref="X211:X215"/>
    <mergeCell ref="N211:N215"/>
    <mergeCell ref="P211:P215"/>
    <mergeCell ref="Q211:Q215"/>
    <mergeCell ref="R211:R215"/>
    <mergeCell ref="S211:S215"/>
    <mergeCell ref="AN206:AN210"/>
    <mergeCell ref="AO206:AO210"/>
    <mergeCell ref="AP206:AP210"/>
    <mergeCell ref="AQ206:AQ210"/>
    <mergeCell ref="A211:A215"/>
    <mergeCell ref="B211:B215"/>
    <mergeCell ref="C211:C215"/>
    <mergeCell ref="D211:D215"/>
    <mergeCell ref="G211:G215"/>
    <mergeCell ref="H211:H215"/>
    <mergeCell ref="I211:I215"/>
    <mergeCell ref="J211:J215"/>
    <mergeCell ref="K211:K215"/>
    <mergeCell ref="L211:L215"/>
    <mergeCell ref="M211:M215"/>
    <mergeCell ref="AI206:AI210"/>
    <mergeCell ref="AJ206:AJ210"/>
    <mergeCell ref="AK206:AK210"/>
    <mergeCell ref="AL206:AL210"/>
    <mergeCell ref="AM206:AM210"/>
    <mergeCell ref="AD206:AD210"/>
    <mergeCell ref="AE206:AE210"/>
    <mergeCell ref="AF206:AF210"/>
    <mergeCell ref="AG206:AG210"/>
    <mergeCell ref="AN211:AN215"/>
    <mergeCell ref="AO211:AO215"/>
    <mergeCell ref="AP211:AP215"/>
    <mergeCell ref="AQ211:AQ215"/>
    <mergeCell ref="A216:A220"/>
    <mergeCell ref="B216:B220"/>
    <mergeCell ref="C216:C220"/>
    <mergeCell ref="D216:D220"/>
    <mergeCell ref="G216:G220"/>
    <mergeCell ref="H216:H220"/>
    <mergeCell ref="I216:I220"/>
    <mergeCell ref="J216:J220"/>
    <mergeCell ref="K216:K220"/>
    <mergeCell ref="L216:L220"/>
    <mergeCell ref="M216:M220"/>
    <mergeCell ref="AI211:AI215"/>
    <mergeCell ref="AJ211:AJ215"/>
    <mergeCell ref="AK211:AK215"/>
    <mergeCell ref="AL211:AL215"/>
    <mergeCell ref="AM211:AM215"/>
    <mergeCell ref="AD211:AD215"/>
    <mergeCell ref="AE211:AE215"/>
    <mergeCell ref="AF211:AF215"/>
    <mergeCell ref="AG211:AG215"/>
    <mergeCell ref="AH211:AH215"/>
    <mergeCell ref="Y211:Y215"/>
    <mergeCell ref="Z211:Z215"/>
    <mergeCell ref="AA211:AA215"/>
    <mergeCell ref="AB211:AB215"/>
    <mergeCell ref="AC211:AC215"/>
    <mergeCell ref="T211:T215"/>
    <mergeCell ref="U211:U215"/>
    <mergeCell ref="AO216:AO220"/>
    <mergeCell ref="AP216:AP220"/>
    <mergeCell ref="AQ216:AQ220"/>
    <mergeCell ref="A221:A225"/>
    <mergeCell ref="B221:B225"/>
    <mergeCell ref="C221:C225"/>
    <mergeCell ref="D221:D225"/>
    <mergeCell ref="G221:G225"/>
    <mergeCell ref="H221:H225"/>
    <mergeCell ref="I221:I225"/>
    <mergeCell ref="J221:J225"/>
    <mergeCell ref="K221:K225"/>
    <mergeCell ref="L221:L225"/>
    <mergeCell ref="M221:M225"/>
    <mergeCell ref="AI216:AI220"/>
    <mergeCell ref="AJ216:AJ220"/>
    <mergeCell ref="AK216:AK220"/>
    <mergeCell ref="AL216:AL220"/>
    <mergeCell ref="AM216:AM220"/>
    <mergeCell ref="AD216:AD220"/>
    <mergeCell ref="AE216:AE220"/>
    <mergeCell ref="AF216:AF220"/>
    <mergeCell ref="AG216:AG220"/>
    <mergeCell ref="AH216:AH220"/>
    <mergeCell ref="Y216:Y220"/>
    <mergeCell ref="Z216:Z220"/>
    <mergeCell ref="AA216:AA220"/>
    <mergeCell ref="AB216:AB220"/>
    <mergeCell ref="AC216:AC220"/>
    <mergeCell ref="T216:T220"/>
    <mergeCell ref="U216:U220"/>
    <mergeCell ref="V216:V220"/>
    <mergeCell ref="AH221:AH225"/>
    <mergeCell ref="Y221:Y225"/>
    <mergeCell ref="Z221:Z225"/>
    <mergeCell ref="AA221:AA225"/>
    <mergeCell ref="AB221:AB225"/>
    <mergeCell ref="AC221:AC225"/>
    <mergeCell ref="T221:T225"/>
    <mergeCell ref="U221:U225"/>
    <mergeCell ref="V221:V225"/>
    <mergeCell ref="W221:W225"/>
    <mergeCell ref="X221:X225"/>
    <mergeCell ref="N221:N225"/>
    <mergeCell ref="P221:P225"/>
    <mergeCell ref="Q221:Q225"/>
    <mergeCell ref="R221:R225"/>
    <mergeCell ref="S221:S225"/>
    <mergeCell ref="AN216:AN220"/>
    <mergeCell ref="W216:W220"/>
    <mergeCell ref="X216:X220"/>
    <mergeCell ref="N216:N220"/>
    <mergeCell ref="P216:P220"/>
    <mergeCell ref="Q216:Q220"/>
    <mergeCell ref="R216:R220"/>
    <mergeCell ref="S216:S220"/>
    <mergeCell ref="V226:V230"/>
    <mergeCell ref="W226:W230"/>
    <mergeCell ref="X226:X230"/>
    <mergeCell ref="N226:N230"/>
    <mergeCell ref="P226:P230"/>
    <mergeCell ref="Q226:Q230"/>
    <mergeCell ref="R226:R230"/>
    <mergeCell ref="S226:S230"/>
    <mergeCell ref="AN221:AN225"/>
    <mergeCell ref="AO221:AO225"/>
    <mergeCell ref="AP221:AP225"/>
    <mergeCell ref="AQ221:AQ225"/>
    <mergeCell ref="A226:A230"/>
    <mergeCell ref="B226:B230"/>
    <mergeCell ref="C226:C230"/>
    <mergeCell ref="D226:D230"/>
    <mergeCell ref="G226:G230"/>
    <mergeCell ref="H226:H230"/>
    <mergeCell ref="I226:I230"/>
    <mergeCell ref="J226:J230"/>
    <mergeCell ref="K226:K230"/>
    <mergeCell ref="L226:L230"/>
    <mergeCell ref="M226:M230"/>
    <mergeCell ref="AI221:AI225"/>
    <mergeCell ref="AJ221:AJ225"/>
    <mergeCell ref="AK221:AK225"/>
    <mergeCell ref="AL221:AL225"/>
    <mergeCell ref="AM221:AM225"/>
    <mergeCell ref="AD221:AD225"/>
    <mergeCell ref="AE221:AE225"/>
    <mergeCell ref="AF221:AF225"/>
    <mergeCell ref="AG221:AG225"/>
    <mergeCell ref="AN226:AN230"/>
    <mergeCell ref="AO226:AO230"/>
    <mergeCell ref="AP226:AP230"/>
    <mergeCell ref="AQ226:AQ230"/>
    <mergeCell ref="A231:A235"/>
    <mergeCell ref="B231:B235"/>
    <mergeCell ref="C231:C235"/>
    <mergeCell ref="D231:D235"/>
    <mergeCell ref="G231:G235"/>
    <mergeCell ref="H231:H235"/>
    <mergeCell ref="I231:I235"/>
    <mergeCell ref="J231:J235"/>
    <mergeCell ref="K231:K235"/>
    <mergeCell ref="L231:L235"/>
    <mergeCell ref="M231:M235"/>
    <mergeCell ref="AI226:AI230"/>
    <mergeCell ref="AJ226:AJ230"/>
    <mergeCell ref="AK226:AK230"/>
    <mergeCell ref="AL226:AL230"/>
    <mergeCell ref="AM226:AM230"/>
    <mergeCell ref="AD226:AD230"/>
    <mergeCell ref="AE226:AE230"/>
    <mergeCell ref="AF226:AF230"/>
    <mergeCell ref="AG226:AG230"/>
    <mergeCell ref="AH226:AH230"/>
    <mergeCell ref="Y226:Y230"/>
    <mergeCell ref="Z226:Z230"/>
    <mergeCell ref="AA226:AA230"/>
    <mergeCell ref="AB226:AB230"/>
    <mergeCell ref="AC226:AC230"/>
    <mergeCell ref="T226:T230"/>
    <mergeCell ref="U226:U230"/>
    <mergeCell ref="AF231:AF235"/>
    <mergeCell ref="AG231:AG235"/>
    <mergeCell ref="AH231:AH235"/>
    <mergeCell ref="Y231:Y235"/>
    <mergeCell ref="Z231:Z235"/>
    <mergeCell ref="AA231:AA235"/>
    <mergeCell ref="AB231:AB235"/>
    <mergeCell ref="AC231:AC235"/>
    <mergeCell ref="T231:T235"/>
    <mergeCell ref="U231:U235"/>
    <mergeCell ref="V231:V235"/>
    <mergeCell ref="W231:W235"/>
    <mergeCell ref="X231:X235"/>
    <mergeCell ref="N231:N235"/>
    <mergeCell ref="P231:P235"/>
    <mergeCell ref="Q231:Q235"/>
    <mergeCell ref="R231:R235"/>
    <mergeCell ref="S231:S235"/>
    <mergeCell ref="T236:T240"/>
    <mergeCell ref="U236:U240"/>
    <mergeCell ref="V236:V240"/>
    <mergeCell ref="W236:W240"/>
    <mergeCell ref="X236:X240"/>
    <mergeCell ref="N236:N240"/>
    <mergeCell ref="P236:P240"/>
    <mergeCell ref="Q236:Q240"/>
    <mergeCell ref="R236:R240"/>
    <mergeCell ref="S236:S240"/>
    <mergeCell ref="AN231:AN235"/>
    <mergeCell ref="AO231:AO235"/>
    <mergeCell ref="AP231:AP235"/>
    <mergeCell ref="AQ231:AQ235"/>
    <mergeCell ref="A236:A240"/>
    <mergeCell ref="B236:B240"/>
    <mergeCell ref="C236:C240"/>
    <mergeCell ref="D236:D240"/>
    <mergeCell ref="G236:G240"/>
    <mergeCell ref="H236:H240"/>
    <mergeCell ref="I236:I240"/>
    <mergeCell ref="J236:J240"/>
    <mergeCell ref="K236:K240"/>
    <mergeCell ref="L236:L240"/>
    <mergeCell ref="M236:M240"/>
    <mergeCell ref="AI231:AI235"/>
    <mergeCell ref="AJ231:AJ235"/>
    <mergeCell ref="AK231:AK235"/>
    <mergeCell ref="AL231:AL235"/>
    <mergeCell ref="AM231:AM235"/>
    <mergeCell ref="AD231:AD235"/>
    <mergeCell ref="AE231:AE235"/>
    <mergeCell ref="AN236:AN240"/>
    <mergeCell ref="AO236:AO240"/>
    <mergeCell ref="AP236:AP240"/>
    <mergeCell ref="AQ236:AQ240"/>
    <mergeCell ref="AI236:AI240"/>
    <mergeCell ref="AJ236:AJ240"/>
    <mergeCell ref="AK236:AK240"/>
    <mergeCell ref="AL236:AL240"/>
    <mergeCell ref="AM236:AM240"/>
    <mergeCell ref="AD236:AD240"/>
    <mergeCell ref="AE236:AE240"/>
    <mergeCell ref="AF236:AF240"/>
    <mergeCell ref="AG236:AG240"/>
    <mergeCell ref="AH236:AH240"/>
    <mergeCell ref="Y236:Y240"/>
    <mergeCell ref="Z236:Z240"/>
    <mergeCell ref="AA236:AA240"/>
    <mergeCell ref="AB236:AB240"/>
    <mergeCell ref="AC236:AC240"/>
    <mergeCell ref="BO26:BO30"/>
    <mergeCell ref="BP26:BP30"/>
    <mergeCell ref="BQ26:BQ30"/>
    <mergeCell ref="BR26:BR30"/>
    <mergeCell ref="BO16:BO20"/>
    <mergeCell ref="BP16:BP20"/>
    <mergeCell ref="BQ16:BQ20"/>
    <mergeCell ref="BR16:BR20"/>
    <mergeCell ref="BO21:BO25"/>
    <mergeCell ref="BP21:BP25"/>
    <mergeCell ref="BQ21:BQ25"/>
    <mergeCell ref="BR21:BR25"/>
    <mergeCell ref="BO11:BO15"/>
    <mergeCell ref="BP11:BP15"/>
    <mergeCell ref="BQ11:BQ15"/>
    <mergeCell ref="BR11:BR15"/>
    <mergeCell ref="BO51:BO55"/>
    <mergeCell ref="BP51:BP55"/>
    <mergeCell ref="BQ51:BQ55"/>
    <mergeCell ref="BR51:BR55"/>
    <mergeCell ref="BO56:BO60"/>
    <mergeCell ref="BP56:BP60"/>
    <mergeCell ref="BQ56:BQ60"/>
    <mergeCell ref="BR56:BR60"/>
    <mergeCell ref="BO41:BO45"/>
    <mergeCell ref="BP41:BP45"/>
    <mergeCell ref="BQ41:BQ45"/>
    <mergeCell ref="BR41:BR45"/>
    <mergeCell ref="BO46:BO50"/>
    <mergeCell ref="BP46:BP50"/>
    <mergeCell ref="BQ46:BQ50"/>
    <mergeCell ref="BR46:BR50"/>
    <mergeCell ref="BO31:BO35"/>
    <mergeCell ref="BP31:BP35"/>
    <mergeCell ref="BQ31:BQ35"/>
    <mergeCell ref="BR31:BR35"/>
    <mergeCell ref="BO36:BO40"/>
    <mergeCell ref="BP36:BP40"/>
    <mergeCell ref="BQ36:BQ40"/>
    <mergeCell ref="BR36:BR40"/>
    <mergeCell ref="BO81:BO85"/>
    <mergeCell ref="BP81:BP85"/>
    <mergeCell ref="BQ81:BQ85"/>
    <mergeCell ref="BR81:BR85"/>
    <mergeCell ref="BO86:BO90"/>
    <mergeCell ref="BP86:BP90"/>
    <mergeCell ref="BQ86:BQ90"/>
    <mergeCell ref="BR86:BR90"/>
    <mergeCell ref="BO71:BO75"/>
    <mergeCell ref="BP71:BP75"/>
    <mergeCell ref="BQ71:BQ75"/>
    <mergeCell ref="BR71:BR75"/>
    <mergeCell ref="BO76:BO80"/>
    <mergeCell ref="BP76:BP80"/>
    <mergeCell ref="BQ76:BQ80"/>
    <mergeCell ref="BR76:BR80"/>
    <mergeCell ref="BO61:BO65"/>
    <mergeCell ref="BP61:BP65"/>
    <mergeCell ref="BQ61:BQ65"/>
    <mergeCell ref="BR61:BR65"/>
    <mergeCell ref="BO66:BO70"/>
    <mergeCell ref="BP66:BP70"/>
    <mergeCell ref="BQ66:BQ70"/>
    <mergeCell ref="BR66:BR70"/>
    <mergeCell ref="BO111:BO115"/>
    <mergeCell ref="BP111:BP115"/>
    <mergeCell ref="BQ111:BQ115"/>
    <mergeCell ref="BR111:BR115"/>
    <mergeCell ref="BO116:BO120"/>
    <mergeCell ref="BP116:BP120"/>
    <mergeCell ref="BQ116:BQ120"/>
    <mergeCell ref="BR116:BR120"/>
    <mergeCell ref="BO101:BO105"/>
    <mergeCell ref="BP101:BP105"/>
    <mergeCell ref="BQ101:BQ105"/>
    <mergeCell ref="BR101:BR105"/>
    <mergeCell ref="BO106:BO110"/>
    <mergeCell ref="BP106:BP110"/>
    <mergeCell ref="BQ106:BQ110"/>
    <mergeCell ref="BR106:BR110"/>
    <mergeCell ref="BO91:BO95"/>
    <mergeCell ref="BP91:BP95"/>
    <mergeCell ref="BQ91:BQ95"/>
    <mergeCell ref="BR91:BR95"/>
    <mergeCell ref="BO96:BO100"/>
    <mergeCell ref="BP96:BP100"/>
    <mergeCell ref="BQ96:BQ100"/>
    <mergeCell ref="BR96:BR100"/>
    <mergeCell ref="BO141:BO145"/>
    <mergeCell ref="BP141:BP145"/>
    <mergeCell ref="BQ141:BQ145"/>
    <mergeCell ref="BR141:BR145"/>
    <mergeCell ref="BO146:BO150"/>
    <mergeCell ref="BP146:BP150"/>
    <mergeCell ref="BQ146:BQ150"/>
    <mergeCell ref="BR146:BR150"/>
    <mergeCell ref="BO131:BO135"/>
    <mergeCell ref="BP131:BP135"/>
    <mergeCell ref="BQ131:BQ135"/>
    <mergeCell ref="BR131:BR135"/>
    <mergeCell ref="BO136:BO140"/>
    <mergeCell ref="BP136:BP140"/>
    <mergeCell ref="BQ136:BQ140"/>
    <mergeCell ref="BR136:BR140"/>
    <mergeCell ref="BO121:BO125"/>
    <mergeCell ref="BP121:BP125"/>
    <mergeCell ref="BQ121:BQ125"/>
    <mergeCell ref="BR121:BR125"/>
    <mergeCell ref="BO126:BO130"/>
    <mergeCell ref="BP126:BP130"/>
    <mergeCell ref="BQ126:BQ130"/>
    <mergeCell ref="BR126:BR130"/>
    <mergeCell ref="BO171:BO175"/>
    <mergeCell ref="BP171:BP175"/>
    <mergeCell ref="BQ171:BQ175"/>
    <mergeCell ref="BR171:BR175"/>
    <mergeCell ref="BO176:BO180"/>
    <mergeCell ref="BP176:BP180"/>
    <mergeCell ref="BQ176:BQ180"/>
    <mergeCell ref="BR176:BR180"/>
    <mergeCell ref="BO161:BO165"/>
    <mergeCell ref="BP161:BP165"/>
    <mergeCell ref="BQ161:BQ165"/>
    <mergeCell ref="BR161:BR165"/>
    <mergeCell ref="BO166:BO170"/>
    <mergeCell ref="BP166:BP170"/>
    <mergeCell ref="BQ166:BQ170"/>
    <mergeCell ref="BR166:BR170"/>
    <mergeCell ref="BO151:BO155"/>
    <mergeCell ref="BP151:BP155"/>
    <mergeCell ref="BQ151:BQ155"/>
    <mergeCell ref="BR151:BR155"/>
    <mergeCell ref="BO156:BO160"/>
    <mergeCell ref="BP156:BP160"/>
    <mergeCell ref="BQ156:BQ160"/>
    <mergeCell ref="BR156:BR160"/>
    <mergeCell ref="BO201:BO205"/>
    <mergeCell ref="BP201:BP205"/>
    <mergeCell ref="BQ201:BQ205"/>
    <mergeCell ref="BR201:BR205"/>
    <mergeCell ref="BO206:BO210"/>
    <mergeCell ref="BP206:BP210"/>
    <mergeCell ref="BQ206:BQ210"/>
    <mergeCell ref="BR206:BR210"/>
    <mergeCell ref="BO191:BO195"/>
    <mergeCell ref="BP191:BP195"/>
    <mergeCell ref="BQ191:BQ195"/>
    <mergeCell ref="BR191:BR195"/>
    <mergeCell ref="BO196:BO200"/>
    <mergeCell ref="BP196:BP200"/>
    <mergeCell ref="BQ196:BQ200"/>
    <mergeCell ref="BR196:BR200"/>
    <mergeCell ref="BO181:BO185"/>
    <mergeCell ref="BP181:BP185"/>
    <mergeCell ref="BQ181:BQ185"/>
    <mergeCell ref="BR181:BR185"/>
    <mergeCell ref="BO186:BO190"/>
    <mergeCell ref="BP186:BP190"/>
    <mergeCell ref="BQ186:BQ190"/>
    <mergeCell ref="BR186:BR190"/>
    <mergeCell ref="BO231:BO235"/>
    <mergeCell ref="BP231:BP235"/>
    <mergeCell ref="BQ231:BQ235"/>
    <mergeCell ref="BR231:BR235"/>
    <mergeCell ref="BO236:BO240"/>
    <mergeCell ref="BP236:BP240"/>
    <mergeCell ref="BQ236:BQ240"/>
    <mergeCell ref="BR236:BR240"/>
    <mergeCell ref="BO221:BO225"/>
    <mergeCell ref="BP221:BP225"/>
    <mergeCell ref="BQ221:BQ225"/>
    <mergeCell ref="BR221:BR225"/>
    <mergeCell ref="BO226:BO230"/>
    <mergeCell ref="BP226:BP230"/>
    <mergeCell ref="BQ226:BQ230"/>
    <mergeCell ref="BR226:BR230"/>
    <mergeCell ref="BO211:BO215"/>
    <mergeCell ref="BP211:BP215"/>
    <mergeCell ref="BQ211:BQ215"/>
    <mergeCell ref="BR211:BR215"/>
    <mergeCell ref="BO216:BO220"/>
    <mergeCell ref="BP216:BP220"/>
    <mergeCell ref="BQ216:BQ220"/>
    <mergeCell ref="BR216:BR220"/>
    <mergeCell ref="BS31:BS35"/>
    <mergeCell ref="BT31:BT35"/>
    <mergeCell ref="BU31:BU35"/>
    <mergeCell ref="BV31:BV35"/>
    <mergeCell ref="BS21:BS25"/>
    <mergeCell ref="BT21:BT25"/>
    <mergeCell ref="BU21:BU25"/>
    <mergeCell ref="BV21:BV25"/>
    <mergeCell ref="BS26:BS30"/>
    <mergeCell ref="BT26:BT30"/>
    <mergeCell ref="BU26:BU30"/>
    <mergeCell ref="BV26:BV30"/>
    <mergeCell ref="BU10:BV10"/>
    <mergeCell ref="BS16:BS20"/>
    <mergeCell ref="BT16:BT20"/>
    <mergeCell ref="BU16:BU20"/>
    <mergeCell ref="BV16:BV20"/>
    <mergeCell ref="BS11:BS15"/>
    <mergeCell ref="BT11:BT15"/>
    <mergeCell ref="BU11:BU15"/>
    <mergeCell ref="BV11:BV15"/>
    <mergeCell ref="BS56:BS60"/>
    <mergeCell ref="BT56:BT60"/>
    <mergeCell ref="BU56:BU60"/>
    <mergeCell ref="BV56:BV60"/>
    <mergeCell ref="BS61:BS65"/>
    <mergeCell ref="BT61:BT65"/>
    <mergeCell ref="BU61:BU65"/>
    <mergeCell ref="BV61:BV65"/>
    <mergeCell ref="BS46:BS50"/>
    <mergeCell ref="BT46:BT50"/>
    <mergeCell ref="BU46:BU50"/>
    <mergeCell ref="BV46:BV50"/>
    <mergeCell ref="BS51:BS55"/>
    <mergeCell ref="BT51:BT55"/>
    <mergeCell ref="BU51:BU55"/>
    <mergeCell ref="BV51:BV55"/>
    <mergeCell ref="BS36:BS40"/>
    <mergeCell ref="BT36:BT40"/>
    <mergeCell ref="BU36:BU40"/>
    <mergeCell ref="BV36:BV40"/>
    <mergeCell ref="BS41:BS45"/>
    <mergeCell ref="BT41:BT45"/>
    <mergeCell ref="BU41:BU45"/>
    <mergeCell ref="BV41:BV45"/>
    <mergeCell ref="BS86:BS90"/>
    <mergeCell ref="BT86:BT90"/>
    <mergeCell ref="BU86:BU90"/>
    <mergeCell ref="BV86:BV90"/>
    <mergeCell ref="BS91:BS95"/>
    <mergeCell ref="BT91:BT95"/>
    <mergeCell ref="BU91:BU95"/>
    <mergeCell ref="BV91:BV95"/>
    <mergeCell ref="BS76:BS80"/>
    <mergeCell ref="BT76:BT80"/>
    <mergeCell ref="BU76:BU80"/>
    <mergeCell ref="BV76:BV80"/>
    <mergeCell ref="BS81:BS85"/>
    <mergeCell ref="BT81:BT85"/>
    <mergeCell ref="BU81:BU85"/>
    <mergeCell ref="BV81:BV85"/>
    <mergeCell ref="BS66:BS70"/>
    <mergeCell ref="BT66:BT70"/>
    <mergeCell ref="BU66:BU70"/>
    <mergeCell ref="BV66:BV70"/>
    <mergeCell ref="BS71:BS75"/>
    <mergeCell ref="BT71:BT75"/>
    <mergeCell ref="BU71:BU75"/>
    <mergeCell ref="BV71:BV75"/>
    <mergeCell ref="BS116:BS120"/>
    <mergeCell ref="BT116:BT120"/>
    <mergeCell ref="BU116:BU120"/>
    <mergeCell ref="BV116:BV120"/>
    <mergeCell ref="BS121:BS125"/>
    <mergeCell ref="BT121:BT125"/>
    <mergeCell ref="BU121:BU125"/>
    <mergeCell ref="BV121:BV125"/>
    <mergeCell ref="BS106:BS110"/>
    <mergeCell ref="BT106:BT110"/>
    <mergeCell ref="BU106:BU110"/>
    <mergeCell ref="BV106:BV110"/>
    <mergeCell ref="BS111:BS115"/>
    <mergeCell ref="BT111:BT115"/>
    <mergeCell ref="BU111:BU115"/>
    <mergeCell ref="BV111:BV115"/>
    <mergeCell ref="BS96:BS100"/>
    <mergeCell ref="BT96:BT100"/>
    <mergeCell ref="BU96:BU100"/>
    <mergeCell ref="BV96:BV100"/>
    <mergeCell ref="BS101:BS105"/>
    <mergeCell ref="BT101:BT105"/>
    <mergeCell ref="BU101:BU105"/>
    <mergeCell ref="BV101:BV105"/>
    <mergeCell ref="BS146:BS150"/>
    <mergeCell ref="BT146:BT150"/>
    <mergeCell ref="BU146:BU150"/>
    <mergeCell ref="BV146:BV150"/>
    <mergeCell ref="BS151:BS155"/>
    <mergeCell ref="BT151:BT155"/>
    <mergeCell ref="BU151:BU155"/>
    <mergeCell ref="BV151:BV155"/>
    <mergeCell ref="BS136:BS140"/>
    <mergeCell ref="BT136:BT140"/>
    <mergeCell ref="BU136:BU140"/>
    <mergeCell ref="BV136:BV140"/>
    <mergeCell ref="BS141:BS145"/>
    <mergeCell ref="BT141:BT145"/>
    <mergeCell ref="BU141:BU145"/>
    <mergeCell ref="BV141:BV145"/>
    <mergeCell ref="BS126:BS130"/>
    <mergeCell ref="BT126:BT130"/>
    <mergeCell ref="BU126:BU130"/>
    <mergeCell ref="BV126:BV130"/>
    <mergeCell ref="BS131:BS135"/>
    <mergeCell ref="BT131:BT135"/>
    <mergeCell ref="BU131:BU135"/>
    <mergeCell ref="BV131:BV135"/>
    <mergeCell ref="BS176:BS180"/>
    <mergeCell ref="BT176:BT180"/>
    <mergeCell ref="BU176:BU180"/>
    <mergeCell ref="BV176:BV180"/>
    <mergeCell ref="BS181:BS185"/>
    <mergeCell ref="BT181:BT185"/>
    <mergeCell ref="BU181:BU185"/>
    <mergeCell ref="BV181:BV185"/>
    <mergeCell ref="BS166:BS170"/>
    <mergeCell ref="BT166:BT170"/>
    <mergeCell ref="BU166:BU170"/>
    <mergeCell ref="BV166:BV170"/>
    <mergeCell ref="BS171:BS175"/>
    <mergeCell ref="BT171:BT175"/>
    <mergeCell ref="BU171:BU175"/>
    <mergeCell ref="BV171:BV175"/>
    <mergeCell ref="BS156:BS160"/>
    <mergeCell ref="BT156:BT160"/>
    <mergeCell ref="BU156:BU160"/>
    <mergeCell ref="BV156:BV160"/>
    <mergeCell ref="BS161:BS165"/>
    <mergeCell ref="BT161:BT165"/>
    <mergeCell ref="BU161:BU165"/>
    <mergeCell ref="BV161:BV165"/>
    <mergeCell ref="BS206:BS210"/>
    <mergeCell ref="BT206:BT210"/>
    <mergeCell ref="BU206:BU210"/>
    <mergeCell ref="BV206:BV210"/>
    <mergeCell ref="BS211:BS215"/>
    <mergeCell ref="BT211:BT215"/>
    <mergeCell ref="BU211:BU215"/>
    <mergeCell ref="BV211:BV215"/>
    <mergeCell ref="BS196:BS200"/>
    <mergeCell ref="BT196:BT200"/>
    <mergeCell ref="BU196:BU200"/>
    <mergeCell ref="BV196:BV200"/>
    <mergeCell ref="BS201:BS205"/>
    <mergeCell ref="BT201:BT205"/>
    <mergeCell ref="BU201:BU205"/>
    <mergeCell ref="BV201:BV205"/>
    <mergeCell ref="BS186:BS190"/>
    <mergeCell ref="BT186:BT190"/>
    <mergeCell ref="BU186:BU190"/>
    <mergeCell ref="BV186:BV190"/>
    <mergeCell ref="BS191:BS195"/>
    <mergeCell ref="BT191:BT195"/>
    <mergeCell ref="BU191:BU195"/>
    <mergeCell ref="BV191:BV195"/>
    <mergeCell ref="BS236:BS240"/>
    <mergeCell ref="BT236:BT240"/>
    <mergeCell ref="BU236:BU240"/>
    <mergeCell ref="BV236:BV240"/>
    <mergeCell ref="BS226:BS230"/>
    <mergeCell ref="BT226:BT230"/>
    <mergeCell ref="BU226:BU230"/>
    <mergeCell ref="BV226:BV230"/>
    <mergeCell ref="BS231:BS235"/>
    <mergeCell ref="BT231:BT235"/>
    <mergeCell ref="BU231:BU235"/>
    <mergeCell ref="BV231:BV235"/>
    <mergeCell ref="BS216:BS220"/>
    <mergeCell ref="BT216:BT220"/>
    <mergeCell ref="BU216:BU220"/>
    <mergeCell ref="BV216:BV220"/>
    <mergeCell ref="BS221:BS225"/>
    <mergeCell ref="BT221:BT225"/>
    <mergeCell ref="BU221:BU225"/>
    <mergeCell ref="BV221:BV225"/>
    <mergeCell ref="AR46:AR50"/>
    <mergeCell ref="AS46:AS50"/>
    <mergeCell ref="AR51:AR55"/>
    <mergeCell ref="AS51:AS55"/>
    <mergeCell ref="BN12:BN15"/>
    <mergeCell ref="AS16:AS20"/>
    <mergeCell ref="AS21:AS25"/>
    <mergeCell ref="AS26:AS27"/>
    <mergeCell ref="AW12:AW15"/>
    <mergeCell ref="AX12:AX15"/>
    <mergeCell ref="AY12:AY15"/>
    <mergeCell ref="AZ12:AZ15"/>
    <mergeCell ref="BA12:BA15"/>
    <mergeCell ref="BB12:BB15"/>
    <mergeCell ref="BC12:BC15"/>
    <mergeCell ref="BD12:BD15"/>
    <mergeCell ref="BE12:BE15"/>
    <mergeCell ref="BF12:BF15"/>
    <mergeCell ref="BG12:BG15"/>
    <mergeCell ref="BH12:BH15"/>
    <mergeCell ref="BI12:BI15"/>
    <mergeCell ref="BJ12:BJ15"/>
    <mergeCell ref="BK12:BK15"/>
    <mergeCell ref="BL12:BL15"/>
    <mergeCell ref="BM12:BM15"/>
    <mergeCell ref="BI26:BI27"/>
    <mergeCell ref="BJ26:BJ27"/>
    <mergeCell ref="BK26:BK27"/>
    <mergeCell ref="BL26:BL27"/>
    <mergeCell ref="BM26:BM27"/>
    <mergeCell ref="BN26:BN27"/>
  </mergeCells>
  <conditionalFormatting sqref="BB190:BB201">
    <cfRule type="expression" dxfId="63" priority="85" stopIfTrue="1">
      <formula>$BB190="Bajo"</formula>
    </cfRule>
    <cfRule type="expression" dxfId="62" priority="86" stopIfTrue="1">
      <formula>$BB190="Moderado"</formula>
    </cfRule>
    <cfRule type="expression" dxfId="61" priority="87" stopIfTrue="1">
      <formula>$BB190="Alto"</formula>
    </cfRule>
    <cfRule type="expression" dxfId="60" priority="88" stopIfTrue="1">
      <formula>$BB190="Extremo"</formula>
    </cfRule>
  </conditionalFormatting>
  <conditionalFormatting sqref="BB140:BB151">
    <cfRule type="expression" dxfId="59" priority="77" stopIfTrue="1">
      <formula>$BB140="Bajo"</formula>
    </cfRule>
    <cfRule type="expression" dxfId="58" priority="78" stopIfTrue="1">
      <formula>$BB140="Moderado"</formula>
    </cfRule>
    <cfRule type="expression" dxfId="57" priority="79" stopIfTrue="1">
      <formula>$BB140="Alto"</formula>
    </cfRule>
    <cfRule type="expression" dxfId="56" priority="80" stopIfTrue="1">
      <formula>$BB140="Extremo"</formula>
    </cfRule>
  </conditionalFormatting>
  <conditionalFormatting sqref="BB90:BB101">
    <cfRule type="expression" dxfId="55" priority="69" stopIfTrue="1">
      <formula>$BB90="Bajo"</formula>
    </cfRule>
    <cfRule type="expression" dxfId="54" priority="70" stopIfTrue="1">
      <formula>$BB90="Moderado"</formula>
    </cfRule>
    <cfRule type="expression" dxfId="53" priority="71" stopIfTrue="1">
      <formula>$BB90="Alto"</formula>
    </cfRule>
    <cfRule type="expression" dxfId="52" priority="72" stopIfTrue="1">
      <formula>$BB90="Extremo"</formula>
    </cfRule>
  </conditionalFormatting>
  <conditionalFormatting sqref="AP31 AP36 AP41 AP56 AP61 AP66 AP71 AP76 AP81 AP86 AP91 AP96 AP101 AP106 AP111 AP116 AP121 AP126 AP131 AP136 AP141 AP146 AP151 AP156 AP161 AP166 AP171 AP176 AP181 AP186 AP191 AP196 AP201 AP206 AP211 AP216 AP221 AP226 AP231 AP236">
    <cfRule type="expression" dxfId="51" priority="65" stopIfTrue="1">
      <formula>$AP31="Bajo"</formula>
    </cfRule>
    <cfRule type="expression" dxfId="50" priority="66" stopIfTrue="1">
      <formula>$AP31="Moderado"</formula>
    </cfRule>
    <cfRule type="expression" dxfId="49" priority="67" stopIfTrue="1">
      <formula>$AP31="Alto"</formula>
    </cfRule>
    <cfRule type="expression" dxfId="48" priority="68" stopIfTrue="1">
      <formula>$AP31="Extremo"</formula>
    </cfRule>
  </conditionalFormatting>
  <conditionalFormatting sqref="BB42:BB45">
    <cfRule type="expression" dxfId="47" priority="61" stopIfTrue="1">
      <formula>$BB42="Bajo"</formula>
    </cfRule>
    <cfRule type="expression" dxfId="46" priority="62" stopIfTrue="1">
      <formula>$BB42="Moderado"</formula>
    </cfRule>
    <cfRule type="expression" dxfId="45" priority="63" stopIfTrue="1">
      <formula>$BB42="Alto"</formula>
    </cfRule>
    <cfRule type="expression" dxfId="44" priority="64" stopIfTrue="1">
      <formula>$BB42="Extremo"</formula>
    </cfRule>
  </conditionalFormatting>
  <conditionalFormatting sqref="BV21 BV31 BV36 BV41 BV56 BV61 BV66 BV71 BV76 BV81 BV86 BV91 BV96 BV101 BV106 BV111 BV116 BV121 BV126 BV131 BV136 BV141 BV146 BV151 BV156 BV161 BV166 BV171 BV176 BV181 BV186 BV191 BV196 BV201 BV206 BV211 BV216 BV221 BV226 BV231 BV236">
    <cfRule type="expression" dxfId="43" priority="45" stopIfTrue="1">
      <formula>$AE21="Bajo"</formula>
    </cfRule>
    <cfRule type="expression" dxfId="42" priority="46" stopIfTrue="1">
      <formula>$AE21="Moderado"</formula>
    </cfRule>
    <cfRule type="expression" dxfId="41" priority="47" stopIfTrue="1">
      <formula>$AE21="Alto"</formula>
    </cfRule>
    <cfRule type="expression" dxfId="40" priority="48" stopIfTrue="1">
      <formula>$AE21="Extremo"</formula>
    </cfRule>
  </conditionalFormatting>
  <conditionalFormatting sqref="AP11">
    <cfRule type="expression" dxfId="39" priority="37" stopIfTrue="1">
      <formula>$AP11="Bajo"</formula>
    </cfRule>
    <cfRule type="expression" dxfId="38" priority="38" stopIfTrue="1">
      <formula>$AP11="Moderado"</formula>
    </cfRule>
    <cfRule type="expression" dxfId="37" priority="39" stopIfTrue="1">
      <formula>$AP11="Alto"</formula>
    </cfRule>
    <cfRule type="expression" dxfId="36" priority="40" stopIfTrue="1">
      <formula>$AP11="Extremo"</formula>
    </cfRule>
  </conditionalFormatting>
  <conditionalFormatting sqref="BV11">
    <cfRule type="expression" dxfId="35" priority="33" stopIfTrue="1">
      <formula>$AE11="Bajo"</formula>
    </cfRule>
    <cfRule type="expression" dxfId="34" priority="34" stopIfTrue="1">
      <formula>$AE11="Moderado"</formula>
    </cfRule>
    <cfRule type="expression" dxfId="33" priority="35" stopIfTrue="1">
      <formula>$AE11="Alto"</formula>
    </cfRule>
    <cfRule type="expression" dxfId="32" priority="36" stopIfTrue="1">
      <formula>$AE11="Extremo"</formula>
    </cfRule>
  </conditionalFormatting>
  <conditionalFormatting sqref="AP16">
    <cfRule type="expression" dxfId="31" priority="29" stopIfTrue="1">
      <formula>$AP16="Bajo"</formula>
    </cfRule>
    <cfRule type="expression" dxfId="30" priority="30" stopIfTrue="1">
      <formula>$AP16="Moderado"</formula>
    </cfRule>
    <cfRule type="expression" dxfId="29" priority="31" stopIfTrue="1">
      <formula>$AP16="Alto"</formula>
    </cfRule>
    <cfRule type="expression" dxfId="28" priority="32" stopIfTrue="1">
      <formula>$AP16="Extremo"</formula>
    </cfRule>
  </conditionalFormatting>
  <conditionalFormatting sqref="BV16">
    <cfRule type="expression" dxfId="27" priority="25" stopIfTrue="1">
      <formula>$AE16="Bajo"</formula>
    </cfRule>
    <cfRule type="expression" dxfId="26" priority="26" stopIfTrue="1">
      <formula>$AE16="Moderado"</formula>
    </cfRule>
    <cfRule type="expression" dxfId="25" priority="27" stopIfTrue="1">
      <formula>$AE16="Alto"</formula>
    </cfRule>
    <cfRule type="expression" dxfId="24" priority="28" stopIfTrue="1">
      <formula>$AE16="Extremo"</formula>
    </cfRule>
  </conditionalFormatting>
  <conditionalFormatting sqref="AP21">
    <cfRule type="expression" dxfId="23" priority="21" stopIfTrue="1">
      <formula>$AP21="Bajo"</formula>
    </cfRule>
    <cfRule type="expression" dxfId="22" priority="22" stopIfTrue="1">
      <formula>$AP21="Moderado"</formula>
    </cfRule>
    <cfRule type="expression" dxfId="21" priority="23" stopIfTrue="1">
      <formula>$AP21="Alto"</formula>
    </cfRule>
    <cfRule type="expression" dxfId="20" priority="24" stopIfTrue="1">
      <formula>$AP21="Extremo"</formula>
    </cfRule>
  </conditionalFormatting>
  <conditionalFormatting sqref="AP46">
    <cfRule type="expression" dxfId="19" priority="9" stopIfTrue="1">
      <formula>$AP46="Bajo"</formula>
    </cfRule>
  </conditionalFormatting>
  <conditionalFormatting sqref="AP46">
    <cfRule type="expression" dxfId="18" priority="10" stopIfTrue="1">
      <formula>$AP46="Moderado"</formula>
    </cfRule>
  </conditionalFormatting>
  <conditionalFormatting sqref="AP46">
    <cfRule type="expression" dxfId="17" priority="11" stopIfTrue="1">
      <formula>$AP46="Alto"</formula>
    </cfRule>
  </conditionalFormatting>
  <conditionalFormatting sqref="AP46">
    <cfRule type="expression" dxfId="16" priority="12" stopIfTrue="1">
      <formula>$AP46="Extremo"</formula>
    </cfRule>
  </conditionalFormatting>
  <conditionalFormatting sqref="AP51">
    <cfRule type="expression" dxfId="15" priority="13" stopIfTrue="1">
      <formula>$AP51="Bajo"</formula>
    </cfRule>
  </conditionalFormatting>
  <conditionalFormatting sqref="AP51">
    <cfRule type="expression" dxfId="14" priority="14" stopIfTrue="1">
      <formula>$AP51="Moderado"</formula>
    </cfRule>
  </conditionalFormatting>
  <conditionalFormatting sqref="AP51">
    <cfRule type="expression" dxfId="13" priority="15" stopIfTrue="1">
      <formula>$AP51="Alto"</formula>
    </cfRule>
  </conditionalFormatting>
  <conditionalFormatting sqref="AP51">
    <cfRule type="expression" dxfId="12" priority="16" stopIfTrue="1">
      <formula>$AP51="Extremo"</formula>
    </cfRule>
  </conditionalFormatting>
  <conditionalFormatting sqref="BV46 BV51">
    <cfRule type="expression" dxfId="11" priority="17" stopIfTrue="1">
      <formula>$AE46="Bajo"</formula>
    </cfRule>
  </conditionalFormatting>
  <conditionalFormatting sqref="BV46 BV51">
    <cfRule type="expression" dxfId="10" priority="18" stopIfTrue="1">
      <formula>$AE46="Moderado"</formula>
    </cfRule>
  </conditionalFormatting>
  <conditionalFormatting sqref="BV46 BV51">
    <cfRule type="expression" dxfId="9" priority="19" stopIfTrue="1">
      <formula>$AE46="Alto"</formula>
    </cfRule>
  </conditionalFormatting>
  <conditionalFormatting sqref="BV46 BV51">
    <cfRule type="expression" dxfId="8" priority="20" stopIfTrue="1">
      <formula>$AE46="Extremo"</formula>
    </cfRule>
  </conditionalFormatting>
  <conditionalFormatting sqref="AP26">
    <cfRule type="expression" dxfId="7" priority="5" stopIfTrue="1">
      <formula>$AP26="Bajo"</formula>
    </cfRule>
    <cfRule type="expression" dxfId="6" priority="6" stopIfTrue="1">
      <formula>$AP26="Moderado"</formula>
    </cfRule>
    <cfRule type="expression" dxfId="5" priority="7" stopIfTrue="1">
      <formula>$AP26="Alto"</formula>
    </cfRule>
    <cfRule type="expression" dxfId="4" priority="8" stopIfTrue="1">
      <formula>$AP26="Extremo"</formula>
    </cfRule>
  </conditionalFormatting>
  <conditionalFormatting sqref="BV26">
    <cfRule type="expression" dxfId="3" priority="1" stopIfTrue="1">
      <formula>$AE26="Bajo"</formula>
    </cfRule>
    <cfRule type="expression" dxfId="2" priority="2" stopIfTrue="1">
      <formula>$AE26="Moderado"</formula>
    </cfRule>
    <cfRule type="expression" dxfId="1" priority="3" stopIfTrue="1">
      <formula>$AE26="Alto"</formula>
    </cfRule>
    <cfRule type="expression" dxfId="0" priority="4" stopIfTrue="1">
      <formula>$AE26="Extremo"</formula>
    </cfRule>
  </conditionalFormatting>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0000000}">
          <x14:formula1>
            <xm:f>Hoja1!$L$2:$M$2</xm:f>
          </x14:formula1>
          <xm:sqref>AX22:AX25 AX56:AX240 AX32:AX35 AX37:AX45</xm:sqref>
        </x14:dataValidation>
        <x14:dataValidation type="list" allowBlank="1" showInputMessage="1" showErrorMessage="1" xr:uid="{00000000-0002-0000-0000-000001000000}">
          <x14:formula1>
            <xm:f>Hoja1!$E$3:$F$3</xm:f>
          </x14:formula1>
          <xm:sqref>Q31:AI35 Q56:AI240</xm:sqref>
        </x14:dataValidation>
        <x14:dataValidation type="list" allowBlank="1" showInputMessage="1" showErrorMessage="1" xr:uid="{00000000-0002-0000-0000-000002000000}">
          <x14:formula1>
            <xm:f>Hoja1!$H$5:$L$5</xm:f>
          </x14:formula1>
          <xm:sqref>I56:N240 I31:N45</xm:sqref>
        </x14:dataValidation>
        <x14:dataValidation type="list" allowBlank="1" showInputMessage="1" showErrorMessage="1" xr:uid="{00000000-0002-0000-0000-000003000000}">
          <x14:formula1>
            <xm:f>Hoja1!$H$2:$I$2</xm:f>
          </x14:formula1>
          <xm:sqref>AT22:AT25 AT56:AT240 AT32:AT35 AT37:AT45</xm:sqref>
        </x14:dataValidation>
        <x14:dataValidation type="list" allowBlank="1" showInputMessage="1" showErrorMessage="1" xr:uid="{00000000-0002-0000-0000-000004000000}">
          <x14:formula1>
            <xm:f>Hoja1!$J$2:$K$2</xm:f>
          </x14:formula1>
          <xm:sqref>AV22:AV25 AV56:AV240 AV32:AV35 AV37:AV45</xm:sqref>
        </x14:dataValidation>
        <x14:dataValidation type="list" allowBlank="1" showInputMessage="1" showErrorMessage="1" xr:uid="{00000000-0002-0000-0000-000005000000}">
          <x14:formula1>
            <xm:f>Hoja1!$N$2:$P$2</xm:f>
          </x14:formula1>
          <xm:sqref>AZ22:AZ25 AZ56:AZ240 AZ32:AZ35 AZ37:AZ45</xm:sqref>
        </x14:dataValidation>
        <x14:dataValidation type="list" allowBlank="1" showInputMessage="1" showErrorMessage="1" xr:uid="{00000000-0002-0000-0000-000006000000}">
          <x14:formula1>
            <xm:f>Hoja1!$Q$2:$R$2</xm:f>
          </x14:formula1>
          <xm:sqref>BB22:BB25 BB56:BB240 BB32:BB35 BB42:BB45</xm:sqref>
        </x14:dataValidation>
        <x14:dataValidation type="list" allowBlank="1" showInputMessage="1" showErrorMessage="1" xr:uid="{00000000-0002-0000-0000-000007000000}">
          <x14:formula1>
            <xm:f>Hoja1!$S$2:$T$2</xm:f>
          </x14:formula1>
          <xm:sqref>BD22:BD25 BD56:BD240 BD32:BD35 BD37:BD45</xm:sqref>
        </x14:dataValidation>
        <x14:dataValidation type="list" allowBlank="1" showInputMessage="1" showErrorMessage="1" xr:uid="{00000000-0002-0000-0000-000008000000}">
          <x14:formula1>
            <xm:f>Hoja1!$U$2:$W$2</xm:f>
          </x14:formula1>
          <xm:sqref>BF22:BF25 BF56:BF240 BF32:BF35 BF37:BF45</xm:sqref>
        </x14:dataValidation>
        <x14:dataValidation type="list" showInputMessage="1" showErrorMessage="1" xr:uid="{00000000-0002-0000-0000-000009000000}">
          <x14:formula1>
            <xm:f>Hoja1!$X$2:$Z$2</xm:f>
          </x14:formula1>
          <xm:sqref>BJ22:BJ25 BJ56:BJ240 BJ32:BJ35 BJ37:BJ45</xm:sqref>
        </x14:dataValidation>
        <x14:dataValidation type="list" showInputMessage="1" showErrorMessage="1" xr:uid="{F68D219B-7DBD-441C-8C24-936AA45E93C9}">
          <x14:formula1>
            <xm:f>'C:\Users\Camilo\Documents\SDDE\Riesgos 2020\[PE-P5-F2_Matriz_de_Riesgos_G Empleo_Ajustada (1).xlsx]Hoja1'!#REF!</xm:f>
          </x14:formula1>
          <xm:sqref>BJ11:BJ12</xm:sqref>
        </x14:dataValidation>
        <x14:dataValidation type="list" allowBlank="1" showInputMessage="1" showErrorMessage="1" xr:uid="{97D33324-6C0E-49F7-9969-494641F63F98}">
          <x14:formula1>
            <xm:f>'C:\Users\Camilo\Documents\SDDE\Riesgos 2020\[PE-P5-F2_Matriz_de_Riesgos_G Empleo_Ajustada (1).xlsx]Hoja1'!#REF!</xm:f>
          </x14:formula1>
          <xm:sqref>BF11:BF12</xm:sqref>
        </x14:dataValidation>
        <x14:dataValidation type="list" allowBlank="1" showInputMessage="1" showErrorMessage="1" xr:uid="{99C09EE8-C887-4B4C-A712-C987C4DAD1DD}">
          <x14:formula1>
            <xm:f>'C:\Users\Camilo\Documents\SDDE\Riesgos 2020\[PE-P5-F2_Matriz_de_Riesgos_G Empleo_Ajustada (1).xlsx]Hoja1'!#REF!</xm:f>
          </x14:formula1>
          <xm:sqref>BD11:BD12 Q11:AI11 I11:N11 AX11:AX12 AT11:AT12 AV11:AV12 AZ11:AZ12 BB11:BB12</xm:sqref>
        </x14:dataValidation>
        <x14:dataValidation type="list" showInputMessage="1" showErrorMessage="1" xr:uid="{8F8F7B74-528B-41BE-BF37-0B4A20811AE5}">
          <x14:formula1>
            <xm:f>'C:\Users\Camilo\Documents\SDDE\Riesgos 2020\[PE-P5-F2_Matriz_de_Riesgos_V2 DDEE (2).xlsx]Hoja1'!#REF!</xm:f>
          </x14:formula1>
          <xm:sqref>BJ16:BJ20</xm:sqref>
        </x14:dataValidation>
        <x14:dataValidation type="list" allowBlank="1" showInputMessage="1" showErrorMessage="1" xr:uid="{5E8E1C6A-D7CF-4A88-9BDD-1ED26605A1BD}">
          <x14:formula1>
            <xm:f>'C:\Users\Camilo\Documents\SDDE\Riesgos 2020\[PE-P5-F2_Matriz_de_Riesgos_V2 DDEE (2).xlsx]Hoja1'!#REF!</xm:f>
          </x14:formula1>
          <xm:sqref>BF16:BF20</xm:sqref>
        </x14:dataValidation>
        <x14:dataValidation type="list" allowBlank="1" showInputMessage="1" showErrorMessage="1" xr:uid="{B1B3C417-4146-4B4B-A014-8AC750F4C7A1}">
          <x14:formula1>
            <xm:f>'C:\Users\Camilo\Documents\SDDE\Riesgos 2020\[PE-P5-F2_Matriz_de_Riesgos_V2 DDEE (2).xlsx]Hoja1'!#REF!</xm:f>
          </x14:formula1>
          <xm:sqref>BD16:BD20 AX16:AX20 Q16:AI16 I16:N16 AT16:AT20 AV16:AV20 AZ16:AZ20 BB16:BB20</xm:sqref>
        </x14:dataValidation>
        <x14:dataValidation type="list" allowBlank="1" showInputMessage="1" showErrorMessage="1" xr:uid="{78535B43-7EB8-4BDD-9221-1E5956B119FC}">
          <x14:formula1>
            <xm:f>'C:\Users\Camilo\Documents\SDDE\Riesgos 2020\[MATRIZ DE GESTION TALENTO HUMANO 1 DIC 2020 OK (1).xlsx]Hoja1'!#REF!</xm:f>
          </x14:formula1>
          <xm:sqref>I21:N21 AX21 AT21 AV21 AZ21 BB21 BD21 Q21:AI21</xm:sqref>
        </x14:dataValidation>
        <x14:dataValidation type="list" showInputMessage="1" showErrorMessage="1" xr:uid="{6C76A52C-A2E8-4C28-B81E-68260BB3DDDD}">
          <x14:formula1>
            <xm:f>'C:\Users\Camilo\Documents\SDDE\Riesgos 2020\[MATRIZ DE GESTION TALENTO HUMANO 1 DIC 2020 OK (1).xlsx]Hoja1'!#REF!</xm:f>
          </x14:formula1>
          <xm:sqref>BJ21</xm:sqref>
        </x14:dataValidation>
        <x14:dataValidation type="list" allowBlank="1" showInputMessage="1" showErrorMessage="1" xr:uid="{519F00A8-1694-48BE-9B0C-EC73AB8D01D2}">
          <x14:formula1>
            <xm:f>'C:\Users\Camilo\Documents\SDDE\Riesgos 2020\[MATRIZ DE GESTION TALENTO HUMANO 1 DIC 2020 OK (1).xlsx]Hoja1'!#REF!</xm:f>
          </x14:formula1>
          <xm:sqref>BF21</xm:sqref>
        </x14:dataValidation>
        <x14:dataValidation type="list" allowBlank="1" showInputMessage="1" showErrorMessage="1" xr:uid="{89A59B82-F731-415D-B72C-1888A9FB65D1}">
          <x14:formula1>
            <xm:f>'C:\Users\Camilo\Documents\SDDE\Riesgos 2020\[MATRIZ DE RIESGOS - ACTUALIZACIÓN VERSIÓN FINAL DR. JUNCA (1) Control Disciplinario.xlsx]Hoja1'!#REF!</xm:f>
          </x14:formula1>
          <xm:sqref>BB31 AX31 AX36 BB36:BB41 AT31 AT36 BD36 AV31 AV36 AZ31 AZ36 BD31</xm:sqref>
        </x14:dataValidation>
        <x14:dataValidation type="list" showInputMessage="1" showErrorMessage="1" xr:uid="{71C77ED5-8182-4706-8763-EA1AAF93127D}">
          <x14:formula1>
            <xm:f>'C:\Users\Camilo\Documents\SDDE\Riesgos 2020\[MATRIZ DE RIESGOS - ACTUALIZACIÓN VERSIÓN FINAL DR. JUNCA (1) Control Disciplinario.xlsx]Hoja1'!#REF!</xm:f>
          </x14:formula1>
          <xm:sqref>BJ36 BJ31</xm:sqref>
        </x14:dataValidation>
        <x14:dataValidation type="list" allowBlank="1" showInputMessage="1" showErrorMessage="1" xr:uid="{FF19B762-3183-46E4-8F11-7773240F5F5B}">
          <x14:formula1>
            <xm:f>'C:\Users\Camilo\Documents\SDDE\Riesgos 2020\[MATRIZ DE RIESGOS - ACTUALIZACIÓN VERSIÓN FINAL DR. JUNCA (1) Control Disciplinario.xlsx]Hoja1'!#REF!</xm:f>
          </x14:formula1>
          <xm:sqref>BF36 BF31</xm:sqref>
        </x14:dataValidation>
        <x14:dataValidation type="list" allowBlank="1" showInputMessage="1" showErrorMessage="1" xr:uid="{2AAFC452-B861-4933-B23F-9DB8160E5A89}">
          <x14:formula1>
            <xm:f>'C:\Users\Camilo\Documents\SDDE\Riesgos 2020\[MATRIZ DE RIESGOS ATENCION AL CIUDADANO (2).xlsx]Hoja1'!#REF!</xm:f>
          </x14:formula1>
          <xm:sqref>Q36:AI40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8"/>
  <dimension ref="B1:AA20"/>
  <sheetViews>
    <sheetView topLeftCell="L1" workbookViewId="0">
      <selection activeCell="C20" sqref="C20:I20"/>
    </sheetView>
  </sheetViews>
  <sheetFormatPr baseColWidth="10" defaultRowHeight="15" x14ac:dyDescent="0.25"/>
  <cols>
    <col min="3" max="3" width="30.85546875" customWidth="1"/>
    <col min="4" max="4" width="28" customWidth="1"/>
    <col min="5" max="5" width="18.5703125" customWidth="1"/>
    <col min="6" max="6" width="18.7109375" customWidth="1"/>
    <col min="7" max="7" width="18.140625" customWidth="1"/>
    <col min="8" max="8" width="21.42578125" customWidth="1"/>
    <col min="9" max="9" width="20.7109375" customWidth="1"/>
    <col min="10" max="10" width="16.7109375" customWidth="1"/>
    <col min="11" max="11" width="18.85546875" customWidth="1"/>
  </cols>
  <sheetData>
    <row r="1" spans="2:27" s="23" customFormat="1" ht="18.75" x14ac:dyDescent="0.3"/>
    <row r="2" spans="2:27" s="23" customFormat="1" ht="18.75" x14ac:dyDescent="0.3">
      <c r="H2" s="24" t="s">
        <v>68</v>
      </c>
      <c r="I2" s="24" t="s">
        <v>69</v>
      </c>
      <c r="J2" s="24" t="s">
        <v>70</v>
      </c>
      <c r="K2" s="24" t="s">
        <v>71</v>
      </c>
      <c r="L2" s="24" t="s">
        <v>72</v>
      </c>
      <c r="M2" s="24" t="s">
        <v>73</v>
      </c>
      <c r="N2" s="24" t="s">
        <v>74</v>
      </c>
      <c r="O2" s="24" t="s">
        <v>75</v>
      </c>
      <c r="P2" s="24" t="s">
        <v>76</v>
      </c>
      <c r="Q2" s="24" t="s">
        <v>77</v>
      </c>
      <c r="R2" s="24" t="s">
        <v>78</v>
      </c>
      <c r="S2" s="24" t="s">
        <v>79</v>
      </c>
      <c r="T2" s="24" t="s">
        <v>80</v>
      </c>
      <c r="U2" s="24" t="s">
        <v>81</v>
      </c>
      <c r="V2" s="24" t="s">
        <v>82</v>
      </c>
      <c r="W2" s="24" t="s">
        <v>83</v>
      </c>
      <c r="X2" s="24" t="s">
        <v>86</v>
      </c>
      <c r="Y2" s="24" t="s">
        <v>87</v>
      </c>
      <c r="Z2" s="24" t="s">
        <v>88</v>
      </c>
      <c r="AA2" s="24"/>
    </row>
    <row r="3" spans="2:27" s="23" customFormat="1" ht="18.75" x14ac:dyDescent="0.3">
      <c r="E3" s="23" t="s">
        <v>108</v>
      </c>
      <c r="F3" s="23" t="s">
        <v>109</v>
      </c>
    </row>
    <row r="4" spans="2:27" s="23" customFormat="1" ht="18.75" x14ac:dyDescent="0.3"/>
    <row r="5" spans="2:27" s="23" customFormat="1" ht="18.75" x14ac:dyDescent="0.3">
      <c r="H5" s="23">
        <v>1</v>
      </c>
      <c r="I5" s="23">
        <v>2</v>
      </c>
      <c r="J5" s="23">
        <v>3</v>
      </c>
      <c r="K5" s="23">
        <v>4</v>
      </c>
      <c r="L5" s="23">
        <v>5</v>
      </c>
    </row>
    <row r="6" spans="2:27" s="23" customFormat="1" ht="18.75" x14ac:dyDescent="0.3"/>
    <row r="7" spans="2:27" s="23" customFormat="1" ht="18.75" x14ac:dyDescent="0.3"/>
    <row r="8" spans="2:27" s="23" customFormat="1" ht="18.75" x14ac:dyDescent="0.3"/>
    <row r="9" spans="2:27" s="23" customFormat="1" ht="18.75" x14ac:dyDescent="0.3">
      <c r="C9" s="23" t="s">
        <v>110</v>
      </c>
      <c r="D9" s="23" t="s">
        <v>111</v>
      </c>
      <c r="E9" s="23" t="s">
        <v>10</v>
      </c>
      <c r="F9" s="23" t="s">
        <v>112</v>
      </c>
    </row>
    <row r="10" spans="2:27" s="23" customFormat="1" ht="18.75" x14ac:dyDescent="0.3"/>
    <row r="11" spans="2:27" s="23" customFormat="1" ht="18.75" x14ac:dyDescent="0.3"/>
    <row r="12" spans="2:27" s="23" customFormat="1" ht="150" x14ac:dyDescent="0.3">
      <c r="B12" s="25"/>
      <c r="C12" s="26" t="s">
        <v>11</v>
      </c>
      <c r="D12" s="26" t="s">
        <v>17</v>
      </c>
      <c r="E12" s="26" t="s">
        <v>19</v>
      </c>
      <c r="F12" s="26" t="s">
        <v>20</v>
      </c>
      <c r="G12" s="26" t="s">
        <v>21</v>
      </c>
      <c r="H12" s="26" t="s">
        <v>22</v>
      </c>
      <c r="I12" s="26" t="s">
        <v>23</v>
      </c>
      <c r="J12" s="26" t="s">
        <v>24</v>
      </c>
      <c r="K12" s="26" t="s">
        <v>25</v>
      </c>
    </row>
    <row r="13" spans="2:27" s="23" customFormat="1" ht="37.5" x14ac:dyDescent="0.3">
      <c r="B13" s="25" t="s">
        <v>26</v>
      </c>
      <c r="C13" s="25" t="s">
        <v>12</v>
      </c>
      <c r="D13" s="25" t="s">
        <v>12</v>
      </c>
      <c r="E13" s="25" t="s">
        <v>13</v>
      </c>
      <c r="F13" s="25" t="s">
        <v>13</v>
      </c>
      <c r="G13" s="25" t="s">
        <v>29</v>
      </c>
      <c r="H13" s="25" t="s">
        <v>34</v>
      </c>
      <c r="I13" s="25" t="s">
        <v>35</v>
      </c>
      <c r="J13" s="25" t="s">
        <v>29</v>
      </c>
      <c r="K13" s="25" t="s">
        <v>45</v>
      </c>
    </row>
    <row r="14" spans="2:27" s="23" customFormat="1" ht="168.75" x14ac:dyDescent="0.3">
      <c r="B14" s="25" t="s">
        <v>27</v>
      </c>
      <c r="C14" s="25" t="s">
        <v>13</v>
      </c>
      <c r="D14" s="25" t="s">
        <v>13</v>
      </c>
      <c r="E14" s="25" t="s">
        <v>14</v>
      </c>
      <c r="F14" s="25" t="s">
        <v>14</v>
      </c>
      <c r="G14" s="25" t="s">
        <v>30</v>
      </c>
      <c r="H14" s="25" t="s">
        <v>40</v>
      </c>
      <c r="I14" s="25" t="s">
        <v>36</v>
      </c>
      <c r="J14" s="25" t="s">
        <v>29</v>
      </c>
      <c r="K14" s="25" t="s">
        <v>45</v>
      </c>
    </row>
    <row r="15" spans="2:27" s="23" customFormat="1" ht="187.5" x14ac:dyDescent="0.3">
      <c r="B15" s="25" t="s">
        <v>0</v>
      </c>
      <c r="C15" s="25" t="s">
        <v>14</v>
      </c>
      <c r="D15" s="25" t="s">
        <v>14</v>
      </c>
      <c r="E15" s="25" t="s">
        <v>18</v>
      </c>
      <c r="F15" s="25" t="s">
        <v>18</v>
      </c>
      <c r="G15" s="25" t="s">
        <v>31</v>
      </c>
      <c r="H15" s="25" t="s">
        <v>41</v>
      </c>
      <c r="I15" s="25" t="s">
        <v>37</v>
      </c>
      <c r="J15" s="25" t="s">
        <v>29</v>
      </c>
      <c r="K15" s="25" t="s">
        <v>45</v>
      </c>
    </row>
    <row r="16" spans="2:27" s="23" customFormat="1" ht="187.5" x14ac:dyDescent="0.3">
      <c r="B16" s="25" t="s">
        <v>1</v>
      </c>
      <c r="C16" s="27" t="s">
        <v>15</v>
      </c>
      <c r="D16" s="27" t="s">
        <v>15</v>
      </c>
      <c r="E16" s="25" t="s">
        <v>15</v>
      </c>
      <c r="F16" s="25" t="s">
        <v>15</v>
      </c>
      <c r="G16" s="25" t="s">
        <v>32</v>
      </c>
      <c r="H16" s="25" t="s">
        <v>42</v>
      </c>
      <c r="I16" s="25" t="s">
        <v>38</v>
      </c>
      <c r="J16" s="25" t="s">
        <v>44</v>
      </c>
      <c r="K16" s="25" t="s">
        <v>47</v>
      </c>
    </row>
    <row r="17" spans="2:11" s="23" customFormat="1" ht="150" x14ac:dyDescent="0.3">
      <c r="B17" s="25" t="s">
        <v>28</v>
      </c>
      <c r="C17" s="27" t="s">
        <v>16</v>
      </c>
      <c r="D17" s="27" t="s">
        <v>16</v>
      </c>
      <c r="E17" s="25" t="s">
        <v>16</v>
      </c>
      <c r="F17" s="25" t="s">
        <v>16</v>
      </c>
      <c r="G17" s="25" t="s">
        <v>33</v>
      </c>
      <c r="H17" s="25" t="s">
        <v>43</v>
      </c>
      <c r="I17" s="25" t="s">
        <v>39</v>
      </c>
      <c r="J17" s="25" t="s">
        <v>50</v>
      </c>
      <c r="K17" s="25" t="s">
        <v>46</v>
      </c>
    </row>
    <row r="20" spans="2:11" ht="18.75" x14ac:dyDescent="0.3">
      <c r="C20" t="s">
        <v>149</v>
      </c>
      <c r="D20" t="s">
        <v>150</v>
      </c>
      <c r="E20" s="28" t="s">
        <v>151</v>
      </c>
      <c r="F20" s="28" t="s">
        <v>152</v>
      </c>
      <c r="G20" s="28" t="s">
        <v>153</v>
      </c>
      <c r="H20" s="28" t="s">
        <v>154</v>
      </c>
      <c r="I20" s="28" t="s">
        <v>155</v>
      </c>
    </row>
  </sheetData>
  <sheetProtection password="CF26"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B2:Q44"/>
  <sheetViews>
    <sheetView workbookViewId="0">
      <selection activeCell="B68" sqref="B68"/>
    </sheetView>
  </sheetViews>
  <sheetFormatPr baseColWidth="10" defaultRowHeight="15" x14ac:dyDescent="0.25"/>
  <sheetData>
    <row r="2" spans="4:4" x14ac:dyDescent="0.25">
      <c r="D2" t="s">
        <v>156</v>
      </c>
    </row>
    <row r="33" spans="2:17" x14ac:dyDescent="0.25">
      <c r="J33" s="306" t="s">
        <v>157</v>
      </c>
      <c r="K33" s="306"/>
      <c r="L33" s="306"/>
      <c r="M33" s="306"/>
      <c r="N33" s="306"/>
      <c r="O33" s="306"/>
      <c r="P33" s="306"/>
      <c r="Q33" s="306"/>
    </row>
    <row r="34" spans="2:17" x14ac:dyDescent="0.25">
      <c r="J34" s="306"/>
      <c r="K34" s="306"/>
      <c r="L34" s="306"/>
      <c r="M34" s="306"/>
      <c r="N34" s="306"/>
      <c r="O34" s="306"/>
      <c r="P34" s="306"/>
      <c r="Q34" s="306"/>
    </row>
    <row r="42" spans="2:17" x14ac:dyDescent="0.25">
      <c r="B42" s="307" t="s">
        <v>158</v>
      </c>
      <c r="C42" s="307"/>
      <c r="D42" s="307"/>
      <c r="E42" s="307"/>
      <c r="F42" s="307"/>
      <c r="G42" s="307"/>
      <c r="H42" s="307"/>
    </row>
    <row r="43" spans="2:17" x14ac:dyDescent="0.25">
      <c r="B43" s="307"/>
      <c r="C43" s="307"/>
      <c r="D43" s="307"/>
      <c r="E43" s="307"/>
      <c r="F43" s="307"/>
      <c r="G43" s="307"/>
      <c r="H43" s="307"/>
    </row>
    <row r="44" spans="2:17" x14ac:dyDescent="0.25">
      <c r="B44" s="307"/>
      <c r="C44" s="307"/>
      <c r="D44" s="307"/>
      <c r="E44" s="307"/>
      <c r="F44" s="307"/>
      <c r="G44" s="307"/>
      <c r="H44" s="307"/>
    </row>
  </sheetData>
  <mergeCells count="2">
    <mergeCell ref="J33:Q34"/>
    <mergeCell ref="B42:H4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de Corrupción</vt:lpstr>
      <vt:lpstr>Hoja1</vt:lpstr>
      <vt:lpstr>Aspectos Relevantes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Emanuel Salgado Gil</dc:creator>
  <cp:lastModifiedBy>Camilo</cp:lastModifiedBy>
  <cp:lastPrinted>2018-10-25T13:24:15Z</cp:lastPrinted>
  <dcterms:created xsi:type="dcterms:W3CDTF">2018-10-23T21:15:37Z</dcterms:created>
  <dcterms:modified xsi:type="dcterms:W3CDTF">2021-07-09T21:36:47Z</dcterms:modified>
</cp:coreProperties>
</file>