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garcia\Desktop\Danny Efrain Garcia\dgarcia\Documents\DANNY\BOGOTA MEJOR PARA TODOS\PRESUPUESTO\ANTEPROYECTO 2020\"/>
    </mc:Choice>
  </mc:AlternateContent>
  <bookViews>
    <workbookView xWindow="0" yWindow="0" windowWidth="15360" windowHeight="7350"/>
  </bookViews>
  <sheets>
    <sheet name="Fto N.5 Prg.Plan de accion " sheetId="1" r:id="rId1"/>
  </sheets>
  <definedNames>
    <definedName name="_xlnm.Print_Area" localSheetId="0">'Fto N.5 Prg.Plan de accion '!$A$1:$O$300</definedName>
    <definedName name="_xlnm.Print_Titles" localSheetId="0">'Fto N.5 Prg.Plan de accion '!$1:$6</definedName>
  </definedNames>
  <calcPr calcId="162913"/>
  <fileRecoveryPr repairLoad="1"/>
</workbook>
</file>

<file path=xl/calcChain.xml><?xml version="1.0" encoding="utf-8"?>
<calcChain xmlns="http://schemas.openxmlformats.org/spreadsheetml/2006/main">
  <c r="M300" i="1" l="1"/>
  <c r="O292" i="1"/>
  <c r="O291" i="1"/>
  <c r="O290" i="1"/>
  <c r="I284" i="1"/>
  <c r="I279" i="1"/>
  <c r="I276" i="1"/>
  <c r="I270" i="1"/>
  <c r="I269" i="1"/>
  <c r="I259" i="1"/>
  <c r="I252" i="1"/>
  <c r="I243" i="1"/>
  <c r="I214" i="1"/>
  <c r="I210" i="1"/>
  <c r="I198" i="1"/>
  <c r="F198" i="1"/>
  <c r="D198" i="1"/>
  <c r="O194" i="1"/>
  <c r="O193" i="1"/>
  <c r="O192" i="1"/>
  <c r="I181" i="1"/>
  <c r="I177" i="1"/>
  <c r="I170" i="1"/>
  <c r="I165" i="1"/>
  <c r="F165" i="1"/>
  <c r="D165" i="1"/>
  <c r="O156" i="1"/>
  <c r="O155" i="1"/>
  <c r="O154" i="1"/>
  <c r="I148" i="1"/>
  <c r="I147" i="1"/>
  <c r="I134" i="1"/>
  <c r="I129" i="1"/>
  <c r="F129" i="1"/>
  <c r="D129" i="1"/>
  <c r="O123" i="1"/>
  <c r="O122" i="1"/>
  <c r="O121" i="1"/>
  <c r="I117" i="1"/>
  <c r="I115" i="1"/>
  <c r="D114" i="1"/>
  <c r="O108" i="1"/>
  <c r="O107" i="1"/>
  <c r="O106" i="1"/>
  <c r="I102" i="1"/>
  <c r="I99" i="1"/>
  <c r="F99" i="1"/>
  <c r="D99" i="1"/>
  <c r="O94" i="1"/>
  <c r="O93" i="1"/>
  <c r="O92" i="1"/>
  <c r="F82" i="1"/>
  <c r="I80" i="1"/>
  <c r="I78" i="1"/>
  <c r="F78" i="1"/>
  <c r="I76" i="1"/>
  <c r="F76" i="1"/>
  <c r="D76" i="1"/>
  <c r="O69" i="1"/>
  <c r="O68" i="1"/>
  <c r="O67" i="1"/>
  <c r="I66" i="1"/>
  <c r="I65" i="1"/>
  <c r="I64" i="1"/>
  <c r="F64" i="1"/>
  <c r="I60" i="1"/>
  <c r="I57" i="1"/>
  <c r="I52" i="1"/>
  <c r="I51" i="1"/>
  <c r="I50" i="1"/>
  <c r="I44" i="1"/>
  <c r="F44" i="1"/>
  <c r="D44" i="1"/>
  <c r="O38" i="1"/>
  <c r="O37" i="1"/>
  <c r="O36" i="1"/>
  <c r="O35" i="1"/>
  <c r="O34" i="1"/>
  <c r="O33" i="1"/>
  <c r="O32" i="1"/>
  <c r="O31" i="1"/>
  <c r="I30" i="1"/>
  <c r="F30" i="1"/>
  <c r="D30" i="1"/>
  <c r="O24" i="1"/>
  <c r="O23" i="1"/>
  <c r="O22" i="1"/>
  <c r="I17" i="1"/>
  <c r="F17" i="1"/>
  <c r="I15" i="1"/>
  <c r="F15" i="1"/>
  <c r="I7" i="1"/>
  <c r="F7" i="1"/>
  <c r="D7" i="1"/>
</calcChain>
</file>

<file path=xl/sharedStrings.xml><?xml version="1.0" encoding="utf-8"?>
<sst xmlns="http://schemas.openxmlformats.org/spreadsheetml/2006/main" count="977" uniqueCount="463">
  <si>
    <t>Proyecto de Inversión</t>
  </si>
  <si>
    <t>Presupuesto Proyecto</t>
  </si>
  <si>
    <t>Acciones</t>
  </si>
  <si>
    <t>Estrategia</t>
  </si>
  <si>
    <t>Modalidad contratación</t>
  </si>
  <si>
    <t>Tiempo</t>
  </si>
  <si>
    <t>Meta Plan (2020)</t>
  </si>
  <si>
    <t>Meta Proyecto (2020)</t>
  </si>
  <si>
    <t>Presupuesto Meta Proyecto</t>
  </si>
  <si>
    <t>Presupuesto Meta Plan</t>
  </si>
  <si>
    <t>Valor</t>
  </si>
  <si>
    <t>Intervenir en el fortalecimiento innovador de 7
aglomeraciones, clúster o encadenamientos productivos de Bogotá.</t>
  </si>
  <si>
    <t>Crear y operar 1 Fondo Distrital de Innovación y temas
afines.</t>
  </si>
  <si>
    <t>La estrategia definida para el cumplimiento de la meta, tiene como propósito la operación de centros pre existentes, adecuación de centros a nuevas dinámicas, poner en funcionamiento nuevos centros de servicios, parques tecnológicos, programas de asistencia técnica y/o capacitación; intervención integral a partir de la articulación con otras entidades públicas y privadas.
Esta última, busca fortalecer aglomeraciones, clústeres, encadenamientos o demás redes productivas que presentan problemas externos, por ejemplo de tipo ambiental (el caso de San Benito) que debe ser abordado de manera articulada con otras entidades público-privado previamente la puesta en marcha de centros de desarrollo tecnológico y figuras similares.</t>
  </si>
  <si>
    <t>Mantener en un 100% el funcionamiento del Fondo Distrital de Innovación y temas afines.</t>
  </si>
  <si>
    <t>Hub Materiales</t>
  </si>
  <si>
    <t>Hub BIO</t>
  </si>
  <si>
    <t>Convenio de CTeI</t>
  </si>
  <si>
    <t>8 meses</t>
  </si>
  <si>
    <t>Ecosistema I+D+i</t>
  </si>
  <si>
    <t>5 meses</t>
  </si>
  <si>
    <t>Convenio de asociación</t>
  </si>
  <si>
    <t>Aunar esfuerzos técnicos, administrativos y financieros con el fin de acompañar el desarrollo del Open Innovation Summit, de esta forma articular estrategias de CTEI con los diferentes actores científico tecnológicos de la región</t>
  </si>
  <si>
    <t>Aunar esfuerzos técnicos, administrativos y financieros, con el fin de acompañar al ecosistema i+d+i, en el proceso de estabilización e implementación de servicios de la estrategia de especialización inteligente, que permitan fortalecer conexiones con las redes científicas, empresariales y tecnologías de la ciudad</t>
  </si>
  <si>
    <t>OIS - Redes de Científico tecnológicas</t>
  </si>
  <si>
    <t>Contratación Directa</t>
  </si>
  <si>
    <t>11 meses</t>
  </si>
  <si>
    <t>Objeto estimado</t>
  </si>
  <si>
    <t>CPS proyectos EEI</t>
  </si>
  <si>
    <t>Prestar servicios profesionales para fortalecer los diferentes clúster, aglomeraciones o sectores productivos con relación a la aplicación de estrategias que permitan la transferencia de capacidades tecnológicas o de innovación</t>
  </si>
  <si>
    <t>CPS para la gestión de Regalías</t>
  </si>
  <si>
    <t>Aunar esfuerzos técnicos, administrativos y financieros con el fin de iniciar con la transición para implementación del Centro de Materiales Bogotá Región, lo cual permita beneficiar los diferentes sectores productivos por medio de la aplicación y transferencia de capacidades para el manejo de materiales innovadores orientados a la economía verde y circular de la ciudad.</t>
  </si>
  <si>
    <t xml:space="preserve">Aunar esfuerzos técnicos, administrativos y financieros con el fin de iniciar con la transición para implementación del Hub de Biotecnología  que permita alistar, acompañar y generar conexiones a iniciativas de bioproductos, de esta forma contribuir con el desarrollo productivos de diferentes empresas de sectores de Bogotá Región. </t>
  </si>
  <si>
    <t>CPS para  fortalecimiento de Clústeres</t>
  </si>
  <si>
    <t>6  meses</t>
  </si>
  <si>
    <t>Alianza Iniciativas Clústers</t>
  </si>
  <si>
    <t>Prestar servicios profesionales a la Subdireccion de Ciencia, Tecnologia e Innovacion, con el propósito de apoyar a la gestión de planeación y ejecución de los diferentes proyectos de Regalías.</t>
  </si>
  <si>
    <t>Prestar servicios profesionales a la Subdireccion de Ciencia, Tecnologia e Innovacion con el propósito de acompañar la gestión de proyectos de la estrategia de Especialización Inteligente en los cuales la SDDE se encuentre ejecutando</t>
  </si>
  <si>
    <t>Prestar servicios profesionales a la Subdireccion de Ciencia, Tecnologia e Innovacion, con el propósito de apoyar a la gestión de planeación y ejecución de los diferentes programas del Fondo de Ciencia, Tecnologia e Industrias Creativas, FITIC.</t>
  </si>
  <si>
    <t>CPS para seguimiento y control FITIC</t>
  </si>
  <si>
    <t>Implementación de Tecnologías 4,0 en empresas de la ciudad</t>
  </si>
  <si>
    <t>Prestar servicios de innovación, de acuerdo con el Manual de Operación de FITIC para facilitar procesos de implementación de tecnologías 4,0 en los diferentes procesos productivos de las empresas de Bogotá.</t>
  </si>
  <si>
    <t>Apoyo para la generación de prototipos hasta la fase pre-comercial</t>
  </si>
  <si>
    <t>Prestar servicios de innovación, de acuerdo con el Manual de Operación de FITIC para desarrollar prototipos hasta la fase precomercial en empresas de Bogotá, que se encuentren asociados a la estrategia de crecimiento de la misma.</t>
  </si>
  <si>
    <t>Aceleración de empresas dinámicas</t>
  </si>
  <si>
    <t>Prestar servicios de innovación, de acuerdo con el Manual de Operación de FITIC que faciliten el crecimiento y sostenibilidad de emprendimientos nacientes.</t>
  </si>
  <si>
    <t>El FITIC nace con la firma del Decreto No. 394 de 2018, por medio del cual se crea y reglamenta el funcionamiento del Fondo Cuenta Distrital de Innovación, Tecnología e Industrias Creativas –FITIC. Sin embargo, es relevante mencionar que, para efectos de garantizar la operación del mismo, fue necesario crear una nueva meta proyecto, que permitiera canalizar las apropiaciones presupuestales, destinadas al funcionamiento del Fondo.
En este contexto, en el marco de las disposiciones legales que sustentan su creación, su funcionamiento esta condicionado a  la operatividad de por lo menos una lìnea o programa creado para la promoción de la Innovación en el tejido empresarial de la ciudad.</t>
  </si>
  <si>
    <t>Interventoria para los programas del FITIC</t>
  </si>
  <si>
    <t>Concurso de méritos</t>
  </si>
  <si>
    <t>Realizar la interventoria tecnica, administrativa y financiera a los programas asociados al FITIC en la vigencia 2020</t>
  </si>
  <si>
    <t>Aunar esfuerzos técnicos, financieros y administrativos con las iniciativas Clúster enmarcadas en la Estrategia de Especialización Inteligente con el fin de impactar y fortalecer los sectores económicos de la ciudad</t>
  </si>
  <si>
    <t>Presupuesto Proyecto - 2020</t>
  </si>
  <si>
    <t>1022-Consolidacion del ecosistema de emprendimiento y mejoramiento de la productividad de las mipymes</t>
  </si>
  <si>
    <t>Apoyar la realización de 2 evento de intermediación y comercialización.
Empresarial</t>
  </si>
  <si>
    <t>Identificar y mapear eventos que tengan como objeto servir de plataforma para la intermediación y comercialización empresarial.</t>
  </si>
  <si>
    <t>*Seleccionar y apoyar la realización de eventos clave en los que pueda participar la población objeto de atención de la SDDE.
*Realizar alianzas, convenios o contratos para impulsar el desarrollo de los eventos identificados.
*Desarrollar mecanismos para evaluar los resultados de los eventos apoyados.
* Socialización del Protocolo de Aprovechamiento económico de Espacio Público en la modalidad de mercados temporales en las diferentes localidades del Distrito.
*Apoyo jurídico y técnico en las solicitudes y contratos para el Aprovechamiento económico de Espacio Público en la modalidad de mercados temporales en las diferentes localidades del Distrito.</t>
  </si>
  <si>
    <t xml:space="preserve">Impulsar las ferias o mercados temporales en espaciós públicos que permitan a cluster, asociaciones, unidades productivas acceder  a nuevos mercados con contratistas Profesionales, tecnicos o Tecnologos  </t>
  </si>
  <si>
    <t>CPS</t>
  </si>
  <si>
    <t>11 Meses</t>
  </si>
  <si>
    <t xml:space="preserve">Realizar la feria esterepicnic  acciones en torno a la industria cultural y creativa, (la cual tiene como herramientas principales el conocimiento y la propiedad intelectual para la creación de empresas) </t>
  </si>
  <si>
    <t xml:space="preserve">Contratacion Directa </t>
  </si>
  <si>
    <t xml:space="preserve">Realizar la feria Smatfit con acciones en torno a la industria cultural y creativa, (la cual tiene como herramientas principales el conocimiento y la propiedad intelectual para la creación de empresas) </t>
  </si>
  <si>
    <t>2 meses</t>
  </si>
  <si>
    <t>"Aunar esfuerzos institucional para el fortalecimiento de los artesanos de Bogotá entre Artesanías de Colombia - IDT - SDDE"</t>
  </si>
  <si>
    <t>Convenio Administrativo</t>
  </si>
  <si>
    <t xml:space="preserve">Realizar   ferias comerciales y Ruedas de Negocios especializadas por sector en la que participen mipymes en o y/o unidades productivas.
</t>
  </si>
  <si>
    <t>Licitación pública</t>
  </si>
  <si>
    <t>Apoyar la realización de eventos, ferias y/o ruedas de negocios in sitú en las diferentes localidades de Bogotá  así como en eventos de ciudad que permitan a las pymes y/o unidades productivas  exhibir sus productos, comercializarlos y/o promocionarlos</t>
  </si>
  <si>
    <t>Poner en marcha 20%  del plan de socialización e implementación de la propuesta de mejora regulatoria empresarial.</t>
  </si>
  <si>
    <t>Identificar y analizar obstáculos para la formalización empresarial</t>
  </si>
  <si>
    <t xml:space="preserve">*Seguir con la socialización e implementación del Proyecto de Mejora Regulatoria Empresarial en las Entidades del Distrito
*Acompañamiento de de la SDDE en el desarrollo de los Proyectos Pilotos en materia de mejora  regulatoria en las Secretarías de Ambiente y Salud
</t>
  </si>
  <si>
    <t>Implementar acciones para mejorar el entorno de negocios de la ciudad impactando positivamente los ranking de competitividad.</t>
  </si>
  <si>
    <t>Apoyar 1.000 unidades productivas en su proceso de formalización</t>
  </si>
  <si>
    <t>Sensibilizar unidades Productivas y/o mipymes en procesos de formalización empresarial en las localidades de Bogotá</t>
  </si>
  <si>
    <t>*Visita a unidades productivas de forma mensual según cronograma establecido
*Toma de localidades según cronograma
*Atención aUnidades Productivas en la ruta de Emprendimiento
*Trabajo articulado con la Cámara de Comercio de Bogotá en la oferta de servicios (Cámara Móvil)
* Invitación de Entidades Distritales para socializar el programa de Formalización Empresarial  ( SDG, IPES, IDT, IDU, IDEPAC)</t>
  </si>
  <si>
    <t>Dar continuidad al programa de formalización empresarial dirigido a empresarios, unidades productivas y/o mipymes en la ciudad de Bogotá realizando contratación de CPS a  profesionales, tecnicos o tecnologos y bachilleres</t>
  </si>
  <si>
    <t xml:space="preserve"> CPS </t>
  </si>
  <si>
    <t>Fortalecer a 100 unidades productivas con asistencia técnica a la medida.</t>
  </si>
  <si>
    <t>Asistencia técnica a unidades productivas del Distrito Capital</t>
  </si>
  <si>
    <t>Promover, fomentar y desarrollar competencias empresariales que permitan la mejora de la productividad y/o competitividad de las unidades productivas atendidas a través del Centro de Negocios.</t>
  </si>
  <si>
    <t>Prestar servicios profesionales para el apoyo y asistencia tecnica a las labores relacionadas con el fortalecimiento de emprendimientos, unidades productivas del Distrito Capital de conformidad con los lineamientos de la Suddirecciòn de Emprendimiento y Negocios.</t>
  </si>
  <si>
    <t>Brindar apoyo logistico para el fortalecimiento de unidades productivas del Distrito Capital a tráves de asistencia técnica a la medida.</t>
  </si>
  <si>
    <t>Apoyar el desarrollo logistico para la realización de los eventos requeridos en el marco del fortalecimiento de las actividades misionales de la entidad.</t>
  </si>
  <si>
    <t>Licitación pública - Bolsa Logistica</t>
  </si>
  <si>
    <t>Contratar los servicios de SUEÑO ESTEREO, con el fin de contar con unos espacios de participación para la comercialización y visibilización de emprendedores, empresarios y unidades productivas del clúster de Industrias, Culturales y Creativas – ICC,  en el marco de la realización del evento Festival Estéreo Picnic 2020, así como la visibilización de la marca “Bogotá”.</t>
  </si>
  <si>
    <t>Stereo Picnic</t>
  </si>
  <si>
    <t xml:space="preserve">Contratación Directa </t>
  </si>
  <si>
    <t>SmartsFilms</t>
  </si>
  <si>
    <t>Mejorar la calidad  de la oferta de productos artesanales y las condiciones socio economicas de los artesanos ubicados en las diferentes localidades de la ciudad de Bogotá, D.C.; mediante el fortalecimieto institucional de los artesandos de Bogotá de acuerdo a un proceso de selección efectuado.</t>
  </si>
  <si>
    <t xml:space="preserve">Convenio Interadministrativo </t>
  </si>
  <si>
    <t>10 meses</t>
  </si>
  <si>
    <t>Implementar 548 procesos de formación y/o alistamiento financiero a empresarios del Distrito Capital favoreciendo su inclusión.</t>
  </si>
  <si>
    <t>puesta en marcha   de  alianzas estratégicas  a traves de y convenios para el fortalecimiento empresarial. 
* Promover ofertas financieras a los empresarios  para evitar el apalancamiento con altos costos financieros</t>
  </si>
  <si>
    <t xml:space="preserve"> Identificación de sectores  y poblaciones que requieren fortalecimiento empresarial 
*Establecer alianzas y programas para ofrecer servicios integrales para el desarrollo productivo y empresarial
* Implementar programas de educación financiera  para el empresario  acorde con el sector y necesidad empresarial.
*Crear alianzas con entidades públicas y privadas para implementar programas de formación en educación financiera para los empresarios </t>
  </si>
  <si>
    <t>Realizar 0 convocatorias para fortalecer unidades productivas a través de acceso a financiamiento formal</t>
  </si>
  <si>
    <t>frecer productos y servicios financieros para el fortalecimiento empresarial a traves de convenios con entidades públicas y/o privadas.</t>
  </si>
  <si>
    <t>Realizar brigadas informativas por medio de las  asociaciones, clusters, ferias, alcaldias locales, concejos locales de gobierno  para llevar acabo el desarrollo de las  convocatorias.
Realizar 6 convocatorias  dirigida a todo tipo de población  que hagan parte del setor empresarial en el Distrito Capital.</t>
  </si>
  <si>
    <t xml:space="preserve">Apoyar a la Subdirección de Financiamiento e Inclusión Financiera en las capacitaciones que promovuevan la inclusión financiera para las unidades productivas de los diferentes grupos poblacionales en las localidades del Distrito Capital.
</t>
  </si>
  <si>
    <t>Fortalecer 249 unidades productivas de todos los sectores económicos a través de respaldo con garantías y/o financiamiento en condiciones más favorables que las del mercado</t>
  </si>
  <si>
    <t>Alianzas y convenios para el fortalecimiento empresarial 
Articulación para la difusión de programas en el sector comercial a través de las asociaciones gremiales.</t>
  </si>
  <si>
    <t xml:space="preserve">* Convocar mesas de trabajo con actores involucrados en oferta de productos y servicios empresariales.
*Divulgar  a través de los diferentes medios de comunicación utilizados por la SDDE,  el convenio suscrito entre la SDDE y el FNG para  fortalecer  el  manejo de las finanzas empresariales permitiendo asi  el accesos al secotr financiero.
</t>
  </si>
  <si>
    <t>* CONTRATAR LOS SERVICIOS DE OPERACIÓN LOGÍSTICA Y SUMINISTRO DE ELEMENTOS QUE SEAN NECESARIOS PARA LA REALIZACIÓN DE LOS EVENTOS Y ACTIVIDADES DESARROLLADAS POR LA ENTIDAD EN CUMPLIMIENTO DE SUS FUNCIONES Y MISIÓN.</t>
  </si>
  <si>
    <t>Apoyar a la Subdirección de Financiamiento e Inclusión Financiera en</t>
  </si>
  <si>
    <t>aunar esfuerzos interadministrativos entre la
Secretaría Distrital de Desarrollo económico y el
Fondo Nacional de Garantías S.A., para apoyar las
operaciones de financiamiento otorgadas a
empresarios del Distrito Capital con el fin de cubrir de forma única anticipada el valor de la comisión de lagarantía requerida para respaldar los créditos otorgados por los establecimientos de crédito, para financiar proyectos de unidades productivas o comerciales de Bienes y Servicios, en los términos y condiciones descritas en el presente convenio.
Aunar esfuerzos interadministrativos entre la
Secretaría Distrital de Desarrollo económico y Bancoldex., para apoyar las operaciones de financiamiento otorgadas a
empresarios del Distrito Capital con el fin de cubrir de forma única anticipada el10 % del valorde los intereses de los créditos otorgados por los establecimientos de crédito, para beneficiar los proyectos de unidades productivas, en los términos y condiciones descritas en el presente convenio.Bancoldex</t>
  </si>
  <si>
    <t>Convenio 
interadministrativo FNG y Bancoldex</t>
  </si>
  <si>
    <t xml:space="preserve">Brindar a 300 emprendimientos por oportunidad asistencia técnica a la medida.
</t>
  </si>
  <si>
    <t>Funcionamiento de la ruta de emprendimiento en la plaza de Artesanos para Bogotá.</t>
  </si>
  <si>
    <t xml:space="preserve">1. Atender y brindar asistencia técnica  a la medida a traves de la ruta de  emprendimiento a los ciudadanos de Bogotá, incluyendo la ruta diferencial. 
2. Fomentar mecanismos de articulación entre organizaciones  para el encadenamiento de servicios de apoyo al emprendedor.
3. Propocionar la oferta de servicios de las organizaciones en el Ecosistema de Emprendimiento de Bogotá para los emprendedores del distrito
4. Establecer alianzas para ofertar programas que respondan a las necesidades de los emprendedores.
5. Implementar y hacer seguimiento a los programas de asistencia técnica a la medida para emprendedores.
</t>
  </si>
  <si>
    <t>Contratar los servicios profesionales para realizar el desarrollo e implementación  de la ruta Distrital de emprendimiento a emprendedores,  empresarios, victimas y  grupos poblacionales,  de acuerdo a al diagnóstico establecido y fase en que se encuentren.</t>
  </si>
  <si>
    <t>Desarrollar eventos para promover el fortalecimiento de las competencias emprendedoras y empresariales de los ususarios del Centro de Negocios.</t>
  </si>
  <si>
    <t>Brindar apoyo logistico para el fortalecimiento de emprendimientos del Distrito Capital a tráves de asistencia técnica a la medida.</t>
  </si>
  <si>
    <t>Objeto Estimado</t>
  </si>
  <si>
    <t>1023 Potenciar el Trabajo Decente en la Ciudad</t>
  </si>
  <si>
    <t>Vincular 664  personas laboralmente a través de los diferentes procesos de intermediación.</t>
  </si>
  <si>
    <t>Implementar procedimientos que faciliten el acceso laboral de la población objeto, mediante procesos de articulación entre el sector público, privado y academia para la postulación de vacantes por medio de la agencia pública de empleo acercando la oferta con la demanda laboral en el Distrito.</t>
  </si>
  <si>
    <t>Contratación de un equipo humano que brinde apoyo en la implementación de las estrategías que faciliten el acceso al mercado laboral, organizando y desarrollando los eventos programados en sus etapas de construccion, desarrollo y cierre.Atendiendo las áreas de registro, orientación laboral, intermediación y Gestión Empresarial. Apoyando los diferentes procesos y procedimientos autorizados por la Unidad de Empleo para prestar el servicio de la Agencia Pública de Gestión y Colocación de Empleo del Distrito.</t>
  </si>
  <si>
    <t xml:space="preserve">Contratar QUINCE (15) CPS para realizar los procesos de intermediación laboral en la agencia.
Contratar UNA (1) CPS para apoyar el registro y trazabilidad del proceso, actualización de bases de datos.
Contratar UNA (1) CPS apoyar las estrategias de las políticas activas de trabajo lideradas por la Subdirección.
Contratar SEIS (6) CPS para la operación de la Agencia Pública de Empleo orientación laboral
Contratar OCHO (8) CPS para la operación de la Agencia Pública de Empleo registro  
Contratar  UNO (1) CPS que maneje el lenguaje de señas para el personal que asiste a la plaza y posea discapacidad 
Contratar CINCO (15) CPS para la operación de la Agencia Pública de Empleo  gestión empresarial
Contratar TRES (3) CPS para gestionar el archivo de la Subdirección, subir información a bases de datos de la Agencia
Contratar UN (1) CPS Coordinador apoyo Subdirección 
Contratar UNA (1) CPS para apoyó juridico de la Subdirección </t>
  </si>
  <si>
    <t>Apoyo logisto para la remisión desde la agencia para facilitar la vinculación laboral de los buscadores de empleo</t>
  </si>
  <si>
    <t>Formar en competencias blandas y transversales en 2.633 personas por medio de la Agencía Pública de Gestión y Colocación del Distrito</t>
  </si>
  <si>
    <t>Construir alianzas estratégicas con instituciones de formación para el trabajo, cuyos programas respondan a las necesidades de la demanda productiva de la ciudad. Apoyar la formación blanda y transversal de los buscadores de empleo mejorando su perfil de empleabilidad.</t>
  </si>
  <si>
    <t>Formación  para el trabajo a través de programas requeridos por los empleadores de acuerdo a las demandas del mercado laboral. Formación en competencias blandas y transversales orientadas a presentar hoja de vida y entrevista laboral de manera mas acertada. Formar en técnologias requeridas por los empresarios mejorando el perfil del buscador.</t>
  </si>
  <si>
    <t>Contratar TRES (3) CPS para apoyar realizar los talleres formación en competencias blandas y transversales en la Agencia Pública de Empleo del Distrito</t>
  </si>
  <si>
    <t>Formar en competencias laborales al menos 365 personas</t>
  </si>
  <si>
    <t>Contratar una (1) CPS para apoyar el diseño y acompañamiento de las estrategias de formación lideradas por la Subdirección</t>
  </si>
  <si>
    <t>Remitir al menos 7.500 personas a  empleadores desde la Agencía</t>
  </si>
  <si>
    <t>Desarrollar acciones dirigidas a optimizar los servicios de gestión, orientación, intermediación y colocación de empleo en el Distrito capital para mejorar las condiciones de laborales, disminuir brechas y mejorar la calidad de vida de los buscadores de empleo.</t>
  </si>
  <si>
    <t>Operar la agencia pública de empleo y  los Quioscos del Servicio Público de Empleo con el fin fortalecer la ruta integral de empleabilidad, desconecentrando los servicios de la agencia atendiendo las poblaciones vulnerables a través de rutas diferenciales.</t>
  </si>
  <si>
    <t>Remitir al menos 400 personas formadas y certificadas por la Agencía a empleadores</t>
  </si>
  <si>
    <t>objeto estimado</t>
  </si>
  <si>
    <t>Generar alianzas con entidades o gremios afines a la promoción de exportaciones</t>
  </si>
  <si>
    <t>Desarrollar un proceso de asistencia técnica especializada para las empresas exportadoras o potencialmente exportadoras de la ciudad, para impulsar su internacionalización.
Promover encuentros con compradores internacionales a través de ruedas de negocio o misiones exportadoras.</t>
  </si>
  <si>
    <t>Aunar esfuerzos técnicos, administrativos y financieros que permitan desarrollar un proceso de fortalecimiento empresarial, orientado a la adecuación de la oferta exportable y la internacionalización de un grupo de empresas de Bogotá. Así mismo garantizar la participación en eventos de promoción y negociación comercial</t>
  </si>
  <si>
    <t>Convenio</t>
  </si>
  <si>
    <t>Contratación de talento humano cuyos perfiles se ajusten a los que requiere la Subdirección de Internacionalización para el desarrollo de los proyectos que tiene a su cargo.</t>
  </si>
  <si>
    <t>Prestar los servicios profesionales o técnicos que se requieren para cumplir con los proyectos que la Subdirección de Internacionalización ha propuesto.</t>
  </si>
  <si>
    <t>Prestar servicios profesionales a la Subdirección de Internacionalización, en el relacionamiento y acercamiento de los empresarios de los sectores productivos priorizados, con la estrategia de apoyar a las empresas en procesos de exportación e internacionalización de bienes y/o servicios.</t>
  </si>
  <si>
    <t>Contratación directa</t>
  </si>
  <si>
    <t>Prestar servicios profesionales a la Subdirección de Internacionalización, acompañando el monitoreo de mercados internacionales, tendencias de comercio exterior e indicadores de competitividad que afectan directamente las exportaciones de Bogotá</t>
  </si>
  <si>
    <t>Prestar servicios profesionales a la Subdirección de Internacionalización, con el fin de acompañar el proceso de Cooperación Internacional y misiones comerciales que permitan abrir mercados a las empresas con potencial exportador de la ciudad</t>
  </si>
  <si>
    <t>Prestar servicios profesionales a la Subdirección de Internacionalización, realizando las gestiones administrativas y contractuales que permitan al área dar respuesta a los requerimientos internos y externos</t>
  </si>
  <si>
    <t>1025 - GENERACIÓN DE ALTERNATIVAS PRODUCTIVAS DE DESARROLLO SOSTENIBLE PARA LA RURALIDAD BOGOTANA</t>
  </si>
  <si>
    <t>Implementar Unidades agrícolas familiares con procesos de reconversión productiva</t>
  </si>
  <si>
    <t>Implementar 7 Unidades agrícolas familiares con procesos de reconversión productiva.</t>
  </si>
  <si>
    <t xml:space="preserve">Promociòn de la producciòn agropecuaria mediante la implementaciòn de modelos productivos bajo esquemas de  Buenas practicas  </t>
  </si>
  <si>
    <r>
      <t>Contratar los servicios para la implementación de</t>
    </r>
    <r>
      <rPr>
        <sz val="14"/>
        <rFont val="Calibri"/>
        <family val="2"/>
        <scheme val="minor"/>
      </rPr>
      <t xml:space="preserve"> </t>
    </r>
    <r>
      <rPr>
        <b/>
        <sz val="14"/>
        <rFont val="Calibri"/>
        <family val="2"/>
        <scheme val="minor"/>
      </rPr>
      <t>7</t>
    </r>
    <r>
      <rPr>
        <b/>
        <sz val="10"/>
        <color theme="1"/>
        <rFont val="Calibri"/>
        <family val="2"/>
        <scheme val="minor"/>
      </rPr>
      <t xml:space="preserve"> </t>
    </r>
    <r>
      <rPr>
        <sz val="10"/>
        <color theme="1"/>
        <rFont val="Calibri"/>
        <family val="2"/>
        <scheme val="minor"/>
      </rPr>
      <t>unidades productivas y su vinculación a los procesos de reconversión que adelanta la SDDE</t>
    </r>
  </si>
  <si>
    <r>
      <t>Contratar la prestación de servicios para la implementación de</t>
    </r>
    <r>
      <rPr>
        <b/>
        <sz val="14"/>
        <color theme="1"/>
        <rFont val="Calibri"/>
        <family val="2"/>
        <scheme val="minor"/>
      </rPr>
      <t xml:space="preserve"> 7</t>
    </r>
    <r>
      <rPr>
        <sz val="10"/>
        <color theme="1"/>
        <rFont val="Calibri"/>
        <family val="2"/>
        <scheme val="minor"/>
      </rPr>
      <t xml:space="preserve"> sistemas productivos agropecuarios en las zonas rurales de Bogotá</t>
    </r>
  </si>
  <si>
    <t>Licitación Pública</t>
  </si>
  <si>
    <t>4 meses</t>
  </si>
  <si>
    <r>
      <t>Adquisición de insumos agropecuarios para la implementación de</t>
    </r>
    <r>
      <rPr>
        <sz val="14"/>
        <color theme="1"/>
        <rFont val="Calibri"/>
        <family val="2"/>
        <scheme val="minor"/>
      </rPr>
      <t xml:space="preserve"> 7</t>
    </r>
    <r>
      <rPr>
        <sz val="10"/>
        <color theme="1"/>
        <rFont val="Calibri"/>
        <family val="2"/>
        <scheme val="minor"/>
      </rPr>
      <t xml:space="preserve"> unidades productivas.</t>
    </r>
  </si>
  <si>
    <t>Suministro de insumos agropecuarios para la implementación de la estrategia de reconversión productiva adelantada en la ruralidad de Bogotá.</t>
  </si>
  <si>
    <t>Contratación de recurso humano técnico y profesional para actividades propias de seguimiento y  gestión en la implementación de las unidades productivas en cumplimiento de la metas</t>
  </si>
  <si>
    <t>Prestar los servicios profesionales y técnicos para apoyar a la Subdirección de Economía Rural en el desarrollo, seguimiento  y verificación de protocolos, herramientas, metodologias agronomicas, ambientales, sociales y culturales en el marco de la implementación de las unidades productivas en reconversión.</t>
  </si>
  <si>
    <t>Fortalecer 40 Unidades productivas vinculadas en la adopción de procesos de
reconversión productiva</t>
  </si>
  <si>
    <t>Realizaciòn de acompañamiento tecnico  integral a unidades productivas con procesos de reconvesiòn productiva</t>
  </si>
  <si>
    <t>Fortalecimiento a las unidades productivas a traves de acompañamiento técnico en buenas practicas de producción limpia como herramientas de agregación de valor a los productos y su encadenamiento a mercados locales, Distritales e Internacionales</t>
  </si>
  <si>
    <t>Prestación de servicios técnicos para el acompañamiento en la implementación de buenas prácticas en la  agricultura sostenible, como alternativa para la generación de ingresos de pequeños productores de la ruralidad bogotana.</t>
  </si>
  <si>
    <t>6 meses</t>
  </si>
  <si>
    <t>Contratación de servicios de operación logística y suministro de elementos de comunicación (publicitarios) que sean necesarios para la realización de los eventos y actividades desarrolladas por la SER en cumplimiento de sus funciones y misión al igual que el componente de turismo rural.</t>
  </si>
  <si>
    <t xml:space="preserve">Contratar los servicios de operación logistica y suministro de elementos que sean necesarios para realización de los eventos y activiadades desarrolladas por la entidad </t>
  </si>
  <si>
    <t>9 meses</t>
  </si>
  <si>
    <r>
      <t>Adquisición de insumos agricolas y de comercialización, necesarios para el fortalecimiento de</t>
    </r>
    <r>
      <rPr>
        <sz val="10"/>
        <color theme="1"/>
        <rFont val="Calibri"/>
        <family val="2"/>
        <scheme val="minor"/>
      </rPr>
      <t xml:space="preserve"> unidades productivas.</t>
    </r>
  </si>
  <si>
    <t>Suministro de insumos agricolas y de comercialización para el fortalecimiento de las unidades productivas en reconversión implemnetadas en la ruralidad de Bogotá.</t>
  </si>
  <si>
    <t>Contratación de recurso humano técnico y profesional para actividades propias de seguimiento, gestión y fortalecimiento en cumplimiento de la meta, tales como la asistencia técnica y profesional en las unidades productivas en campo,  Realización y seguimiento de ECA´s, Aplicación de las baterias de indicadores para medición del indice de sostenibilidad, entre otros.</t>
  </si>
  <si>
    <t>Prestar los servicios profesionales y técnicos para apoyar a la Subdirección de Economía Rural en el desarrollo y verificación de protocolos, herramientas, metodologias agronomicas, ambientales, sociales y culturales en el marco del fortalecimiento de las unidades productivas en reconversión.</t>
  </si>
  <si>
    <r>
      <t>Capacitar  (5</t>
    </r>
    <r>
      <rPr>
        <sz val="10"/>
        <rFont val="Calibri (Cuerpo)_x0000_"/>
      </rPr>
      <t>00</t>
    </r>
    <r>
      <rPr>
        <sz val="10"/>
        <rFont val="Calibri"/>
        <family val="2"/>
        <scheme val="minor"/>
      </rPr>
      <t>) tenderos y/o actores del sistema de abastecimiento, presencial y/o virtualmente</t>
    </r>
  </si>
  <si>
    <t>Continuar la implementación del  programa de capacitación y asistencia técnica “tienda para todos” dirigido a tenderos, pequeños comerciantes y otros actores del abastecimiento de alimentos de la ciudad, con el apoyo de las diferentes  Direcciones de la SDDE y entidades aliadas,  con el fin de formarlos como emprendedores y gestores sociales, haciendo más productivas sus unidades de negocio, aumentando su participación en el mercado  y conectándolos con la oferta agroalimentaria.</t>
  </si>
  <si>
    <t>Estructurar y contratar mediante un proceso de invitación pública la prestación de servicios de capacitación empresarial y asistencia técnica a tenderos de la ciudad de Bogotá D.C.</t>
  </si>
  <si>
    <t>Prestar los servicios de capacitación empresarial y asistencia técnica a tenderos de la ciudad de Bogotá D.C.</t>
  </si>
  <si>
    <t>4 Meses</t>
  </si>
  <si>
    <t>Contratación de recurso humano de apoyo a la gestión (técnico) y profesional para el acompañamiento y seguimiento del programa "Tienda Para Todos" y fortalecimiento de los tenderos capacitados que permita cada vez aumentar su participación en el mercado de la ciudad.</t>
  </si>
  <si>
    <t>Prestación de servicios de apoyo a la gestión y  profesional para el acompañamiento y seguimiento del programa "Tienda Para Todos" y fortalecimiento de los tenderos capacitados que permita cada vez aumentar su participación en el mercado de la ciudad y conectándolos con la oferta agroalimentaria</t>
  </si>
  <si>
    <r>
      <t>Vincular (</t>
    </r>
    <r>
      <rPr>
        <sz val="10"/>
        <rFont val="Calibri (Cuerpo)_x0000_"/>
      </rPr>
      <t>100</t>
    </r>
    <r>
      <rPr>
        <sz val="10"/>
        <rFont val="Calibri"/>
        <family val="2"/>
        <scheme val="minor"/>
      </rPr>
      <t>) actores del Sistema de Abastecimiento Alimentario de Bogotá a procesos de mejora empresarial y/o comercial</t>
    </r>
  </si>
  <si>
    <t>Consolidación del enfoque de cadena productiva, desde la producción de la oferta agroalimentaria de la ruralidad de Bogotá y territorios de la región central hasta la comercialización, con el apoyo de las entidades aliadas, organizaciones sociales y campesinas y el sector privado relacionado con el abasto de alimentos</t>
  </si>
  <si>
    <t>Contratación de servicios para logística de los mercados campesinos (Plaza de Bolívar, itinerantes en parque y plazoletas de la ciudad y permanentes en plazas de mercado y artesanos) , feria de conmemoración del día mundial de la alimentación y la realización de eventos de comercialización como vitrinas de ventas, ruedas de negocio, etc.</t>
  </si>
  <si>
    <t>Contratar los servicios de operación logística y suministro de elementos que sean necesarios para la realización de los eventos y actividades desarrolladas por la entidad en cumplimiento de sus funciones y misión</t>
  </si>
  <si>
    <t>10 meses o hasta Agotar Recursos</t>
  </si>
  <si>
    <t>Contratación de recursos humano de apoyo a la gestión y  profesional, para el acompañamiento y seguimiento tendientes a la consolidación de los canales de comercialización de la SDDE, en especial los mercados campesinos y la plataforma logística los luceros, vinculado a nuevos actores del abastecimiento.</t>
  </si>
  <si>
    <t>Prestación de servicios de apoyo a la gestión y  profesional, para el acompañamiento y seguimiento tendientes a la consolidación de los canales de comercialización de la SDDE, en especial los mercados campesinos y la plataforma logística los luceros, vinculado a nuevos actores del abastecimiento</t>
  </si>
  <si>
    <t>Fortalecer (950) actores vinculados al Sistema de Abastecimiento Alimentario</t>
  </si>
  <si>
    <t>Alcanzar 200.000 Descargas, visitas y/o entregas de los documentos del observatorio de desarrollo económico</t>
  </si>
  <si>
    <t>Aunar esfuerzos técnicos, humanos, administrativos y financieros para el levantamiento de información de la muestra trimestral de servicios de Bogotá (MTSB),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t>
  </si>
  <si>
    <t>Generar 432 reportes de información económica y estadística</t>
  </si>
  <si>
    <t>Seguimiento permanente de la coyuntura economica de la ciudad pára la divulgacion oportuna en la ciudadania de la capital</t>
  </si>
  <si>
    <t>Identificación de las necesidades de información.
- Recolección y búsqueda  de información (encuestas, intercambio de bases de datos, generación de información, entre otros)
- Procesamiento y análisis de información.
- Publicación de la información a través de informes y boletines</t>
  </si>
  <si>
    <t>Realizar 493 documentos en temas socioeconómicos</t>
  </si>
  <si>
    <t>Realizar 32 investigaciones del sector de desarrollo económico</t>
  </si>
  <si>
    <t>Prestar los servicios profesionales apoyando  el proceso de georreferenciación de la información de intervenciones, investigaciones y/o estudios que adelante la Secretaría.</t>
  </si>
  <si>
    <t>Prestar los servicios profesionales apoyando a la Subdirección de Información Estadística en la realización de análisis estadísticos que permitan identificar a través de diferentes técnicas  información necesaria para la construcción de documentos estadísticos, así como la estructuración, consolidación  y evaluación de la calidad de base de datos para la generación de informes estadísticos e información Económica.</t>
  </si>
  <si>
    <t>Prestar los servicios profesionales a la Subdirección de Información y Estadísticas apoyando la elaboración de documentos socio-económicos priorizados por la dependencia a través del procesamiento, seguimiento y producción de información.</t>
  </si>
  <si>
    <t>Brindar los servicios profesionales apoyando a la Dirección de Estudios de  Desarrollo Económico, en la búsqueda, análisis, definición, consolidación y seguimiento de políticas públicas propias del sector desarrollo económico de Bogotá</t>
  </si>
  <si>
    <t>Brindar los servicios profesionales apoyando a la Subdirección de Estudios Estratégicos en la  búsqueda, procesamiento, análisis y consolidación de información  para la realización de los documentos de coyuntura económica  requeridos por la dependencia.</t>
  </si>
  <si>
    <t>Efectuar el control de las publicaciones que se generan en desarrollo de las funciones de la Direcciòn de Estudios de Desarrollo Econòmico, la Subdirecciòn de Estudios Estratègicos y la Subdirecciòn de Informaciòn y Estadìsticas.</t>
  </si>
  <si>
    <t>Prestar los servicios profesionales apoyando el proceso de  producción y análisis de información para la realización de documentos, investigaciones  en temas de desarrollo económico, que se adelantan desde la Dirección de Estudios de Desarrollo Económico.</t>
  </si>
  <si>
    <t>META PLAN</t>
  </si>
  <si>
    <t>Lograr un Índice de satisfacción laboral igual o superior a 70%</t>
  </si>
  <si>
    <t>Prestar los servicios asistenciales y de apoyo a la Secretaría Distrital de Desarrollo Económico  en lo concerniente  a la Clasificación, Organización, Ordenación y descripción  física y magnética de los expedientes que se encuentran en custodia del Archivo Central de la Entidad.</t>
  </si>
  <si>
    <t>Prestar los servicios asistenciales y de apoyo a la Secretaría Distrital de Desarrollo Económico  en lo concerniente  a la Clasificación, Organización, Ordenación y descripción  física y magnética de los expedientes que se encuentran en custodia del Archivo Central de la Entidad</t>
  </si>
  <si>
    <t>Prestar los servicios Profesionales en la elaboración del Sistema Integrado de Conservación y las Tablas de Retención Documental, de la Secretaría Distrital de Desarrollo Económico, cumpliendo con los criterios establecidos  por el AGN y el Archivo de Bogotá y las demás políticas vigentes en la materia.</t>
  </si>
  <si>
    <t>Prestar los servicios Tecnológicos a la Secretaría Distrital de Desarrollo Económico para apoyar el desarrollo, ejecución y cumplimiento de los planes y programas asociados al subsistema de gestión documental, teniendo en cuenta la normatividad vigente en materia de archivos</t>
  </si>
  <si>
    <t>Prestar los servicios de apoyo en actividades  relacionadas con el programa de gestión documental de la entidad y en la organización de los archivos de gestión y central de la Secretaria</t>
  </si>
  <si>
    <t>Brindar apoyo profesional en el fortalecimiento del proceso “Atención al ciudadano” a cargo de la Dirección de Gestión Corporativa de la Secretaría Distrital de desarrollo Económico.</t>
  </si>
  <si>
    <t>Prestar los servicios profesionales, gestionando, asesorando y acompañando las diferentes actividades y procesos del área de seguridad y salud en el trabajo de la Secretaria Distrital de Desarrollo Económico</t>
  </si>
  <si>
    <t>Prestar los servicios de apoyo a la gestión para ejecutar la atención de la enfermería con base en las actividades priorizadas por el área de seguridad y salud en el trabajo en la Secretaría Distrital de Desarrollo Económico.</t>
  </si>
  <si>
    <t>Prestar los servicios profesionales a la Secretaria Distrital de Desarrollo Económico en la definición e implementación de acciones de mejora continua y el seguimiento requerido por el Sistema Integrado de Gestión.</t>
  </si>
  <si>
    <t>Prestar los servicios de apoyo a la gestión para la implementación de acciones de mejora continua del Sistema Integrado de Gestión de la Secretaria Distrital de Desarrollo Económico.</t>
  </si>
  <si>
    <t>Brindar los servicios profesionales a la Secretaria Distrital de Desarrollo Económico implementación de acciones para la mejora continua y de segumiento del Sistema Integrado de Gestión.</t>
  </si>
  <si>
    <t>Prestar los servicios de apoyo a la gestión para la implementación de acciones de mejora continua del Sistema Integrado de Gestión de la Secretaria Distrital de Desarrollo Económico .</t>
  </si>
  <si>
    <t>Apoyar la prestación del 100% de los servicos de apoyo logistico y administrativo de la entidad</t>
  </si>
  <si>
    <t>PRESTAR EL SERVICIO DE VIGILANCIA ESPECIALIZADA EN LA MODALIDAD DE VIGILANCIA FIJA CON ARMA PARA LAS INSTALACIONES Y BIENES A CARGO DE LA SECRETARIA DISTRITAL DE DESARROLLO ECONÓMICO.</t>
  </si>
  <si>
    <t>SUBASTA</t>
  </si>
  <si>
    <t>Prestar el servicio de alquiler de maquinas purificadoras y dispensadoras de agua fría y caliente para la Secretaría Distrital de Desarrollo Económico.</t>
  </si>
  <si>
    <t>MINIMA</t>
  </si>
  <si>
    <t>Suministro de los implementos necesarios de papelería y útiles de oficina para cubrir las necesidades de la Secretaria Distrital de Desarrollo Económico</t>
  </si>
  <si>
    <t>Prestación del servicio de transporte público especial a la Secretaría Distrital de Desarrollo Económico</t>
  </si>
  <si>
    <t>Prestar los servicios de apoyo a la Gestión administrativa del Área de almacén e inventarios de la Secretaria Distrital de Desarrollo Económico</t>
  </si>
  <si>
    <t>Prestar los servicios de apoyo a la Gestión administrativa y logística del Área de almacén e inventarios de la Secretaria Distrital de Desarrollo Económico</t>
  </si>
  <si>
    <t>Prestación de los servicios profesionales para coordinar la ejecución e implementación de las políticas contables operativas, la actualización de los manuales de procesos y la reestructuración del sistema contable, definidos en la implementación de las Normas Internacionales de Información Contable - NIIF bajo el Nuevo Marco Normativo Contable para las entidades de gobierno en la Secretaría Distrital de Desarrollo Económico.</t>
  </si>
  <si>
    <t>Prestar servicios profesionales en el ámbito Financiero y de Talento Humano, procesos de contratación, evaluación financiera correspondiente a los procesos contractuales que adelanta la Secretaría Distrital de Desarrollo Económico y Procedimientos y análisis de incapacidades, consolidación de prestaciones sociales y las demás funciones que requiera la Dirección de Gestión Corporativa</t>
  </si>
  <si>
    <t>Prestar  servicios profesionales en el ámbito Financiero y Tributario, relacionados con revisión Estados Financieros, informes  presupuestales y los demás temas que requiera la Dirección de Gestión Corporativa que se ajusten al perfil profesional.</t>
  </si>
  <si>
    <t>Prestar los servicios profesionales a la Dirección de Gestión Corporativa en actividades administrativas, finacieras y los procesos de contratación para el proyecto de inversion.</t>
  </si>
  <si>
    <t>Prestar Servicios Profesionales para apoyar a la Secretaria Distrital de Desarrollo Económico en la gestión de acuerdos y desarrollo de actividades priorizadas por el Secretario de Despacho, encaminadas al Cumplimiento al Plan de Acción 2019.</t>
  </si>
  <si>
    <t>Prestar los servicios profesionales para realizar acompañamiento a las gestiones propias del Despacho del Secretario Distrital de Desarrollo Económico.</t>
  </si>
  <si>
    <t>Prestar los servicios profesionales a la Secretaria Distrital de Desarrollo Económico para mantener actualizado los sistemas de información para la contratación, generación de reportes administrativos e  informes de contratación de la entidad.</t>
  </si>
  <si>
    <t>Dar apoyo en las actividades que adelanta la Subdirección Administrativa y Financiera en la actualización y cargue de información de los contratos en los diferentes  sistemas de publicación.</t>
  </si>
  <si>
    <t>Prestar los servicios profesionales para apoyar la Secretaría Distrital de Desarrollo Económico en el seguimiento, monitoreo, actividades logísticas y administrativas en relación con el Concejo de Bogotá y el Congreso de la República por motivo de control político</t>
  </si>
  <si>
    <t>Prestar los servicios profesionales a la Secretaría Distrital de Desarrollo Económico, apoyando la gestión de los asuntos inherentes a las funciones del Secretario de Despacho</t>
  </si>
  <si>
    <t>Prestar los servicios profesionales para apoyar a la Dirección de Gestión Corporativa, en los procesos de servicios administrativos, seguridad, aseo, mantenimiento de infraestructura física, logística para el desarrollo de eventos, para garantizar el normal funcionamiento de las dependencias adscritas a la Secretaria Distrital de Desarrollo Económico</t>
  </si>
  <si>
    <t>Llevar a cabo los servicios profesionales para la realización de labores de soporte logístico en la Dirección de Gestión Corporativa.</t>
  </si>
  <si>
    <t>Prestar los servicios de apoyo a la gestión en temas operativos financieros que requiera adelantar la Dirección de Gestión Corporativa</t>
  </si>
  <si>
    <t>Prestar los servicios de apoyo a la Secretaría Distrital de Desarrollo Económico en lo concerniente a las actividades de organización, trámite y gestión de documentos.</t>
  </si>
  <si>
    <t>Prestar sus servicios profesionales a la Secretaría de Desarrollo Económico para actualizar  y evaluar el plan estratégico de la entidad.</t>
  </si>
  <si>
    <t>Prestar los servicios profesionales en la Subsecretaría de Desarrollo Económico y Control Disciplinario, en el análisis, la proyección y elaboración de documentos en materia disciplinaria y  registrar y actualizar las distintas bases de datos</t>
  </si>
  <si>
    <t>Prestar los servicios profesionales en la Subsecretaría de Desarrollo Económico y Control Disciplinario, en la recolección de información, preparación de documentos y trámite de los procesos disciplinarios de la Oficina</t>
  </si>
  <si>
    <t>Prestar los servicios profesionales con el fin de apoyar el desarrollo de los proyectos, actividades y acciones que adelante la Subsecretaria de Desarrollo Económico y Control Disciplinario en el marco de su misionalidad</t>
  </si>
  <si>
    <t>Brindar apoyo profesional en el desarrollo de las actividades administrativas ejecutadas por la Dirección de Gestión Corporativa, especialmente en lo referente al área de talento humano y bienes y servicios generales</t>
  </si>
  <si>
    <t>Prestar los servicios profesionales en los programas de bienestar social, seguridad y salud en el trabajo, gestión ambiental y capacitación de la Dirección de Gestión Corporativa de la Secretaria de Desarrollo Económico</t>
  </si>
  <si>
    <t>Apoyar juridicamente el 100% de los proyectos de inversión ejecutados por la entidad</t>
  </si>
  <si>
    <t>Prestar servicios profesionales brindando apoyo en los procesos contractuales y jurídicos que adelante la Secretaría Distrital de Desarrollo Económico y las demás exigencias jurídicas que se requieran.</t>
  </si>
  <si>
    <t>Prestar los servicios profesionales a la Oficina Asesora Jurídica en la estructuración de convenios así como de los procesos precontractuales, contractuales y postcontractuales que se adelanten por parte de la Secretaría Distrital de Desarrollo Económico.</t>
  </si>
  <si>
    <t>Prestar los servicios profesionales para ejercer la defensa judicial y extrajudicial de la Secretaría Distrital de Desarrollo Económico en aquellos procesos que cursan a favor o en contra de la Entidad</t>
  </si>
  <si>
    <t>Prestar los servicios profesionales y asesorar a la Oficina Asesora Jurídica en la revisión, seguimiento y acompañamiento en cada una de las etapas de los procesos de contratación.</t>
  </si>
  <si>
    <t>Prestar los servicios profesionales a la Oficina Asesora Jurídica en la estructuración de convenios, de procesos precontractuales, contractuales y postcontractuales y en general, brindar apoyo en cada una de las etapas de los procesos de contratación que se adelanten por parte de la Secretaría Distrital de Desarrollo Económico.</t>
  </si>
  <si>
    <t>Prestar los servicios profesionales y apoyar a la Oficina Asesora Jurídica en la revisión de los documentos de los procesos precontractuales, contractuales y post contractuales que se adelanten por parte de la Secretaría Distrital de Desarrollo Económico y apoyar la revisión y análisis propios de conceptos emitidos por la Oficina Asesora Jurídica con el fin de unificar criterios tendientes a evitar la causación del daño antijurídico.</t>
  </si>
  <si>
    <t>Prestar los servicios profesionales para la generación de informes y reportes en el manejo de la base de datos de contratación requeridos por la Secretaría Distrital de Desarrollo Económico.</t>
  </si>
  <si>
    <t>Implementar el 100 porciento plan estratégico de  comunicaciones de la entidad</t>
  </si>
  <si>
    <t>Producción audiovisual de comerciales institucionales</t>
  </si>
  <si>
    <t>Adquisición de licencia ADOBE</t>
  </si>
  <si>
    <t>CCE</t>
  </si>
  <si>
    <t>Prestar servicios profesionales a la Secretaría Distrital de Desarrollo Económico orientados a implementar el 100 porciento plan estratégico de comunicaciones mediante el acompañamiento e implementación de los diferentes eventos internos y externos en el año 2018 desarrollados por la SDDE</t>
  </si>
  <si>
    <t>Prestar los servicios profesionales  a la Secretaría Distrital de Desarrollo Económico para apoyar el diseño y diagramación de piezas de comunicación</t>
  </si>
  <si>
    <t>Prestar servicios profesionales para apoyar a la Secretaría de Desarrollo Económico en la realización de presentaciones y documentos técnicos requeridos por el Secretario de Despacho</t>
  </si>
  <si>
    <t>Prestar servicios profesionales orientados a la planeación y producción de eventos generales de la Secretaría Distrital de Desarrollo Económico</t>
  </si>
  <si>
    <t>Prestar servicios profesionales brindando apoyo, seguimiento y acompañamiento de las noticias publicadas en los medios de comunicación para implementar el 100 por ciento del plan estratégico de comunicaciones</t>
  </si>
  <si>
    <t>Implementar mejoras en el 100% de los planes de mantenimiento anual de la infraestructura física de la entidad</t>
  </si>
  <si>
    <t>Prestar el servicio de mantenimiento integral preventivo y correctivo con suministro de materiales, repuestos y mano de obra para el parque automotor de propiedad de la Secretaria Distrital de Desarrollo Económico — SDDE</t>
  </si>
  <si>
    <t>Prestar los servicios para apoyar el desarrollo de las actividades de mantenimiento en las sedes de la Secretaria Distrital de Desarrollo Económico</t>
  </si>
  <si>
    <t>Prestar los servicios profesionales de ingeniería para realizar el acompañamiento al área técnica de los contratos de obra que requiera la Secretaria Distrital de Desarrollo Económico</t>
  </si>
  <si>
    <t>Adecuar puestos de trabajo  para el 100% de los funcionarios de la SDDE acorde con estándares normativos (ARL)</t>
  </si>
  <si>
    <t>Realizar la adecuaciones necesarias para cumplir con los estándares mínimo establecidos por la normativa (ARL)</t>
  </si>
  <si>
    <t>Actualizar el 70% de la infraestructura tecnológica de la entidad</t>
  </si>
  <si>
    <t>Implementar y prestar los servicios de soporte y mantenimiento preventivo y correctivo para la plataforma de telefonía IP de la Secretaría Distal de Desarrollo Económico</t>
  </si>
  <si>
    <t xml:space="preserve">Adquisición de elementos tecnologicos para entidad </t>
  </si>
  <si>
    <t>Adquisicion licencia UTM / Firewall Sophos para la SDDE. </t>
  </si>
  <si>
    <t xml:space="preserve">Traslado de Data center </t>
  </si>
  <si>
    <t>INTERADMINISTRATIVO</t>
  </si>
  <si>
    <t>5 MESES</t>
  </si>
  <si>
    <t>Renovación del parque computacional vía outsourcing de equipos e impresoras</t>
  </si>
  <si>
    <t xml:space="preserve">Licencias office </t>
  </si>
  <si>
    <t>Reducir al 5% los niveles de interrupción de la conexión a internet</t>
  </si>
  <si>
    <t>Prestación de servicios telecomunicaciones (móvil - GPS) con equipos a la Secretaria Distrital de Desarrollo Económico.</t>
  </si>
  <si>
    <t>Prestar los servicios profesionales en la realización de las políticas de seguridad y administración de UTM Sophos 430, ECM Alfreco, Sistemas de almacenamiento de la Secretaría Distrital de Desarrollo Económica</t>
  </si>
  <si>
    <t>Prestar los servicios profesionales a la Secretaría Distrital de Desarrollo Económico- SDDE en temas relacionados con sistemas de informática móviles y soporte a la red inalámbrica</t>
  </si>
  <si>
    <t>Hacer sostenible el 100% del las mejoras implementadas en los sistemas de Información de la SDDE</t>
  </si>
  <si>
    <t>Prestar servicios profesionales especializados para adelantar la consolidación, homologación, validación y análisis de las bases de datos de personas atendidas por la SDDE y elaborar publicaciones, y reportes de las fuentes de información que se le asignen en el marco de los programas, planes y proyectos de la entidad, con el fin de soportar la visualización y publicación de datos abiertos, alineado con el Modelo Integrado de Planeación y Gestión.</t>
  </si>
  <si>
    <t>Prestar los servicios profesionales en temas relacionados en la administración, soporte, afinación de las plataformas de base de datos y aplicaciones Oracle, Linux y apoyo en la infraestructura de comunicaciones de la entidad</t>
  </si>
  <si>
    <t>Prestar los servicios profesionales a la Secretaria Distrital de Desarrollo Económico en temas relacionados en la administración, soporte, mantenimiento y afinación de las plataformas de base de datos y aplicaciones Oracle.</t>
  </si>
  <si>
    <t>Prestar los servicios profesionales con el fin de apoyar a la Secretaría Distrital  de Desarrollo Económico en las adecuaciones de los módulos administrativos, financieros y contables para el cumplimiento de los requerimientos formulados por la Contaduría General de la Nación en las Normas Internacionales del Sector Público (NICSP).</t>
  </si>
  <si>
    <t>Prestar los servicios profesionales a la Secretaría Distrital de Desarrollo Económico, bajo la coordinación de la Subdirección Informática y Sistemas en el desarrollo de actividades de implementación, soporte, mantenimiento de los aplicativos para el manejo de nómina y personal (PERNO); módulos de inventarios (SAI y SAE).</t>
  </si>
  <si>
    <t>Hacer sostenible el mantenimiento de 100% de la actualización de la infraestructura tecnológica de la entidad</t>
  </si>
  <si>
    <t>Suministro de los consumibles necesarios para 1 año para la correcta operacion de mas maquinas impresoras con que cuenta la entidad</t>
  </si>
  <si>
    <t>CONTRATAR EL SERVICIO DE MANTENIMIENTO PREVENTIVO, CORRECTIVO, SOPORTE TÉCNICO Y BOLSA DE REPUESTOS, PARA LOS EQUIPOS DE CÓMPUTO Y DEMÁS ELEMENTOS INFORMÁTICOS, DE PROPIEDAD DE LA SECRETARÍA DE DESARROLLO ECONÓMICO.</t>
  </si>
  <si>
    <t>Adquisiscion de los punto de red para el funcionamineto de los puestos de trabajo de la entidad</t>
  </si>
  <si>
    <t>Contratar el servicio de copias de respaldo de servidores y licencia de dataprotector</t>
  </si>
  <si>
    <t>Contratar consultoría especializada para Gobierno Digital.</t>
  </si>
  <si>
    <t>CONCURSO DE MERITO</t>
  </si>
  <si>
    <t>Adquirir el soporte y actualización para los productos Oracle de la Secretaría de Desarrollo Económico por Un (1) año.</t>
  </si>
  <si>
    <t>Objetivo</t>
  </si>
  <si>
    <t>Indicador</t>
  </si>
  <si>
    <t>Responsable</t>
  </si>
  <si>
    <t>ARMONIZACIÓN  PRESUPUESTAL</t>
  </si>
  <si>
    <t>SUBTOTAL</t>
  </si>
  <si>
    <t>Contribuir a la transferencia, apropiación y uso del conocimiento y la consolidación del ecosistema de innovación
con la finalidad de elevar competitividad del tejido productivo de la ciudad</t>
  </si>
  <si>
    <t>Aumentar la competitividad del sistema productivo de la ciudad
Orientar y fortalecer el desarrollo del ecosistema de emprendimiento distrital
Apoyar la formalización y fortalecimiento de las Mipymes del Distrito Capital</t>
  </si>
  <si>
    <t>Mejorar la calidad del empleo en Bogotá, a través del desarrollo de políticas activas de empleo que permitan la
articulación efectiva entre la oferta y la demanda de trabajo.
Fortalecer la capacidad productiva del recurso humano bajo condiciones de una formación de pertinencia y
calidad, permitiendo la articulación entre los procesos formativos y la inserción laboral de acuerdo con la
demanda y perfiles ocupacionales requeridos por el tejido productivo de la ciudad</t>
  </si>
  <si>
    <t>Generar cambios técnico-productivos, culturales y organizativos en los sistemas de producción campesinos,
mediante la armonización de la producción sostenible y la conservación ambiental, orientada a la búsqueda de la
sostenibilidad de la economía campesina del Distrito Capital.</t>
  </si>
  <si>
    <t>Disminuir las ineficiencias del sistema de abastecimiento que limitan la garantía y la autonomía de la seguridad
alimentaria de la población bogotana de menores ingresos</t>
  </si>
  <si>
    <t>URIEL BAYONA CHONA
Director de Desarrollo Empresarial y Empleo</t>
  </si>
  <si>
    <t>ANDRES FELIPE BENAVIDES
Director Competitividad Bogota Región</t>
  </si>
  <si>
    <t>HUGO ROJAS FIGUEROA
Director Economía Rural y Abastecimiento Alimentario</t>
  </si>
  <si>
    <t>Número de empresas apoyadas en procesos de exportación</t>
  </si>
  <si>
    <t>Número de emprendimientos de oportunidad atendidos</t>
  </si>
  <si>
    <t>Número de unidades productivas fortalecidas en capacidades empresariales y/o formalizadas</t>
  </si>
  <si>
    <t>Número de personas vinculadas laboralmente</t>
  </si>
  <si>
    <t>Número de personas formadas en competencias transversales y/o laborales</t>
  </si>
  <si>
    <t>Número de personas remitidas a empleos de calidad que cumplan con los perfiles ocupacionales</t>
  </si>
  <si>
    <t>Implementar en 80 unidades agrícolas familiares procesos de reconversión productiva</t>
  </si>
  <si>
    <t>Número de tenderos y/o comerciantes capacitados presencial y/o virtualmente</t>
  </si>
  <si>
    <t>Capacitar 5.000 tenderos y/o actores del sistema de abastecimiento presencial y/o virtualmente</t>
  </si>
  <si>
    <t xml:space="preserve">Meta Plan (2018)  </t>
  </si>
  <si>
    <t>Meta Proyecto (2019)</t>
  </si>
  <si>
    <t>Estrategias</t>
  </si>
  <si>
    <t>MODALIDAD DE CONTRATACIÓN</t>
  </si>
  <si>
    <t>1026 - Observatorio de Desarrollo Económico</t>
  </si>
  <si>
    <t>Realizar 22 Investigaciones del Sector de Desarrollo Económico</t>
  </si>
  <si>
    <t>10 meses (15 dias)</t>
  </si>
  <si>
    <t>9 meses (15 dias)</t>
  </si>
  <si>
    <t>Prestar los servicios profesionales apoyando a la Dirección de Estudios de Desarrollo Económico, en la búsqueda, consolidación y emisión de respuestas a los diferentes requerimientos de información económica recibidas por la dependencia</t>
  </si>
  <si>
    <t>9 Meses</t>
  </si>
  <si>
    <t>Apoyar las actividades relacionadas con la supervisiòn de la recolecciòn de informaciòn en campo que se adelantan sobre la coyuntura econòmica de la ciudad y se determinan por la Direcciòn de Estudios de Desarrollo Econòmico.</t>
  </si>
  <si>
    <t>6 Meses</t>
  </si>
  <si>
    <t xml:space="preserve">Prestar los servicios profesionales apoyando en la coordinación, seguimiento, desarrollo y control hasta la finalizaciòn de los procesos operativos de recolecciòn y captura de informaciòn  que sobre la coyuntura econòmica de la ciudad adelanta la Direcciòn de Estudios de Desarrollo Econòmico. </t>
  </si>
  <si>
    <t>Realizar las actividades de recolecciòn de informaciòn en campo sobre la coyuntura econòmica de la ciudad de Bogotà, determinadas  por la Direcciòn de Estudios de Desarrollo Econòmico.</t>
  </si>
  <si>
    <t xml:space="preserve">Prestar los servicios profesionales apoyando la realización de actividades tendientes al fortalecimiento y posicionamiento del Observatorio de Desarrollo Económico de Bogotá    </t>
  </si>
  <si>
    <t xml:space="preserve">9 Meses </t>
  </si>
  <si>
    <t>12 Meses</t>
  </si>
  <si>
    <t xml:space="preserve">3 meses </t>
  </si>
  <si>
    <t>CONVENIO INTERADMINSTRATIVO</t>
  </si>
  <si>
    <t>Encuesta de Demanda Laboral</t>
  </si>
  <si>
    <t>CONCURSO DE MÉRITOS / LICITACIÓN PÚBLICA</t>
  </si>
  <si>
    <t>10 Meses</t>
  </si>
  <si>
    <t>Brindar los servicios profesionales apoyando a la Direcciòn de Estudios de Desarrollo Econòmico en la bùsqueda, recolecciòn, anàlisis, consolidaciòn, seguimiento  y validaciòn de la  informaciòn que soporte los estudios e investigaciones en materia econòmica priorizados por la dependencia.</t>
  </si>
  <si>
    <t>ARMONIZACIÓN PRESUPUESTAL</t>
  </si>
  <si>
    <t>EXCEDENTE PRESUPUESTO 2020</t>
  </si>
  <si>
    <t>Presupuesto proyecto</t>
  </si>
  <si>
    <t>Meta Plan</t>
  </si>
  <si>
    <t>Presupuesto meta plan</t>
  </si>
  <si>
    <t>1019  Transferencia del conocimiento y consolidación del ecosistema de innovación para el mejoramiento de la competitividad</t>
  </si>
  <si>
    <t xml:space="preserve"> Fortalecer unidades productivas en capacidades de desarrollo tecnológico e innovación productiva.</t>
  </si>
  <si>
    <t>Intervención de 35 unidades productivas in situ a través del operador.</t>
  </si>
  <si>
    <t>Concurso de meritos</t>
  </si>
  <si>
    <t>Brindar capacitación en temas de  fortalecimiento empresarial a las unidades productivas de Bogotá de los sectores priorizados por la SDDE.</t>
  </si>
  <si>
    <t>CPS interventoria SGR</t>
  </si>
  <si>
    <t>Prestar los servicios profesionales para realizar la interventoria técnica en el proyecto de cosmeticos (SGR).</t>
  </si>
  <si>
    <t>TOTAL PDD BOGOTÁ MEJOR PARA TODOS</t>
  </si>
  <si>
    <t>Incrementar los niveles de internacionalización de la ciudad de Bogotá</t>
  </si>
  <si>
    <t>Prestar servicios profesionales a la Subdirección de Internacionalización, con el fin de acompañara la estrategía de Bici</t>
  </si>
  <si>
    <t>SECRETARIA DE DESARROLLO ECONÓMICO</t>
  </si>
  <si>
    <t>OFICINA ASESORA DE PLANEACIÓN</t>
  </si>
  <si>
    <t>PLAN DE ACCIÓN Y CONTRATACIÓN 2020 I</t>
  </si>
  <si>
    <t>Posicionamiento local, nacional e internacional de Bogotá</t>
  </si>
  <si>
    <t>1020  Mejoramiento de la eficiencia del Sistema de Abastecimiento y Seguridad Alimentaria de Bogotá</t>
  </si>
  <si>
    <t>Licitacion Publica</t>
  </si>
  <si>
    <t>Contratacion Directa</t>
  </si>
  <si>
    <t>Selección abreviada</t>
  </si>
  <si>
    <t>Selección abreviada subasta inversa</t>
  </si>
  <si>
    <t>VALOR</t>
  </si>
  <si>
    <t>Cuota</t>
  </si>
  <si>
    <t xml:space="preserve">Cuota </t>
  </si>
  <si>
    <t xml:space="preserve">VALOR  </t>
  </si>
  <si>
    <t>Meta Proyecto</t>
  </si>
  <si>
    <t>Presupuesto Meta Proyecto (2020)</t>
  </si>
  <si>
    <t>1027- Planeación y gestión para el
mejoramiento institucional</t>
  </si>
  <si>
    <t>Pedro José Portilla Ubaté</t>
  </si>
  <si>
    <t>Realizar el 100% de las capacitaciones programadas anualmente a las áreas misionales en instrumentos y procesos de planeación</t>
  </si>
  <si>
    <t>Realizar 100 por ciento de las capacitaciones a funcionarios de la entidad en uso y apropiación de los instrumentos y proceso de planeación y seguimiento de la entidad</t>
  </si>
  <si>
    <t>Realización continua  y práctica de sesiones y talleres de aprendizaje individuales y colectivos dirigidos a personas vinculadas a la SDDE  tendiente a fortalecer el uso y apropiación de los instrumentos y proceso de planeación y seguimiento de la entidad.</t>
  </si>
  <si>
    <t xml:space="preserve">Procesos de difusión, socialización, talleres de aprendizaje e implementación de instrumentos del proceso de planeación, seguimiento, evaluación y mejoramiento de la gestión de la entidad 
Realizar sesiones de aprendizaje en puesto de trabajo de personas vinculadas a la SDDE.  
Realización de  talleres  colectivos de aprendizaje </t>
  </si>
  <si>
    <t>Prestar servicios profesionales para realizar el proceso de seguimiento físico y financiero de los proyectos de inversión</t>
  </si>
  <si>
    <t>Contratación Directa -  Servicios profesionales</t>
  </si>
  <si>
    <t>Prestar servicios profesionales para la ejecución de estrategias de seguimiento y evaluación, que se orienten al análisis de la gestión de resultados de los proyectos de inversión</t>
  </si>
  <si>
    <t>Prestar los servicios profesionales para el procesamiento de información en función del seguimiento y evaluación de los proyectos de inversión</t>
  </si>
  <si>
    <t xml:space="preserve">Prestar los servicios de apoyo a la gestión,administrativo y de gestión documental </t>
  </si>
  <si>
    <t>Contratación Directa -  Servicios de apoyo a la gestión</t>
  </si>
  <si>
    <t>Prestar servicios profesionales para la identificación de la  información que deba estar publicada en el Link de Transparencia y Acceso a la Información Pública.</t>
  </si>
  <si>
    <t>Capacitar a personas vinculadas a la entidad en uso y apropiación de los instrumentos y proceso de planeación y seguimiento de la entidad</t>
  </si>
  <si>
    <t>Diseñar e Implementar planes de capacitación sobre los procesos y procedimientos de planeación que desarrolla la SDDE 
Diseñar e implementar un plan de capacitaciones acerca de los instrumentos y metodologías de apoyo a la gestión, seguimiento y evaluación de la entidad.</t>
  </si>
  <si>
    <t xml:space="preserve">Prestar los servicios profesionales  en la implementación de instrumentos y/o mecanismos de seguimiento,  evaluación y procesamiento de información de los Proyectos de Inversión </t>
  </si>
  <si>
    <t xml:space="preserve">Prestar servicios profesionales para la ejecución de estrategias de seguimiento y evaluación, que se orienten al análisis de la gestión de resultados de los proyectos de inversión, con base en referentes metodológicos como la cadena de valor </t>
  </si>
  <si>
    <t xml:space="preserve">Prestar los servicios profesionales para el procesamiento de información en función del seguimiento y evaluación de los proyectos de inversión </t>
  </si>
  <si>
    <t>Prestar los servicios profesionales para el acompañamiento en procesos de programación y seguimiento en la gestión de los proyectos de inversión y  estrategia institucional de Rendición de Cuentas.</t>
  </si>
  <si>
    <t xml:space="preserve">Prestar servicios profesionales para la identificación de la  información que deba estar publicada en el Link de Transparencia </t>
  </si>
  <si>
    <t>Prestar los servicios profesionales a la Secretaria Distrital de Desarrollo Económico en la definición e implementación de acciones de mejora continua y el seguimiento requerido por el Sistema Integrado</t>
  </si>
  <si>
    <t xml:space="preserve">Implementar una  herramienta para la caracterización y seguimiento de beneficiarios y/o personas atendidas por la SDDE </t>
  </si>
  <si>
    <t xml:space="preserve">Mejorar la generación, consolidación, almacenamiento y análisis de información sobre los  beneficiarios y/o personas atendidas por la SDDE </t>
  </si>
  <si>
    <t>Diseñar e implementar campañas de sensibilización sobre la importancia de conocer y usar la información producida por las áreas de la Entidad para la toma de decisiones.</t>
  </si>
  <si>
    <t>Prestar los servicios profesionales la articulación de las estrategias de atención a personas victimas del conflicto armado</t>
  </si>
  <si>
    <t xml:space="preserve">Prestar los servicios de apoyo en las actividades de seguimiento, monitoreo y registro de información de los proyectos </t>
  </si>
  <si>
    <t>Prestar los servicios profesionales para la consolidación y elaboración de la información relacionada con la  población víctima del conflicto armado</t>
  </si>
  <si>
    <t>Realizar informes de seguimiento y evaluación a los proyectos de inversión</t>
  </si>
  <si>
    <t>Consolidar el seguimiento  y  evaluación como un insumo permanente y fundamental en la toma de decisiones de la alta dirección .</t>
  </si>
  <si>
    <t xml:space="preserve">Realizar una evaluación de la implementación de las herramientas de planeación de las SDDE. 
Implementar planes de seguimiento físico, financiero y de intervención en materia económica para verificar que los instrumentos y metodologías están siendo aplicadas.
Realizar, socializar y publica de manera de manera regular en la intranet de la entidad, informes de seguimiento, análisis y evaluación de las intervenciones de la entidad </t>
  </si>
  <si>
    <t xml:space="preserve">Apoyar en los procesos de planeación y seguimiento a diferentes estrategias e instrumentos que se tienen proyectados desarrollar </t>
  </si>
  <si>
    <t xml:space="preserve"> PRESTAR SERVICIOS PROFESIONALES PARA REALIZAR ACCIONES ORIENTADAS AL MONITOREO, SEGUIMIENTO Y EVALUACIÓN DE LAS INTERVENCIONES DE LOS PROYECTOS DE LA ENTIDAD.</t>
  </si>
  <si>
    <t>Libro gestión Plan de Desarrollo "Bogotá Mejor para Todos"</t>
  </si>
  <si>
    <t>Mínima cuantía</t>
  </si>
  <si>
    <t>Meta Plan - 2020</t>
  </si>
  <si>
    <t>Presupuesto meta Plan</t>
  </si>
  <si>
    <t>Modalidad de contratación</t>
  </si>
  <si>
    <t>Plazo</t>
  </si>
  <si>
    <t>Vincular 664 personas laboralmente</t>
  </si>
  <si>
    <t>Formar a 2.998 personas en competencias transversales y/o laborales</t>
  </si>
  <si>
    <t>Remitir a empleadores desde la Agencia al menos 7.900 personas que cumplan con los perfiles ocupacionales</t>
  </si>
  <si>
    <t>Plazo primer semestre</t>
  </si>
  <si>
    <t xml:space="preserve"> Fortalecer 1.898 en capacidades empresariales y formalizar empresas</t>
  </si>
  <si>
    <t xml:space="preserve">2 meses </t>
  </si>
  <si>
    <t>5 Meses</t>
  </si>
  <si>
    <t xml:space="preserve">* CONTRATAR LOS SERVICIOS DE OPERACIÓN LOGÍSTICA Y SUMINISTRO DE ELEMENTOS QUE SEAN NECESARIOS PARA LA REALIZACIÓN DE LOS EVENTOS Y ACTIVIDADES DESARROLLADAS POR LA ENTIDAD EN CUMPLIMIENTO DE SUS FUNCIONES Y MISIÓN.
--------------------------------------------------------------------------
Prestar los servicios profesionales para el apoyo en la implementación de los productos y servicios de educación financiera, alistamiento financiero y gestión de financiamiento a unidades productivas en las condiciones más favorables existentes en el mercado financiero a cargo de la Secretaría Distrital de Desarrollo Económico.(Contador)
*Prestar servicios profesionales para apoyar  a la Dirección de Desarrollo Empresarial en el seguimiento a los planes,  programas y a la ejecución financiera de convenios y contratos a su cargo.(Contador Dirección).
*Prestar los servicios profesionales para ejercer asesoría en los tramites de naturaleza jurídico administrativa de la Subdirección de Financiamiento e Inclusión Financiera de la  Secretaría Distrital de Desarrollo Económico(abogado)
* Prestación de Servicios Profesionales de apoyo en la implementación de estrategias para la canalización de los servicios de financiamiento e inclusión financiera que se generan a través de los diferentes convenios hacia la población objetivo en el Distrito Capital.(Ingeniero industrial)
Prestar servicios profesionales para apoyar a la Secretaría Distrital de Desarrollo Económico, para apoyar a la Dirección de Desarrollo Empresarial y Empleo en el desarrollo de actividades administrativas y las asociadas a los procesos de contratación.(Economista)
Prestar servicios profesionales para apoyar a la Secretaría Distrital de Desarrollo Económico, para apoyar a la Dirección de Desarrollo Empresarial y Empleo en el desarrollo de actividades administrativas y las asociadas a los procesos de contratación.(PROFESIONALES, SEIS )
</t>
  </si>
  <si>
    <t xml:space="preserve">5 MESES </t>
  </si>
  <si>
    <t>Atender 300 emprendimientos de oportunidad</t>
  </si>
  <si>
    <t>CUOTA</t>
  </si>
  <si>
    <t>Enero 9 de 2020</t>
  </si>
  <si>
    <t>Fortalecer 500 unidades productivas en capacidades de desarrollo tecnológico e innovación productiva</t>
  </si>
  <si>
    <t>Número de aglomeraciones, clúster, o encadenamientos productivos de la ciudad intervenidos</t>
  </si>
  <si>
    <t>Número de unidades productivas fortalecidas en capacidades de desarrollo tecnológico e innovación productiva</t>
  </si>
  <si>
    <t>Fondo distrital de innovación y temas afines operando</t>
  </si>
  <si>
    <t>Apoyar 75 empresas en procesos de exportación</t>
  </si>
  <si>
    <t>Apoyar 170 empresas en procesos de exportación</t>
  </si>
  <si>
    <t>Número de investigaciones realizadas</t>
  </si>
  <si>
    <t>generar la alta apropiación de la planeación, el
seguimiento y la evaluación en la gestión de la SDDE</t>
  </si>
  <si>
    <t>Porcentaje de capacitaciones realizadas del plan anual</t>
  </si>
  <si>
    <t>CUOTA SDDE</t>
  </si>
  <si>
    <t>PRESUPUESTO META PLAN</t>
  </si>
  <si>
    <t>INDICADOR</t>
  </si>
  <si>
    <t xml:space="preserve">META PROYECTO </t>
  </si>
  <si>
    <t>PRESUPUESTO META PROYECTO</t>
  </si>
  <si>
    <t xml:space="preserve">ESTRATEGIAS </t>
  </si>
  <si>
    <t xml:space="preserve">ACCIONES </t>
  </si>
  <si>
    <t>OBJETO</t>
  </si>
  <si>
    <t xml:space="preserve">PLAZO </t>
  </si>
  <si>
    <t>1028   Gestión y modernización institucional</t>
  </si>
  <si>
    <t>Fortalecer la capacidad institucional para lograr el objeto misional de la entidad a través la provisión de bienes y servicios de apoyo transversal que soportan el adecuado desarrollo de los procesos misionales de la Secretaría.</t>
  </si>
  <si>
    <t>LUZ MARY PERALTA Directora (E)  Gestión Corporativa</t>
  </si>
  <si>
    <t xml:space="preserve">  Índice de satisfacción laboral</t>
  </si>
  <si>
    <t>Mantener la sostenibilidad del 100% de los subsistemas del Sistema Integrado de Gestión</t>
  </si>
  <si>
    <t>En aplicación de la (NTD-SIG 001:2011) se realizará actualización permanente a los subsistemas del SIG y elaboración de informes de seguimiento</t>
  </si>
  <si>
    <t>Darle continuidad a  la intervención  del archivo central de la SDDE ajustandolo a las TRD aprobadas para la SDDE</t>
  </si>
  <si>
    <t>Mantener actualizados el 100% de los procesos y procedimientos de la entidad</t>
  </si>
  <si>
    <t>Elaborar informes de seguimiento a los indicadores de medición del desempeño, a la matriz de riesgos de los procesos de la entidad y  a la implementación del SIG.</t>
  </si>
  <si>
    <t>Garantizar la prestación de los  servicios de vigilancia, transporte, contabilidad, papeleria, apoyo administrativo  para el correcto funcionamiento de la entidad.</t>
  </si>
  <si>
    <t>Contratar los servicios de vigilancia, papelería, seguros, receurso humano y demas actividades que sean necesarias para garantizar el funcionamiento de las Sedes de la Entidad.</t>
  </si>
  <si>
    <t xml:space="preserve">SUBASTA </t>
  </si>
  <si>
    <t>Apoyar jurídicamente los procesos de contratación, la respuesta a demandas tutelas y derechos de petición y la prevención del daño antijurídico de la entidad</t>
  </si>
  <si>
    <t xml:space="preserve">Realizar campañas de actualización normativa de los procesos, acompar los procesos de contratcion de la entidad </t>
  </si>
  <si>
    <t>Proyectas, diseñar y elaborar material comunicativo relacionado con la gestión de la entidad, utilizando los canales de comunicación más adecuados para transmitir el conocimiento a actores interesados.</t>
  </si>
  <si>
    <t>Producción de piezas comunicativas Difusión de los proyectos, planes y productos de la entidad y dar apoyio al diseño e implementación de ferias, foros y otros eventos liderados por la Secretaría Distrital de Desarrollo Económico, en coordinación con los operadores.</t>
  </si>
  <si>
    <t>Se elaborará un plan anual de mantenimiento cuyo avance se reportara para el cumplimiento de la meta</t>
  </si>
  <si>
    <t xml:space="preserve"> Dar continuidad al  mantenimiento preventivo y correctivo a las instalaciones de la SDDE</t>
  </si>
  <si>
    <t>CONTRATAR, LA INTERVENCION AL SISTEMA DE REDES ELECTRICAS DE LA PLATAFORMA COMERCIAL LOGISTICA LOS LUCEROS</t>
  </si>
  <si>
    <t>LICITACION PUBLICA</t>
  </si>
  <si>
    <t>Contratar la Interventoría Técnica, Administrativa, Legal, Ambiental, Financiera y Operativa al contrato de obra cuyo objeto es: “Contratar la intervención al sistema de redes eléctricas de la plataforma comercial logística los luceros”.</t>
  </si>
  <si>
    <t>Durante la vigencia 2020 se ejecutaran recursos solo si se da el traslado de sede.</t>
  </si>
  <si>
    <t>Mejorar la operación de la infraestructura tecnologiga de la entidad y de esta forma mejorar las condiciones de seguridad de las instalacion donde opera la SDDE</t>
  </si>
  <si>
    <t>Adquisición de Equipos de Computo, servidores, impresoras y equipos de telecomunicación, licencias, traslado del data center si solo si hay cambio de sede.</t>
  </si>
  <si>
    <t>A través de la conectividad a internet con anchos de banda ideales para la operación de la entidad y del monitoreo al servicio prestado se logrará reducir al 5% las horas de interrupción de un servicio estimado 24 horas al día -7 días a la semana</t>
  </si>
  <si>
    <t>Realizar monitoreo permanente a la prestación del servicio de conectividad a internet e implementar los instrumentos necesarios para mantener en linea los servicios informaticos de la entidad</t>
  </si>
  <si>
    <t xml:space="preserve">Se realizaran la sostenibilidad a las  acciones para mejorar la operación de todos los sistemas </t>
  </si>
  <si>
    <t xml:space="preserve"> Continuar verificando  la correcta  operación de los aplicativos de SICAPITAL sobre los cuales se realice la incorporación de nuevos desarrollos.</t>
  </si>
  <si>
    <t>Mantenimiento simultaneo de la infraestructura existente a fin de garantizar la estabilidad del servicio de la infraestructura (redes, servidores, computadores, impresoras, aire acondicionado y red contra incendios del datacenter)</t>
  </si>
  <si>
    <t>Realizar la contratación de servicios de mantenimiento de Equipos de Computo, servidores, impresoras, aire acondicionado, sistema contra incendios y equipos de telecomunicación</t>
  </si>
  <si>
    <t>12 meses</t>
  </si>
  <si>
    <t>3 meses</t>
  </si>
  <si>
    <t>1 mes</t>
  </si>
  <si>
    <t xml:space="preserve">12 meses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</si>
</sst>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
    <numFmt numFmtId="165" formatCode="_(&quot;$&quot;\ * #,##0_);_(&quot;$&quot;\ * \(#,##0\);_(&quot;$&quot;\ * &quot;-&quot;??_);_(@_)"/>
    <numFmt numFmtId="166" formatCode="_(* #,##0_);_(* \(#,##0\);_(* &quot;-&quot;??_);_(@_)"/>
    <numFmt numFmtId="167" formatCode="_(* #,##0.000_);_(* \(#,##0.000\);_(* &quot;-&quot;??_);_(@_)"/>
    <numFmt numFmtId="168" formatCode="0.0"/>
  </numFmts>
  <fonts count="51">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b/>
      <sz val="18"/>
      <color theme="1"/>
      <name val="Calibri"/>
      <family val="2"/>
      <scheme val="minor"/>
    </font>
    <font>
      <b/>
      <sz val="10"/>
      <color theme="1"/>
      <name val="Calibri"/>
      <family val="2"/>
      <scheme val="minor"/>
    </font>
    <font>
      <sz val="10"/>
      <color indexed="64"/>
      <name val="Arial"/>
      <family val="2"/>
    </font>
    <font>
      <sz val="12"/>
      <color theme="1"/>
      <name val="Calibri"/>
      <family val="2"/>
      <scheme val="minor"/>
    </font>
    <font>
      <b/>
      <sz val="12"/>
      <color theme="1"/>
      <name val="Calibri"/>
      <family val="2"/>
      <scheme val="minor"/>
    </font>
    <font>
      <b/>
      <sz val="12"/>
      <name val="Calibri"/>
      <family val="2"/>
      <scheme val="minor"/>
    </font>
    <font>
      <b/>
      <sz val="16"/>
      <color theme="1"/>
      <name val="Calibri"/>
      <family val="2"/>
      <scheme val="minor"/>
    </font>
    <font>
      <sz val="11"/>
      <color theme="1"/>
      <name val="Calibri"/>
      <family val="2"/>
      <scheme val="minor"/>
    </font>
    <font>
      <b/>
      <sz val="11"/>
      <name val="Calibri"/>
      <family val="2"/>
    </font>
    <font>
      <sz val="11"/>
      <name val="Calibri"/>
      <family val="2"/>
    </font>
    <font>
      <sz val="11"/>
      <color rgb="FF000000"/>
      <name val="Calibri"/>
      <family val="2"/>
    </font>
    <font>
      <sz val="10"/>
      <color rgb="FF000000"/>
      <name val="Calibri"/>
      <family val="2"/>
    </font>
    <font>
      <sz val="10"/>
      <name val="Calibri"/>
      <family val="2"/>
    </font>
    <font>
      <b/>
      <sz val="12"/>
      <color rgb="FF000000"/>
      <name val="Calibri"/>
      <family val="2"/>
    </font>
    <font>
      <b/>
      <sz val="12"/>
      <name val="Calibri"/>
      <family val="2"/>
    </font>
    <font>
      <sz val="10"/>
      <color rgb="FF000000"/>
      <name val="Arial"/>
      <family val="2"/>
    </font>
    <font>
      <b/>
      <sz val="14"/>
      <color rgb="FF000000"/>
      <name val="Calibri"/>
      <family val="2"/>
    </font>
    <font>
      <b/>
      <sz val="12"/>
      <color theme="1"/>
      <name val="Cambria"/>
      <family val="1"/>
    </font>
    <font>
      <sz val="14"/>
      <name val="Calibri"/>
      <family val="2"/>
      <scheme val="minor"/>
    </font>
    <font>
      <b/>
      <sz val="14"/>
      <name val="Calibri"/>
      <family val="2"/>
      <scheme val="minor"/>
    </font>
    <font>
      <b/>
      <sz val="14"/>
      <color theme="1"/>
      <name val="Calibri"/>
      <family val="2"/>
      <scheme val="minor"/>
    </font>
    <font>
      <sz val="14"/>
      <color theme="1"/>
      <name val="Calibri"/>
      <family val="2"/>
      <scheme val="minor"/>
    </font>
    <font>
      <sz val="10"/>
      <name val="Calibri (Cuerpo)_x0000_"/>
    </font>
    <font>
      <b/>
      <sz val="10"/>
      <name val="Calibri"/>
      <family val="2"/>
      <scheme val="minor"/>
    </font>
    <font>
      <sz val="11"/>
      <color theme="1"/>
      <name val="Times New Roman"/>
      <family val="1"/>
    </font>
    <font>
      <sz val="11"/>
      <name val="Times New Roman"/>
      <family val="1"/>
    </font>
    <font>
      <sz val="12"/>
      <name val="Calibri"/>
      <family val="2"/>
    </font>
    <font>
      <sz val="12"/>
      <color rgb="FF000000"/>
      <name val="Calibri"/>
      <family val="2"/>
    </font>
    <font>
      <sz val="16"/>
      <color theme="1"/>
      <name val="Calibri"/>
      <family val="2"/>
      <scheme val="minor"/>
    </font>
    <font>
      <b/>
      <sz val="11"/>
      <color theme="0"/>
      <name val="Times New Roman"/>
      <family val="1"/>
    </font>
    <font>
      <b/>
      <sz val="11"/>
      <color theme="1"/>
      <name val="Times New Roman"/>
      <family val="1"/>
    </font>
    <font>
      <b/>
      <sz val="11"/>
      <name val="Times New Roman"/>
      <family val="1"/>
    </font>
    <font>
      <sz val="11"/>
      <color rgb="FF222222"/>
      <name val="Times New Roman"/>
      <family val="1"/>
    </font>
    <font>
      <b/>
      <sz val="20"/>
      <color theme="1"/>
      <name val="Calibri"/>
      <family val="2"/>
      <scheme val="minor"/>
    </font>
    <font>
      <b/>
      <sz val="16"/>
      <name val="Calibri"/>
      <family val="2"/>
      <scheme val="minor"/>
    </font>
    <font>
      <sz val="12"/>
      <color theme="1"/>
      <name val="Times New Roman"/>
      <family val="1"/>
    </font>
    <font>
      <sz val="10"/>
      <name val="Arial"/>
      <family val="2"/>
    </font>
    <font>
      <sz val="12"/>
      <color rgb="FF000000"/>
      <name val="Arial"/>
      <family val="2"/>
    </font>
    <font>
      <b/>
      <sz val="14"/>
      <name val="Calibri"/>
      <family val="2"/>
    </font>
    <font>
      <sz val="14"/>
      <color rgb="FF000000"/>
      <name val="Calibri"/>
      <family val="2"/>
    </font>
    <font>
      <sz val="14"/>
      <name val="Calibri"/>
      <family val="2"/>
    </font>
    <font>
      <b/>
      <sz val="12"/>
      <color theme="0"/>
      <name val="Times New Roman"/>
      <family val="1"/>
    </font>
    <font>
      <b/>
      <sz val="12"/>
      <name val="Times New Roman"/>
      <family val="1"/>
    </font>
    <font>
      <sz val="12"/>
      <name val="Calibri"/>
      <family val="2"/>
      <scheme val="minor"/>
    </font>
    <font>
      <b/>
      <sz val="12"/>
      <color theme="1"/>
      <name val="Times New Roman"/>
      <family val="1"/>
    </font>
    <font>
      <b/>
      <sz val="18"/>
      <color theme="0"/>
      <name val="Calibri"/>
      <family val="2"/>
      <scheme val="minor"/>
    </font>
    <font>
      <b/>
      <sz val="22"/>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00B0F0"/>
        <bgColor rgb="FF00B0F0"/>
      </patternFill>
    </fill>
    <fill>
      <patternFill patternType="solid">
        <fgColor rgb="FFEFEFEF"/>
        <bgColor rgb="FFEFEFEF"/>
      </patternFill>
    </fill>
    <fill>
      <patternFill patternType="solid">
        <fgColor theme="0"/>
        <bgColor rgb="FFEFEFEF"/>
      </patternFill>
    </fill>
    <fill>
      <patternFill patternType="solid">
        <fgColor rgb="FFFFFF00"/>
        <bgColor indexed="64"/>
      </patternFill>
    </fill>
    <fill>
      <patternFill patternType="solid">
        <fgColor rgb="FF2DC8FF"/>
        <bgColor indexed="64"/>
      </patternFill>
    </fill>
    <fill>
      <patternFill patternType="solid">
        <fgColor rgb="FFFFFFFF"/>
        <bgColor rgb="FF33CCCC"/>
      </patternFill>
    </fill>
    <fill>
      <patternFill patternType="solid">
        <fgColor theme="1" tint="0.14999847407452621"/>
        <bgColor indexed="64"/>
      </patternFill>
    </fill>
    <fill>
      <patternFill patternType="solid">
        <fgColor rgb="FFF2F6EA"/>
        <bgColor indexed="64"/>
      </patternFill>
    </fill>
    <fill>
      <patternFill patternType="solid">
        <fgColor theme="0"/>
        <bgColor rgb="FFC9DAF8"/>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right style="thin">
        <color indexed="64"/>
      </right>
      <top/>
      <bottom/>
      <diagonal/>
    </border>
    <border>
      <left style="thin">
        <color rgb="FF000000"/>
      </left>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medium">
        <color indexed="64"/>
      </left>
      <right/>
      <top style="medium">
        <color indexed="64"/>
      </top>
      <bottom/>
      <diagonal/>
    </border>
    <border>
      <left style="medium">
        <color indexed="64"/>
      </left>
      <right/>
      <top/>
      <bottom/>
      <diagonal/>
    </border>
  </borders>
  <cellStyleXfs count="7">
    <xf numFmtId="0" fontId="0" fillId="0" borderId="0"/>
    <xf numFmtId="0" fontId="6" fillId="0" borderId="0"/>
    <xf numFmtId="42"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4" fontId="11" fillId="0" borderId="0" applyFont="0" applyFill="0" applyBorder="0" applyAlignment="0" applyProtection="0"/>
  </cellStyleXfs>
  <cellXfs count="501">
    <xf numFmtId="0" fontId="0" fillId="0" borderId="0" xfId="0"/>
    <xf numFmtId="3" fontId="0" fillId="0" borderId="0" xfId="0" applyNumberFormat="1"/>
    <xf numFmtId="0" fontId="2" fillId="0" borderId="0" xfId="0" applyFont="1"/>
    <xf numFmtId="3" fontId="2" fillId="0" borderId="0" xfId="0" applyNumberFormat="1" applyFont="1"/>
    <xf numFmtId="3" fontId="1" fillId="0" borderId="0" xfId="0" applyNumberFormat="1" applyFont="1"/>
    <xf numFmtId="0" fontId="2" fillId="0" borderId="1" xfId="0" applyFont="1" applyBorder="1" applyAlignment="1">
      <alignment horizontal="center" vertical="center" wrapText="1"/>
    </xf>
    <xf numFmtId="0" fontId="2" fillId="0" borderId="0" xfId="0" applyFont="1" applyAlignment="1">
      <alignment vertical="center"/>
    </xf>
    <xf numFmtId="0" fontId="7" fillId="0" borderId="0" xfId="0" applyFont="1" applyAlignment="1">
      <alignment vertical="center"/>
    </xf>
    <xf numFmtId="0" fontId="0" fillId="0" borderId="1" xfId="0" applyBorder="1" applyAlignment="1">
      <alignment vertical="center" wrapText="1"/>
    </xf>
    <xf numFmtId="3" fontId="0" fillId="0" borderId="1" xfId="0" applyNumberFormat="1" applyBorder="1" applyAlignment="1">
      <alignment vertical="center"/>
    </xf>
    <xf numFmtId="0" fontId="2" fillId="0" borderId="0" xfId="0" applyFont="1" applyAlignment="1">
      <alignment horizontal="center"/>
    </xf>
    <xf numFmtId="0" fontId="2" fillId="0" borderId="0" xfId="0" applyFont="1" applyFill="1" applyAlignment="1">
      <alignment horizontal="center"/>
    </xf>
    <xf numFmtId="0" fontId="2" fillId="0" borderId="1" xfId="0" applyFont="1" applyFill="1" applyBorder="1" applyAlignment="1">
      <alignment horizontal="center" vertical="center" wrapText="1"/>
    </xf>
    <xf numFmtId="0" fontId="7" fillId="0" borderId="0" xfId="0" applyFont="1"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15" fillId="5" borderId="0" xfId="0" applyFont="1" applyFill="1"/>
    <xf numFmtId="0" fontId="15" fillId="5" borderId="0" xfId="0" applyFont="1" applyFill="1" applyAlignment="1">
      <alignment horizontal="center"/>
    </xf>
    <xf numFmtId="0" fontId="15" fillId="0" borderId="0" xfId="0" applyFont="1"/>
    <xf numFmtId="3" fontId="15" fillId="0" borderId="0" xfId="0" applyNumberFormat="1" applyFont="1"/>
    <xf numFmtId="0" fontId="15" fillId="0" borderId="0" xfId="0" applyFont="1" applyAlignment="1">
      <alignment horizontal="center"/>
    </xf>
    <xf numFmtId="3" fontId="20" fillId="0" borderId="0" xfId="0" applyNumberFormat="1" applyFont="1" applyAlignment="1">
      <alignment horizontal="center"/>
    </xf>
    <xf numFmtId="0" fontId="3"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42" fontId="0" fillId="0" borderId="2" xfId="2" applyFont="1" applyBorder="1" applyAlignment="1">
      <alignment horizontal="center" vertical="center"/>
    </xf>
    <xf numFmtId="0" fontId="3" fillId="2" borderId="2"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2" fillId="0" borderId="0" xfId="0" applyFont="1" applyAlignment="1">
      <alignment wrapText="1"/>
    </xf>
    <xf numFmtId="3" fontId="2" fillId="0" borderId="0" xfId="0" applyNumberFormat="1" applyFont="1" applyAlignment="1">
      <alignment wrapText="1"/>
    </xf>
    <xf numFmtId="0" fontId="29" fillId="2" borderId="1" xfId="0" applyFont="1" applyFill="1" applyBorder="1" applyAlignment="1">
      <alignment horizontal="justify"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left" vertical="center" wrapText="1"/>
    </xf>
    <xf numFmtId="166" fontId="1" fillId="0" borderId="1" xfId="0" applyNumberFormat="1" applyFont="1" applyFill="1" applyBorder="1" applyAlignment="1">
      <alignment horizontal="left" vertical="center" wrapText="1"/>
    </xf>
    <xf numFmtId="0" fontId="0" fillId="0" borderId="1" xfId="0" applyFill="1" applyBorder="1" applyAlignment="1">
      <alignment wrapText="1"/>
    </xf>
    <xf numFmtId="0" fontId="7" fillId="0" borderId="0" xfId="0" applyFont="1"/>
    <xf numFmtId="0" fontId="7" fillId="0" borderId="0" xfId="0" applyFont="1" applyAlignment="1">
      <alignment wrapText="1"/>
    </xf>
    <xf numFmtId="0" fontId="25" fillId="0" borderId="0" xfId="0" applyFont="1"/>
    <xf numFmtId="0" fontId="17" fillId="5" borderId="14" xfId="0" applyFont="1" applyFill="1" applyBorder="1" applyAlignment="1">
      <alignment horizontal="center" vertical="center" wrapText="1"/>
    </xf>
    <xf numFmtId="37" fontId="16" fillId="5" borderId="9" xfId="0" applyNumberFormat="1" applyFont="1" applyFill="1" applyBorder="1" applyAlignment="1">
      <alignment horizontal="center" vertical="center" wrapText="1"/>
    </xf>
    <xf numFmtId="0" fontId="2" fillId="0" borderId="0" xfId="0" applyFont="1" applyFill="1" applyBorder="1" applyAlignment="1">
      <alignment horizontal="center"/>
    </xf>
    <xf numFmtId="0" fontId="2" fillId="0" borderId="0" xfId="0" applyFont="1" applyBorder="1"/>
    <xf numFmtId="0" fontId="17" fillId="0" borderId="0" xfId="0" applyFont="1" applyFill="1" applyBorder="1" applyAlignment="1">
      <alignment horizontal="center" vertical="center" wrapText="1"/>
    </xf>
    <xf numFmtId="37" fontId="16"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3" fillId="0" borderId="0" xfId="0" applyFont="1" applyFill="1" applyBorder="1"/>
    <xf numFmtId="3" fontId="17" fillId="0" borderId="0" xfId="0" applyNumberFormat="1" applyFont="1" applyFill="1" applyBorder="1" applyAlignment="1">
      <alignment horizontal="center" vertical="center"/>
    </xf>
    <xf numFmtId="0" fontId="15" fillId="0" borderId="0" xfId="0" applyFont="1" applyFill="1" applyBorder="1"/>
    <xf numFmtId="0" fontId="15" fillId="0" borderId="0" xfId="0" applyFont="1" applyFill="1" applyBorder="1" applyAlignment="1">
      <alignment horizontal="center"/>
    </xf>
    <xf numFmtId="3" fontId="25" fillId="0" borderId="0" xfId="0" applyNumberFormat="1" applyFont="1"/>
    <xf numFmtId="0" fontId="0" fillId="0" borderId="1" xfId="0" applyBorder="1" applyAlignment="1">
      <alignment horizontal="center" vertical="center" wrapText="1"/>
    </xf>
    <xf numFmtId="0" fontId="0" fillId="0" borderId="1" xfId="0" applyBorder="1" applyAlignment="1">
      <alignment horizontal="center" vertical="center"/>
    </xf>
    <xf numFmtId="167" fontId="34" fillId="11" borderId="2" xfId="4" applyNumberFormat="1" applyFont="1" applyFill="1" applyBorder="1" applyAlignment="1">
      <alignment horizontal="center" vertical="center" textRotation="90" wrapText="1"/>
    </xf>
    <xf numFmtId="0" fontId="28" fillId="0" borderId="1" xfId="0" applyFont="1" applyFill="1" applyBorder="1" applyAlignment="1">
      <alignment horizontal="justify" vertical="center" wrapText="1"/>
    </xf>
    <xf numFmtId="49" fontId="29" fillId="2" borderId="1" xfId="0" applyNumberFormat="1" applyFont="1" applyFill="1" applyBorder="1" applyAlignment="1">
      <alignment horizontal="justify" vertical="center" wrapText="1"/>
    </xf>
    <xf numFmtId="167" fontId="34" fillId="11" borderId="3" xfId="4" applyNumberFormat="1" applyFont="1" applyFill="1" applyBorder="1" applyAlignment="1">
      <alignment horizontal="center" vertical="center" textRotation="90" wrapText="1"/>
    </xf>
    <xf numFmtId="0" fontId="28" fillId="0" borderId="2" xfId="0" applyFont="1" applyFill="1" applyBorder="1" applyAlignment="1">
      <alignment horizontal="justify" vertical="center" wrapText="1"/>
    </xf>
    <xf numFmtId="49" fontId="28" fillId="2" borderId="1" xfId="0" applyNumberFormat="1" applyFont="1" applyFill="1" applyBorder="1" applyAlignment="1">
      <alignment horizontal="justify" vertical="center" wrapText="1"/>
    </xf>
    <xf numFmtId="0" fontId="28" fillId="0" borderId="4" xfId="0" applyFont="1" applyFill="1" applyBorder="1" applyAlignment="1">
      <alignment horizontal="justify" vertical="center" wrapText="1"/>
    </xf>
    <xf numFmtId="0" fontId="28" fillId="2" borderId="1" xfId="0" applyFont="1" applyFill="1" applyBorder="1" applyAlignment="1">
      <alignment horizontal="justify" vertical="center" wrapText="1"/>
    </xf>
    <xf numFmtId="0" fontId="10" fillId="0" borderId="0" xfId="0" applyFont="1"/>
    <xf numFmtId="0" fontId="32" fillId="0" borderId="0" xfId="0" applyFont="1"/>
    <xf numFmtId="0" fontId="3" fillId="9"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0" fillId="0" borderId="6" xfId="0" applyFont="1" applyBorder="1" applyAlignment="1">
      <alignment vertical="center" wrapText="1"/>
    </xf>
    <xf numFmtId="0" fontId="2" fillId="0" borderId="0" xfId="0" applyFont="1" applyFill="1"/>
    <xf numFmtId="0" fontId="25" fillId="0" borderId="0" xfId="0" applyFont="1" applyFill="1"/>
    <xf numFmtId="0" fontId="2" fillId="0" borderId="0" xfId="0" applyFont="1" applyFill="1" applyBorder="1"/>
    <xf numFmtId="165" fontId="35" fillId="0" borderId="0" xfId="6" applyNumberFormat="1" applyFont="1" applyFill="1" applyBorder="1" applyAlignment="1">
      <alignment vertical="center" wrapText="1"/>
    </xf>
    <xf numFmtId="0" fontId="35" fillId="0" borderId="0" xfId="6" applyNumberFormat="1" applyFont="1" applyFill="1" applyBorder="1" applyAlignment="1">
      <alignment horizontal="center" vertical="center" wrapText="1"/>
    </xf>
    <xf numFmtId="165" fontId="28" fillId="0" borderId="0" xfId="6"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9" fillId="0" borderId="0" xfId="0" applyFont="1" applyFill="1" applyBorder="1" applyAlignment="1">
      <alignment vertical="center" wrapText="1"/>
    </xf>
    <xf numFmtId="42" fontId="9" fillId="0" borderId="0" xfId="2" applyFont="1" applyFill="1" applyBorder="1" applyAlignment="1">
      <alignment horizontal="center" vertical="center" wrapText="1"/>
    </xf>
    <xf numFmtId="0" fontId="23" fillId="0" borderId="5" xfId="0" applyFont="1" applyFill="1" applyBorder="1" applyAlignment="1">
      <alignment vertical="center" wrapText="1"/>
    </xf>
    <xf numFmtId="0" fontId="23" fillId="0" borderId="7" xfId="0" applyFont="1" applyFill="1" applyBorder="1" applyAlignment="1">
      <alignment vertical="center" wrapText="1"/>
    </xf>
    <xf numFmtId="0" fontId="23" fillId="0" borderId="6" xfId="0" applyFont="1" applyFill="1" applyBorder="1" applyAlignment="1">
      <alignment vertical="center" wrapText="1"/>
    </xf>
    <xf numFmtId="0" fontId="7" fillId="0" borderId="0" xfId="0" applyFont="1" applyFill="1"/>
    <xf numFmtId="3" fontId="2" fillId="0" borderId="0" xfId="0" applyNumberFormat="1" applyFont="1" applyFill="1"/>
    <xf numFmtId="0" fontId="7" fillId="0" borderId="0" xfId="0" applyFont="1" applyFill="1" applyAlignment="1">
      <alignment horizontal="center"/>
    </xf>
    <xf numFmtId="0" fontId="9" fillId="0" borderId="5" xfId="0" applyFont="1" applyFill="1" applyBorder="1" applyAlignment="1">
      <alignment vertical="center" wrapText="1"/>
    </xf>
    <xf numFmtId="0" fontId="9" fillId="0" borderId="7" xfId="0" applyFont="1" applyFill="1" applyBorder="1" applyAlignment="1">
      <alignment vertical="center" wrapText="1"/>
    </xf>
    <xf numFmtId="0" fontId="9" fillId="0" borderId="6" xfId="0" applyFont="1" applyFill="1" applyBorder="1" applyAlignment="1">
      <alignment vertical="center" wrapText="1"/>
    </xf>
    <xf numFmtId="0" fontId="0" fillId="0" borderId="0" xfId="0" applyBorder="1"/>
    <xf numFmtId="3" fontId="24" fillId="0" borderId="0" xfId="0" applyNumberFormat="1" applyFont="1" applyFill="1" applyBorder="1" applyAlignment="1">
      <alignment horizontal="center" vertical="center" wrapText="1"/>
    </xf>
    <xf numFmtId="0" fontId="23" fillId="0" borderId="0" xfId="0" applyFont="1" applyFill="1" applyBorder="1" applyAlignment="1">
      <alignment vertical="center" wrapText="1"/>
    </xf>
    <xf numFmtId="3" fontId="23"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164" fontId="4" fillId="0" borderId="0" xfId="0" applyNumberFormat="1" applyFont="1" applyBorder="1" applyAlignment="1">
      <alignment horizontal="center" vertical="center" wrapText="1"/>
    </xf>
    <xf numFmtId="0" fontId="4" fillId="7" borderId="1" xfId="0" applyFont="1" applyFill="1" applyBorder="1" applyAlignment="1">
      <alignment horizontal="center"/>
    </xf>
    <xf numFmtId="164" fontId="23" fillId="0" borderId="7" xfId="0" applyNumberFormat="1" applyFont="1" applyFill="1" applyBorder="1" applyAlignment="1">
      <alignment horizontal="center" vertical="center" wrapText="1"/>
    </xf>
    <xf numFmtId="0" fontId="24" fillId="0" borderId="0" xfId="0" applyFont="1" applyBorder="1" applyAlignment="1"/>
    <xf numFmtId="0" fontId="35" fillId="11" borderId="0" xfId="6" applyNumberFormat="1" applyFont="1" applyFill="1" applyBorder="1" applyAlignment="1">
      <alignment horizontal="center" vertical="center" wrapText="1"/>
    </xf>
    <xf numFmtId="165" fontId="28" fillId="0" borderId="0" xfId="6" applyNumberFormat="1" applyFont="1" applyBorder="1" applyAlignment="1">
      <alignment horizontal="center" vertical="center" wrapText="1"/>
    </xf>
    <xf numFmtId="0" fontId="3" fillId="0" borderId="2"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42" fontId="9" fillId="0" borderId="7" xfId="2" applyFont="1" applyFill="1" applyBorder="1" applyAlignment="1">
      <alignment horizontal="center" vertical="center" wrapText="1"/>
    </xf>
    <xf numFmtId="0" fontId="8" fillId="0" borderId="5" xfId="0" applyFont="1" applyFill="1" applyBorder="1" applyAlignment="1">
      <alignment vertical="center" wrapText="1"/>
    </xf>
    <xf numFmtId="0" fontId="8" fillId="0" borderId="7" xfId="0" applyFont="1" applyFill="1" applyBorder="1" applyAlignment="1">
      <alignment vertical="center" wrapText="1"/>
    </xf>
    <xf numFmtId="0" fontId="8" fillId="0" borderId="6" xfId="0" applyFont="1" applyFill="1" applyBorder="1" applyAlignment="1">
      <alignment vertical="center" wrapText="1"/>
    </xf>
    <xf numFmtId="0" fontId="27" fillId="0" borderId="1" xfId="0" applyFont="1" applyFill="1" applyBorder="1" applyAlignment="1">
      <alignment horizontal="right" vertical="center" wrapText="1" indent="1"/>
    </xf>
    <xf numFmtId="0" fontId="10" fillId="0" borderId="25" xfId="0" applyFont="1" applyFill="1" applyBorder="1" applyAlignment="1">
      <alignment vertical="center" wrapText="1"/>
    </xf>
    <xf numFmtId="0" fontId="10" fillId="0" borderId="25" xfId="0" applyFont="1" applyBorder="1" applyAlignment="1">
      <alignment vertical="center" wrapText="1"/>
    </xf>
    <xf numFmtId="0" fontId="34" fillId="0" borderId="1" xfId="0" applyFont="1" applyFill="1" applyBorder="1" applyAlignment="1">
      <alignment vertical="center"/>
    </xf>
    <xf numFmtId="165" fontId="35" fillId="0" borderId="3" xfId="6" applyNumberFormat="1" applyFont="1" applyFill="1" applyBorder="1" applyAlignment="1">
      <alignment vertical="center" wrapText="1"/>
    </xf>
    <xf numFmtId="0" fontId="35" fillId="11" borderId="3" xfId="6" applyNumberFormat="1" applyFont="1" applyFill="1" applyBorder="1" applyAlignment="1">
      <alignment horizontal="center" vertical="center" wrapText="1"/>
    </xf>
    <xf numFmtId="165" fontId="28" fillId="0" borderId="3" xfId="6" applyNumberFormat="1" applyFont="1" applyBorder="1" applyAlignment="1">
      <alignment horizontal="center" vertical="center" wrapText="1"/>
    </xf>
    <xf numFmtId="166" fontId="28" fillId="0" borderId="0" xfId="6" applyNumberFormat="1" applyFont="1" applyFill="1" applyBorder="1" applyAlignment="1">
      <alignment wrapText="1"/>
    </xf>
    <xf numFmtId="165" fontId="28" fillId="0" borderId="0" xfId="6" applyNumberFormat="1" applyFont="1" applyFill="1" applyBorder="1" applyAlignment="1">
      <alignment horizontal="center" wrapText="1"/>
    </xf>
    <xf numFmtId="165" fontId="35" fillId="0" borderId="0" xfId="6" applyNumberFormat="1" applyFont="1" applyFill="1" applyBorder="1" applyAlignment="1">
      <alignment horizontal="center" vertical="center" wrapText="1"/>
    </xf>
    <xf numFmtId="0" fontId="24" fillId="0" borderId="5" xfId="0" applyFont="1" applyBorder="1" applyAlignment="1">
      <alignment horizontal="right" vertical="center" wrapText="1"/>
    </xf>
    <xf numFmtId="0" fontId="0" fillId="0" borderId="1" xfId="0" applyBorder="1" applyAlignment="1">
      <alignment horizontal="center" vertical="center" wrapText="1"/>
    </xf>
    <xf numFmtId="0" fontId="0" fillId="0" borderId="1" xfId="0" applyFill="1" applyBorder="1" applyAlignment="1">
      <alignment horizontal="left" vertical="center" wrapText="1"/>
    </xf>
    <xf numFmtId="0" fontId="18" fillId="5" borderId="14" xfId="0" applyFont="1" applyFill="1" applyBorder="1" applyAlignment="1">
      <alignment horizontal="center" vertical="center" wrapText="1"/>
    </xf>
    <xf numFmtId="0" fontId="13" fillId="0" borderId="0" xfId="0" applyFont="1" applyBorder="1"/>
    <xf numFmtId="0" fontId="13" fillId="0" borderId="12" xfId="0" applyFont="1" applyBorder="1"/>
    <xf numFmtId="0" fontId="7" fillId="0" borderId="1" xfId="0" applyFont="1" applyBorder="1" applyAlignment="1">
      <alignment horizontal="justify" vertical="center" wrapText="1"/>
    </xf>
    <xf numFmtId="2" fontId="7" fillId="0" borderId="1" xfId="0" applyNumberFormat="1" applyFont="1" applyBorder="1" applyAlignment="1">
      <alignment horizontal="center" vertical="center"/>
    </xf>
    <xf numFmtId="0" fontId="7" fillId="0" borderId="1" xfId="0" applyFont="1" applyFill="1" applyBorder="1" applyAlignment="1">
      <alignment horizontal="justify" vertical="center" wrapText="1"/>
    </xf>
    <xf numFmtId="2" fontId="7" fillId="0" borderId="1" xfId="0" applyNumberFormat="1" applyFont="1" applyBorder="1" applyAlignment="1">
      <alignment horizontal="center"/>
    </xf>
    <xf numFmtId="0" fontId="0" fillId="0" borderId="1" xfId="0" applyBorder="1"/>
    <xf numFmtId="0" fontId="7" fillId="0" borderId="5" xfId="0" applyFont="1" applyBorder="1" applyAlignment="1">
      <alignment horizontal="justify" vertical="center" wrapText="1"/>
    </xf>
    <xf numFmtId="3" fontId="7" fillId="0" borderId="7" xfId="0" applyNumberFormat="1" applyFont="1" applyBorder="1" applyAlignment="1">
      <alignment horizontal="center" vertical="center"/>
    </xf>
    <xf numFmtId="0" fontId="7" fillId="0" borderId="7" xfId="0" applyFont="1" applyBorder="1" applyAlignment="1">
      <alignment horizontal="justify" vertical="center" wrapText="1"/>
    </xf>
    <xf numFmtId="0" fontId="24" fillId="0" borderId="6" xfId="0" applyFont="1" applyFill="1" applyBorder="1" applyAlignment="1">
      <alignment horizontal="right" vertical="center" wrapText="1"/>
    </xf>
    <xf numFmtId="0" fontId="40" fillId="2" borderId="18"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41" fillId="2" borderId="1" xfId="0" applyNumberFormat="1"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31" xfId="0" applyFont="1" applyFill="1" applyBorder="1" applyAlignment="1">
      <alignment horizontal="center" vertical="center" wrapText="1"/>
    </xf>
    <xf numFmtId="37" fontId="16" fillId="5" borderId="1" xfId="0" applyNumberFormat="1" applyFont="1" applyFill="1" applyBorder="1" applyAlignment="1">
      <alignment horizontal="center" vertical="center" wrapText="1"/>
    </xf>
    <xf numFmtId="37" fontId="16" fillId="5" borderId="6" xfId="0" applyNumberFormat="1" applyFont="1" applyFill="1" applyBorder="1" applyAlignment="1">
      <alignment horizontal="center" vertical="center" wrapText="1"/>
    </xf>
    <xf numFmtId="0" fontId="17" fillId="5" borderId="1" xfId="0" applyFont="1" applyFill="1" applyBorder="1" applyAlignment="1">
      <alignment horizontal="right"/>
    </xf>
    <xf numFmtId="0" fontId="15" fillId="5" borderId="1" xfId="0" applyFont="1" applyFill="1" applyBorder="1"/>
    <xf numFmtId="0" fontId="15" fillId="5" borderId="1" xfId="0" applyFont="1" applyFill="1" applyBorder="1" applyAlignment="1">
      <alignment horizontal="center"/>
    </xf>
    <xf numFmtId="0" fontId="17" fillId="5" borderId="0" xfId="0" applyFont="1" applyFill="1" applyBorder="1" applyAlignment="1">
      <alignment horizontal="center" vertical="center" wrapText="1"/>
    </xf>
    <xf numFmtId="37" fontId="16" fillId="5" borderId="14" xfId="0" applyNumberFormat="1" applyFont="1" applyFill="1" applyBorder="1" applyAlignment="1">
      <alignment horizontal="center" vertical="center" wrapText="1"/>
    </xf>
    <xf numFmtId="0" fontId="18" fillId="5" borderId="0" xfId="0" applyFont="1" applyFill="1" applyBorder="1" applyAlignment="1">
      <alignment horizontal="center" vertical="center" wrapText="1"/>
    </xf>
    <xf numFmtId="3" fontId="7" fillId="0" borderId="0" xfId="0" applyNumberFormat="1" applyFont="1" applyFill="1" applyBorder="1" applyAlignment="1">
      <alignment horizontal="center" vertical="center"/>
    </xf>
    <xf numFmtId="3" fontId="7" fillId="0" borderId="0" xfId="0" applyNumberFormat="1" applyFont="1"/>
    <xf numFmtId="3" fontId="7" fillId="0" borderId="1" xfId="0" applyNumberFormat="1" applyFont="1" applyBorder="1" applyAlignment="1">
      <alignment horizontal="center" vertical="center" wrapText="1"/>
    </xf>
    <xf numFmtId="3" fontId="7"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7" fillId="0" borderId="0" xfId="0" applyNumberFormat="1" applyFont="1" applyFill="1" applyBorder="1"/>
    <xf numFmtId="3" fontId="7" fillId="0" borderId="0" xfId="0" applyNumberFormat="1" applyFont="1" applyFill="1"/>
    <xf numFmtId="3" fontId="7" fillId="0" borderId="1" xfId="0" applyNumberFormat="1" applyFont="1" applyBorder="1"/>
    <xf numFmtId="3" fontId="8" fillId="0" borderId="1" xfId="0" applyNumberFormat="1" applyFont="1" applyBorder="1"/>
    <xf numFmtId="3" fontId="31" fillId="5" borderId="0" xfId="0" applyNumberFormat="1" applyFont="1" applyFill="1" applyAlignment="1">
      <alignment horizontal="center"/>
    </xf>
    <xf numFmtId="3" fontId="8" fillId="0" borderId="0" xfId="5" applyNumberFormat="1" applyFont="1" applyFill="1" applyBorder="1" applyAlignment="1">
      <alignment vertical="center" wrapText="1"/>
    </xf>
    <xf numFmtId="3" fontId="8" fillId="7" borderId="1" xfId="5" applyNumberFormat="1" applyFont="1" applyFill="1" applyBorder="1" applyAlignment="1">
      <alignment vertical="center" wrapText="1"/>
    </xf>
    <xf numFmtId="3" fontId="45" fillId="0" borderId="0" xfId="6" applyNumberFormat="1" applyFont="1" applyFill="1" applyBorder="1" applyAlignment="1">
      <alignment vertical="center" wrapText="1"/>
    </xf>
    <xf numFmtId="3" fontId="8" fillId="0" borderId="5" xfId="5" applyNumberFormat="1" applyFont="1" applyFill="1" applyBorder="1" applyAlignment="1">
      <alignment wrapText="1"/>
    </xf>
    <xf numFmtId="3" fontId="8" fillId="0" borderId="1" xfId="5" applyNumberFormat="1" applyFont="1" applyFill="1" applyBorder="1" applyAlignment="1">
      <alignment vertical="center" wrapText="1"/>
    </xf>
    <xf numFmtId="3" fontId="7" fillId="0" borderId="0" xfId="0" applyNumberFormat="1" applyFont="1" applyBorder="1" applyAlignment="1">
      <alignment wrapText="1"/>
    </xf>
    <xf numFmtId="3" fontId="7" fillId="0" borderId="1" xfId="2" applyNumberFormat="1" applyFont="1" applyBorder="1" applyAlignment="1">
      <alignment horizontal="center" vertical="center"/>
    </xf>
    <xf numFmtId="3" fontId="31" fillId="0" borderId="0" xfId="0" applyNumberFormat="1" applyFont="1"/>
    <xf numFmtId="3" fontId="17" fillId="0" borderId="0" xfId="0" applyNumberFormat="1" applyFont="1" applyAlignment="1">
      <alignment horizontal="center"/>
    </xf>
    <xf numFmtId="3" fontId="7" fillId="0" borderId="0" xfId="0" applyNumberFormat="1" applyFont="1" applyAlignment="1">
      <alignment wrapText="1"/>
    </xf>
    <xf numFmtId="3" fontId="7" fillId="0" borderId="1" xfId="0" applyNumberFormat="1" applyFont="1" applyBorder="1" applyAlignment="1">
      <alignment horizontal="center" vertical="center" wrapText="1"/>
    </xf>
    <xf numFmtId="3" fontId="7" fillId="0" borderId="0" xfId="0" applyNumberFormat="1" applyFont="1" applyBorder="1"/>
    <xf numFmtId="3" fontId="9" fillId="0" borderId="7" xfId="0" applyNumberFormat="1" applyFont="1" applyFill="1" applyBorder="1" applyAlignment="1">
      <alignment vertical="center" wrapText="1"/>
    </xf>
    <xf numFmtId="3" fontId="30" fillId="5" borderId="6" xfId="0" applyNumberFormat="1" applyFont="1" applyFill="1" applyBorder="1" applyAlignment="1">
      <alignment horizontal="center" vertical="center" wrapText="1"/>
    </xf>
    <xf numFmtId="3" fontId="30" fillId="5" borderId="14" xfId="0" applyNumberFormat="1" applyFont="1" applyFill="1" applyBorder="1" applyAlignment="1">
      <alignment horizontal="center" vertical="center" wrapText="1"/>
    </xf>
    <xf numFmtId="3" fontId="30" fillId="0" borderId="0" xfId="0" applyNumberFormat="1" applyFont="1" applyFill="1" applyBorder="1"/>
    <xf numFmtId="3" fontId="48" fillId="0" borderId="1" xfId="0" applyNumberFormat="1" applyFont="1" applyFill="1" applyBorder="1" applyAlignment="1">
      <alignment vertical="center"/>
    </xf>
    <xf numFmtId="0" fontId="50" fillId="7" borderId="0" xfId="0" applyFont="1" applyFill="1" applyAlignment="1">
      <alignment horizontal="center" vertical="center"/>
    </xf>
    <xf numFmtId="164" fontId="50" fillId="7" borderId="0" xfId="0" applyNumberFormat="1" applyFont="1" applyFill="1" applyAlignment="1">
      <alignment horizontal="center" vertical="center"/>
    </xf>
    <xf numFmtId="0" fontId="8" fillId="3" borderId="2" xfId="0" applyFont="1" applyFill="1" applyBorder="1" applyAlignment="1">
      <alignment vertical="center" wrapText="1"/>
    </xf>
    <xf numFmtId="3" fontId="8" fillId="3" borderId="2" xfId="0" applyNumberFormat="1" applyFont="1" applyFill="1" applyBorder="1" applyAlignment="1">
      <alignment vertical="center" wrapText="1"/>
    </xf>
    <xf numFmtId="0" fontId="1" fillId="3" borderId="2" xfId="0" applyFont="1" applyFill="1" applyBorder="1" applyAlignment="1">
      <alignment horizontal="center" vertical="center"/>
    </xf>
    <xf numFmtId="0" fontId="1" fillId="3" borderId="1" xfId="0" applyFont="1" applyFill="1" applyBorder="1" applyAlignment="1">
      <alignment vertical="center" wrapText="1"/>
    </xf>
    <xf numFmtId="3" fontId="1" fillId="3" borderId="1" xfId="0" applyNumberFormat="1" applyFont="1" applyFill="1" applyBorder="1" applyAlignment="1">
      <alignment horizontal="center"/>
    </xf>
    <xf numFmtId="3" fontId="0" fillId="0" borderId="1" xfId="0" applyNumberFormat="1" applyBorder="1"/>
    <xf numFmtId="3" fontId="0" fillId="0" borderId="1" xfId="0" applyNumberFormat="1" applyBorder="1" applyAlignment="1"/>
    <xf numFmtId="3" fontId="0" fillId="0" borderId="1" xfId="0" applyNumberFormat="1" applyBorder="1" applyAlignment="1">
      <alignment horizontal="left" vertical="center"/>
    </xf>
    <xf numFmtId="3" fontId="0" fillId="0" borderId="1" xfId="0" applyNumberFormat="1" applyFill="1" applyBorder="1"/>
    <xf numFmtId="0" fontId="1" fillId="0" borderId="0" xfId="0" applyFont="1"/>
    <xf numFmtId="166" fontId="1" fillId="0" borderId="0" xfId="0" applyNumberFormat="1" applyFont="1"/>
    <xf numFmtId="0" fontId="34" fillId="0" borderId="1" xfId="0" applyFont="1" applyFill="1" applyBorder="1" applyAlignment="1">
      <alignment horizontal="right" vertical="center"/>
    </xf>
    <xf numFmtId="0" fontId="1" fillId="0" borderId="0" xfId="0" applyFont="1" applyAlignment="1">
      <alignment horizontal="center"/>
    </xf>
    <xf numFmtId="0" fontId="34" fillId="0" borderId="0" xfId="0" applyFont="1" applyFill="1" applyBorder="1" applyAlignment="1">
      <alignment horizontal="right" vertical="center"/>
    </xf>
    <xf numFmtId="3" fontId="50" fillId="7" borderId="0" xfId="0" applyNumberFormat="1" applyFont="1" applyFill="1" applyAlignment="1">
      <alignment horizontal="center" vertical="center"/>
    </xf>
    <xf numFmtId="0" fontId="50" fillId="7" borderId="1" xfId="0" applyFont="1" applyFill="1" applyBorder="1" applyAlignment="1">
      <alignment horizontal="center" vertical="center"/>
    </xf>
    <xf numFmtId="164" fontId="50" fillId="0" borderId="1" xfId="0" applyNumberFormat="1" applyFont="1" applyBorder="1" applyAlignment="1">
      <alignment horizontal="center" vertical="center" wrapText="1"/>
    </xf>
    <xf numFmtId="0" fontId="50" fillId="7" borderId="4" xfId="0" applyFont="1" applyFill="1" applyBorder="1" applyAlignment="1">
      <alignment horizontal="center" vertical="center"/>
    </xf>
    <xf numFmtId="164" fontId="50" fillId="0" borderId="0" xfId="0" applyNumberFormat="1" applyFont="1" applyBorder="1" applyAlignment="1">
      <alignment horizontal="center" vertical="center" wrapText="1"/>
    </xf>
    <xf numFmtId="0" fontId="50" fillId="7" borderId="1" xfId="0" applyFont="1" applyFill="1" applyBorder="1" applyAlignment="1">
      <alignment horizontal="center"/>
    </xf>
    <xf numFmtId="3" fontId="15" fillId="12" borderId="1" xfId="0" applyNumberFormat="1" applyFont="1" applyFill="1" applyBorder="1" applyAlignment="1">
      <alignment horizontal="center" vertical="center" wrapText="1"/>
    </xf>
    <xf numFmtId="0" fontId="14" fillId="6" borderId="1" xfId="0" applyFont="1" applyFill="1" applyBorder="1" applyAlignment="1">
      <alignment horizontal="left" vertical="top" wrapText="1"/>
    </xf>
    <xf numFmtId="165" fontId="14" fillId="6" borderId="1" xfId="0" applyNumberFormat="1" applyFont="1" applyFill="1" applyBorder="1" applyAlignment="1">
      <alignment horizontal="center" vertical="center" wrapText="1"/>
    </xf>
    <xf numFmtId="3" fontId="43" fillId="12" borderId="1" xfId="0" applyNumberFormat="1" applyFont="1" applyFill="1" applyBorder="1" applyAlignment="1">
      <alignment horizontal="center" vertical="center" wrapText="1"/>
    </xf>
    <xf numFmtId="0" fontId="15" fillId="6" borderId="1" xfId="0" applyFont="1" applyFill="1" applyBorder="1" applyAlignment="1">
      <alignment horizontal="left" vertical="top" wrapText="1"/>
    </xf>
    <xf numFmtId="165" fontId="15"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xf>
    <xf numFmtId="3" fontId="31" fillId="6"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3" fontId="44" fillId="6" borderId="1" xfId="0" applyNumberFormat="1" applyFont="1" applyFill="1" applyBorder="1" applyAlignment="1">
      <alignment horizontal="center" vertical="center" wrapText="1"/>
    </xf>
    <xf numFmtId="0" fontId="16" fillId="6" borderId="1" xfId="0" applyFont="1" applyFill="1" applyBorder="1" applyAlignment="1">
      <alignment horizontal="left" vertical="center" wrapText="1"/>
    </xf>
    <xf numFmtId="3" fontId="30" fillId="6" borderId="1" xfId="0" applyNumberFormat="1" applyFont="1" applyFill="1" applyBorder="1" applyAlignment="1">
      <alignment horizontal="center" vertical="center" wrapText="1"/>
    </xf>
    <xf numFmtId="0" fontId="15" fillId="6" borderId="1" xfId="0" applyFont="1" applyFill="1" applyBorder="1" applyAlignment="1">
      <alignment horizontal="left" vertical="center" wrapText="1"/>
    </xf>
    <xf numFmtId="0" fontId="15" fillId="12" borderId="1" xfId="0" applyFont="1" applyFill="1" applyBorder="1" applyAlignment="1">
      <alignment horizontal="left" vertical="center" wrapText="1"/>
    </xf>
    <xf numFmtId="3" fontId="15" fillId="12" borderId="1" xfId="0" applyNumberFormat="1" applyFont="1" applyFill="1" applyBorder="1" applyAlignment="1">
      <alignment horizontal="left" vertical="top"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3" fontId="31" fillId="12" borderId="1" xfId="0" applyNumberFormat="1" applyFont="1" applyFill="1" applyBorder="1" applyAlignment="1">
      <alignment horizontal="center" vertical="center"/>
    </xf>
    <xf numFmtId="0" fontId="14" fillId="12" borderId="1" xfId="0" applyFont="1" applyFill="1" applyBorder="1" applyAlignment="1">
      <alignment horizontal="left" vertical="center" wrapText="1"/>
    </xf>
    <xf numFmtId="0" fontId="16" fillId="6" borderId="1" xfId="0" applyFont="1" applyFill="1" applyBorder="1" applyAlignment="1">
      <alignment vertical="center" wrapText="1"/>
    </xf>
    <xf numFmtId="3" fontId="44" fillId="6" borderId="1" xfId="0" applyNumberFormat="1" applyFont="1" applyFill="1" applyBorder="1" applyAlignment="1">
      <alignment wrapText="1"/>
    </xf>
    <xf numFmtId="0" fontId="15" fillId="6" borderId="1" xfId="0" applyFont="1" applyFill="1" applyBorder="1" applyAlignment="1">
      <alignment vertical="center" wrapText="1"/>
    </xf>
    <xf numFmtId="0" fontId="15" fillId="6" borderId="1" xfId="0" applyFont="1" applyFill="1" applyBorder="1" applyAlignment="1">
      <alignment vertical="center"/>
    </xf>
    <xf numFmtId="3" fontId="31" fillId="6" borderId="1" xfId="0" applyNumberFormat="1" applyFont="1" applyFill="1" applyBorder="1" applyAlignment="1">
      <alignment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5" fillId="0" borderId="11" xfId="0" applyFont="1" applyFill="1" applyBorder="1" applyAlignment="1">
      <alignment horizontal="left" vertical="center" wrapText="1"/>
    </xf>
    <xf numFmtId="167" fontId="28" fillId="0" borderId="1" xfId="4" applyNumberFormat="1" applyFont="1" applyFill="1" applyBorder="1" applyAlignment="1">
      <alignment horizontal="center" vertical="center" wrapText="1"/>
    </xf>
    <xf numFmtId="0" fontId="29" fillId="0" borderId="2" xfId="4" applyNumberFormat="1" applyFont="1" applyFill="1" applyBorder="1" applyAlignment="1">
      <alignment vertical="center" wrapText="1"/>
    </xf>
    <xf numFmtId="168" fontId="34" fillId="0" borderId="1" xfId="4" applyNumberFormat="1" applyFont="1" applyFill="1" applyBorder="1" applyAlignment="1">
      <alignment horizontal="center" vertical="center" wrapText="1"/>
    </xf>
    <xf numFmtId="1" fontId="34" fillId="0" borderId="1" xfId="4" applyNumberFormat="1" applyFont="1" applyFill="1" applyBorder="1" applyAlignment="1">
      <alignment horizontal="center" vertical="center" wrapText="1"/>
    </xf>
    <xf numFmtId="0" fontId="29" fillId="0" borderId="1" xfId="4" applyNumberFormat="1" applyFont="1" applyFill="1" applyBorder="1" applyAlignment="1">
      <alignment horizontal="justify" vertical="center" wrapText="1"/>
    </xf>
    <xf numFmtId="0" fontId="29" fillId="0" borderId="2" xfId="4" applyNumberFormat="1" applyFont="1" applyFill="1" applyBorder="1" applyAlignment="1">
      <alignment horizontal="justify" vertical="center" wrapText="1"/>
    </xf>
    <xf numFmtId="1" fontId="34" fillId="0" borderId="2" xfId="4" applyNumberFormat="1" applyFont="1" applyFill="1" applyBorder="1" applyAlignment="1">
      <alignment horizontal="center" vertical="center" wrapText="1"/>
    </xf>
    <xf numFmtId="0" fontId="36" fillId="0" borderId="1" xfId="0" applyFont="1" applyFill="1" applyBorder="1" applyAlignment="1">
      <alignment horizontal="justify" vertical="center" wrapText="1"/>
    </xf>
    <xf numFmtId="1" fontId="34" fillId="0" borderId="4" xfId="4" applyNumberFormat="1" applyFont="1" applyFill="1" applyBorder="1" applyAlignment="1">
      <alignment horizontal="center" vertical="center" wrapText="1"/>
    </xf>
    <xf numFmtId="0" fontId="29" fillId="0" borderId="4" xfId="4" applyNumberFormat="1" applyFont="1" applyFill="1" applyBorder="1" applyAlignment="1">
      <alignment horizontal="justify" vertical="center" wrapText="1"/>
    </xf>
    <xf numFmtId="49" fontId="29" fillId="0" borderId="1" xfId="4" applyNumberFormat="1" applyFont="1" applyFill="1" applyBorder="1" applyAlignment="1">
      <alignment horizontal="justify" vertical="center" wrapText="1"/>
    </xf>
    <xf numFmtId="3" fontId="46" fillId="0" borderId="0" xfId="6" applyNumberFormat="1" applyFont="1" applyFill="1" applyBorder="1" applyAlignment="1">
      <alignment vertical="center" wrapText="1"/>
    </xf>
    <xf numFmtId="0" fontId="49" fillId="0" borderId="0" xfId="0" applyFont="1" applyFill="1" applyBorder="1" applyAlignment="1">
      <alignment horizontal="center" vertical="center"/>
    </xf>
    <xf numFmtId="3" fontId="49" fillId="0" borderId="0" xfId="0" applyNumberFormat="1" applyFont="1" applyFill="1" applyBorder="1" applyAlignment="1">
      <alignment horizontal="center" vertical="center"/>
    </xf>
    <xf numFmtId="0" fontId="1" fillId="0" borderId="5" xfId="0" applyFont="1" applyBorder="1" applyAlignment="1">
      <alignment horizontal="right"/>
    </xf>
    <xf numFmtId="0" fontId="1" fillId="0" borderId="7" xfId="0" applyFont="1" applyBorder="1" applyAlignment="1">
      <alignment horizontal="right"/>
    </xf>
    <xf numFmtId="0" fontId="1" fillId="0" borderId="6" xfId="0" applyFont="1" applyBorder="1" applyAlignment="1">
      <alignment horizontal="right"/>
    </xf>
    <xf numFmtId="0" fontId="8" fillId="3" borderId="1" xfId="0"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0" fontId="7" fillId="0" borderId="1" xfId="0" applyFont="1" applyBorder="1" applyAlignment="1">
      <alignment horizontal="justify" vertical="center" wrapText="1"/>
    </xf>
    <xf numFmtId="3" fontId="39" fillId="0" borderId="1" xfId="2" applyNumberFormat="1" applyFont="1" applyBorder="1" applyAlignment="1">
      <alignment horizontal="center" vertical="center"/>
    </xf>
    <xf numFmtId="0" fontId="7" fillId="0" borderId="1" xfId="0" applyFont="1" applyBorder="1" applyAlignment="1">
      <alignment horizontal="justify" vertical="center"/>
    </xf>
    <xf numFmtId="3" fontId="46" fillId="3" borderId="1" xfId="6"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7" borderId="22" xfId="0" applyFont="1" applyFill="1" applyBorder="1" applyAlignment="1">
      <alignment horizontal="center" vertical="center" wrapText="1"/>
    </xf>
    <xf numFmtId="42" fontId="2" fillId="0" borderId="21" xfId="2" applyFont="1" applyFill="1" applyBorder="1" applyAlignment="1">
      <alignment horizontal="center" vertical="center" wrapText="1"/>
    </xf>
    <xf numFmtId="42" fontId="2" fillId="0" borderId="22" xfId="2" applyFont="1" applyFill="1" applyBorder="1" applyAlignment="1">
      <alignment horizontal="center" vertical="center" wrapText="1"/>
    </xf>
    <xf numFmtId="0" fontId="3"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7" fillId="0" borderId="21" xfId="2" applyNumberFormat="1" applyFont="1" applyFill="1" applyBorder="1" applyAlignment="1">
      <alignment horizontal="center" vertical="center" wrapText="1"/>
    </xf>
    <xf numFmtId="3" fontId="7" fillId="0" borderId="22" xfId="2"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wrapText="1"/>
    </xf>
    <xf numFmtId="167" fontId="28" fillId="0" borderId="2" xfId="4" applyNumberFormat="1" applyFont="1" applyFill="1" applyBorder="1" applyAlignment="1">
      <alignment horizontal="center" vertical="center" wrapText="1"/>
    </xf>
    <xf numFmtId="167" fontId="28" fillId="0" borderId="3" xfId="4" applyNumberFormat="1" applyFont="1" applyFill="1" applyBorder="1" applyAlignment="1">
      <alignment horizontal="center" vertical="center" wrapText="1"/>
    </xf>
    <xf numFmtId="167" fontId="28" fillId="0" borderId="4" xfId="4" applyNumberFormat="1" applyFont="1" applyFill="1" applyBorder="1" applyAlignment="1">
      <alignment horizontal="center" vertical="center" wrapText="1"/>
    </xf>
    <xf numFmtId="167" fontId="34" fillId="11" borderId="2" xfId="4" applyNumberFormat="1" applyFont="1" applyFill="1" applyBorder="1" applyAlignment="1">
      <alignment horizontal="center" vertical="center" textRotation="90" wrapText="1"/>
    </xf>
    <xf numFmtId="167" fontId="34" fillId="11" borderId="3" xfId="4" applyNumberFormat="1" applyFont="1" applyFill="1" applyBorder="1" applyAlignment="1">
      <alignment horizontal="center" vertical="center" textRotation="90" wrapText="1"/>
    </xf>
    <xf numFmtId="167" fontId="28" fillId="11" borderId="2" xfId="4" applyNumberFormat="1" applyFont="1" applyFill="1" applyBorder="1" applyAlignment="1">
      <alignment horizontal="center" vertical="center" textRotation="90" wrapText="1"/>
    </xf>
    <xf numFmtId="167" fontId="28" fillId="11" borderId="3" xfId="4" applyNumberFormat="1" applyFont="1" applyFill="1" applyBorder="1" applyAlignment="1">
      <alignment horizontal="center" vertical="center" textRotation="90" wrapText="1"/>
    </xf>
    <xf numFmtId="165" fontId="34" fillId="11" borderId="2" xfId="6" applyNumberFormat="1" applyFont="1" applyFill="1" applyBorder="1" applyAlignment="1">
      <alignment horizontal="center" vertical="center" textRotation="90" wrapText="1"/>
    </xf>
    <xf numFmtId="165" fontId="34" fillId="11" borderId="3" xfId="6" applyNumberFormat="1" applyFont="1" applyFill="1" applyBorder="1" applyAlignment="1">
      <alignment horizontal="center" vertical="center" textRotation="90" wrapText="1"/>
    </xf>
    <xf numFmtId="0" fontId="29" fillId="0" borderId="2" xfId="4" applyNumberFormat="1" applyFont="1" applyFill="1" applyBorder="1" applyAlignment="1">
      <alignment horizontal="justify" vertical="center" wrapText="1"/>
    </xf>
    <xf numFmtId="0" fontId="29" fillId="0" borderId="4" xfId="4" applyNumberFormat="1" applyFont="1" applyFill="1" applyBorder="1" applyAlignment="1">
      <alignment horizontal="justify" vertical="center" wrapText="1"/>
    </xf>
    <xf numFmtId="1" fontId="34" fillId="0" borderId="2" xfId="4" applyNumberFormat="1" applyFont="1" applyFill="1" applyBorder="1" applyAlignment="1">
      <alignment horizontal="center" vertical="center" wrapText="1"/>
    </xf>
    <xf numFmtId="1" fontId="34" fillId="0" borderId="4" xfId="4" applyNumberFormat="1" applyFont="1" applyFill="1" applyBorder="1" applyAlignment="1">
      <alignment horizontal="center" vertical="center" wrapText="1"/>
    </xf>
    <xf numFmtId="167" fontId="33" fillId="10" borderId="2" xfId="4" applyNumberFormat="1" applyFont="1" applyFill="1" applyBorder="1" applyAlignment="1">
      <alignment horizontal="center" vertical="center" wrapText="1"/>
    </xf>
    <xf numFmtId="167" fontId="33" fillId="10" borderId="4" xfId="4" applyNumberFormat="1" applyFont="1" applyFill="1" applyBorder="1" applyAlignment="1">
      <alignment horizontal="center" vertical="center" wrapText="1"/>
    </xf>
    <xf numFmtId="166" fontId="33" fillId="10" borderId="2" xfId="4" applyNumberFormat="1" applyFont="1" applyFill="1" applyBorder="1" applyAlignment="1">
      <alignment horizontal="center" vertical="center" wrapText="1"/>
    </xf>
    <xf numFmtId="166" fontId="33" fillId="10" borderId="4" xfId="4" applyNumberFormat="1" applyFont="1" applyFill="1" applyBorder="1" applyAlignment="1">
      <alignment horizontal="center" vertical="center" wrapText="1"/>
    </xf>
    <xf numFmtId="1" fontId="33" fillId="10" borderId="2" xfId="4" applyNumberFormat="1" applyFont="1" applyFill="1" applyBorder="1" applyAlignment="1">
      <alignment horizontal="center" vertical="center" wrapText="1"/>
    </xf>
    <xf numFmtId="1" fontId="33" fillId="10" borderId="3" xfId="4"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7" xfId="0"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4" xfId="0" applyFont="1" applyFill="1" applyBorder="1" applyAlignment="1">
      <alignment horizontal="justify" vertical="center" wrapText="1"/>
    </xf>
    <xf numFmtId="42" fontId="0" fillId="0" borderId="2" xfId="2" applyFont="1" applyBorder="1" applyAlignment="1">
      <alignment vertical="center"/>
    </xf>
    <xf numFmtId="42" fontId="0" fillId="0" borderId="4" xfId="2" applyFont="1" applyBorder="1" applyAlignment="1">
      <alignment vertical="center"/>
    </xf>
    <xf numFmtId="0" fontId="3" fillId="2" borderId="2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1" xfId="0" applyFont="1" applyFill="1" applyBorder="1" applyAlignment="1">
      <alignment horizontal="justify" vertical="center" wrapText="1"/>
    </xf>
    <xf numFmtId="0" fontId="3" fillId="2" borderId="22" xfId="0" applyFont="1" applyFill="1" applyBorder="1" applyAlignment="1">
      <alignment horizontal="justify" vertical="center" wrapText="1"/>
    </xf>
    <xf numFmtId="42" fontId="0" fillId="0" borderId="1" xfId="2" applyFont="1" applyBorder="1" applyAlignment="1">
      <alignmen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42" fontId="0" fillId="0" borderId="2" xfId="2" applyFont="1" applyBorder="1" applyAlignment="1">
      <alignment horizontal="center" vertical="center"/>
    </xf>
    <xf numFmtId="42" fontId="0" fillId="0" borderId="4" xfId="2" applyFont="1" applyBorder="1" applyAlignment="1">
      <alignment horizontal="center" vertical="center"/>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42" fontId="2" fillId="0" borderId="26" xfId="2" applyFont="1" applyFill="1" applyBorder="1" applyAlignment="1">
      <alignment horizontal="center" vertical="center" wrapText="1"/>
    </xf>
    <xf numFmtId="42" fontId="2" fillId="0" borderId="3" xfId="2" applyFont="1" applyFill="1" applyBorder="1" applyAlignment="1">
      <alignment horizontal="center" vertical="center" wrapText="1"/>
    </xf>
    <xf numFmtId="42" fontId="2" fillId="0" borderId="4" xfId="2"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13" xfId="0" applyFont="1" applyFill="1" applyBorder="1" applyAlignment="1">
      <alignment horizontal="center" vertical="center" wrapText="1"/>
    </xf>
    <xf numFmtId="42" fontId="9" fillId="0" borderId="23" xfId="2" applyFont="1" applyFill="1" applyBorder="1" applyAlignment="1">
      <alignment horizontal="center" vertical="center" wrapText="1"/>
    </xf>
    <xf numFmtId="42" fontId="9" fillId="0" borderId="25" xfId="2"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3" fillId="2" borderId="1" xfId="0" applyFont="1" applyFill="1" applyBorder="1" applyAlignment="1">
      <alignment horizontal="center" vertical="center" wrapText="1"/>
    </xf>
    <xf numFmtId="165" fontId="3" fillId="2" borderId="1" xfId="6"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10" fillId="3" borderId="2" xfId="0" applyNumberFormat="1" applyFont="1" applyFill="1" applyBorder="1" applyAlignment="1">
      <alignment horizontal="center" vertical="center" wrapText="1"/>
    </xf>
    <xf numFmtId="0" fontId="33" fillId="10" borderId="2" xfId="4" applyNumberFormat="1" applyFont="1" applyFill="1" applyBorder="1" applyAlignment="1">
      <alignment horizontal="center" vertical="center" wrapText="1"/>
    </xf>
    <xf numFmtId="0" fontId="33" fillId="10" borderId="3" xfId="4" applyNumberFormat="1" applyFont="1" applyFill="1" applyBorder="1" applyAlignment="1">
      <alignment horizontal="center" vertical="center" wrapText="1"/>
    </xf>
    <xf numFmtId="1" fontId="33" fillId="10" borderId="4" xfId="4" applyNumberFormat="1" applyFont="1" applyFill="1" applyBorder="1" applyAlignment="1">
      <alignment horizontal="center" vertical="center" wrapText="1"/>
    </xf>
    <xf numFmtId="0" fontId="10" fillId="0" borderId="1" xfId="0" applyFont="1" applyBorder="1" applyAlignment="1">
      <alignment horizontal="right" vertical="center" wrapText="1"/>
    </xf>
    <xf numFmtId="0" fontId="23" fillId="2" borderId="1" xfId="0" applyFont="1" applyFill="1" applyBorder="1" applyAlignment="1">
      <alignment horizontal="right" vertical="center" wrapText="1"/>
    </xf>
    <xf numFmtId="0" fontId="33" fillId="10" borderId="4" xfId="4" applyNumberFormat="1" applyFont="1" applyFill="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3" fontId="7" fillId="0" borderId="1" xfId="0" applyNumberFormat="1" applyFont="1" applyBorder="1" applyAlignment="1">
      <alignment horizontal="center" vertical="center" wrapText="1"/>
    </xf>
    <xf numFmtId="164" fontId="3" fillId="2" borderId="1" xfId="0" applyNumberFormat="1" applyFont="1" applyFill="1" applyBorder="1" applyAlignment="1">
      <alignment horizontal="center" vertical="center" wrapText="1"/>
    </xf>
    <xf numFmtId="0" fontId="24" fillId="0" borderId="5" xfId="0" applyFont="1" applyBorder="1" applyAlignment="1">
      <alignment horizontal="right" vertical="center" wrapText="1"/>
    </xf>
    <xf numFmtId="0" fontId="24" fillId="0" borderId="7" xfId="0" applyFont="1" applyBorder="1" applyAlignment="1">
      <alignment horizontal="right" vertical="center" wrapText="1"/>
    </xf>
    <xf numFmtId="0" fontId="24" fillId="0" borderId="6" xfId="0" applyFont="1" applyBorder="1" applyAlignment="1">
      <alignment horizontal="righ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3" fontId="18" fillId="4" borderId="15" xfId="0" applyNumberFormat="1" applyFont="1" applyFill="1" applyBorder="1" applyAlignment="1">
      <alignment horizontal="center" vertical="center" wrapText="1"/>
    </xf>
    <xf numFmtId="3" fontId="30" fillId="0" borderId="14" xfId="0" applyNumberFormat="1" applyFont="1" applyBorder="1"/>
    <xf numFmtId="0" fontId="10" fillId="8" borderId="1" xfId="0" applyFont="1" applyFill="1" applyBorder="1" applyAlignment="1">
      <alignment horizontal="center" vertical="center" wrapText="1"/>
    </xf>
    <xf numFmtId="0" fontId="37" fillId="0" borderId="0" xfId="0" applyFont="1" applyAlignment="1">
      <alignment horizontal="center"/>
    </xf>
    <xf numFmtId="0" fontId="25" fillId="0" borderId="0" xfId="0" applyFont="1" applyAlignment="1">
      <alignment horizontal="center"/>
    </xf>
    <xf numFmtId="0" fontId="7" fillId="7" borderId="1" xfId="0" applyFont="1" applyFill="1" applyBorder="1" applyAlignment="1">
      <alignment horizontal="center" vertical="center" wrapText="1"/>
    </xf>
    <xf numFmtId="165" fontId="2" fillId="0" borderId="1" xfId="6"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3" fontId="3" fillId="0" borderId="2" xfId="0" applyNumberFormat="1" applyFont="1" applyBorder="1" applyAlignment="1">
      <alignment horizontal="center" vertical="center" wrapText="1"/>
    </xf>
    <xf numFmtId="3" fontId="47" fillId="0" borderId="2" xfId="0" applyNumberFormat="1" applyFont="1" applyBorder="1" applyAlignment="1">
      <alignment horizontal="center" vertical="center" wrapText="1"/>
    </xf>
    <xf numFmtId="3" fontId="47" fillId="0" borderId="3" xfId="0" applyNumberFormat="1" applyFont="1" applyBorder="1" applyAlignment="1">
      <alignment horizontal="center" vertical="center" wrapText="1"/>
    </xf>
    <xf numFmtId="3" fontId="47" fillId="0" borderId="4" xfId="0" applyNumberFormat="1" applyFont="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3" fillId="2" borderId="9" xfId="0" applyFont="1" applyFill="1" applyBorder="1"/>
    <xf numFmtId="0" fontId="13" fillId="2" borderId="20" xfId="0" applyFont="1" applyFill="1" applyBorder="1"/>
    <xf numFmtId="0" fontId="15" fillId="2" borderId="24"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0" xfId="0" applyFont="1" applyFill="1" applyBorder="1" applyAlignment="1">
      <alignment horizontal="center" vertical="center" wrapText="1"/>
    </xf>
    <xf numFmtId="3" fontId="15" fillId="2" borderId="8" xfId="0" applyNumberFormat="1" applyFont="1" applyFill="1" applyBorder="1" applyAlignment="1">
      <alignment horizontal="center" vertical="center"/>
    </xf>
    <xf numFmtId="0" fontId="16" fillId="2" borderId="15" xfId="0" applyFont="1" applyFill="1" applyBorder="1" applyAlignment="1">
      <alignment horizontal="center" vertical="center" wrapText="1"/>
    </xf>
    <xf numFmtId="0" fontId="13" fillId="2" borderId="14" xfId="0" applyFont="1" applyFill="1" applyBorder="1"/>
    <xf numFmtId="3" fontId="31"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3" fontId="7" fillId="0" borderId="1" xfId="6" applyNumberFormat="1" applyFont="1" applyFill="1" applyBorder="1" applyAlignment="1">
      <alignment horizontal="center" vertical="center" wrapText="1"/>
    </xf>
    <xf numFmtId="0" fontId="38" fillId="4" borderId="9"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0" borderId="13" xfId="0" applyFont="1" applyBorder="1"/>
    <xf numFmtId="3" fontId="12" fillId="4" borderId="8" xfId="0" applyNumberFormat="1" applyFont="1" applyFill="1" applyBorder="1" applyAlignment="1">
      <alignment horizontal="center" vertical="center" wrapText="1"/>
    </xf>
    <xf numFmtId="3" fontId="18" fillId="4" borderId="8" xfId="0" applyNumberFormat="1" applyFont="1" applyFill="1" applyBorder="1" applyAlignment="1">
      <alignment horizontal="center" vertical="center" wrapText="1"/>
    </xf>
    <xf numFmtId="3" fontId="30" fillId="0" borderId="9" xfId="0" applyNumberFormat="1" applyFont="1" applyBorder="1"/>
    <xf numFmtId="3" fontId="12" fillId="4" borderId="9" xfId="0" applyNumberFormat="1"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3" fillId="0" borderId="28" xfId="0" applyFont="1" applyBorder="1"/>
    <xf numFmtId="0" fontId="12" fillId="4" borderId="1" xfId="0" applyFont="1" applyFill="1" applyBorder="1" applyAlignment="1">
      <alignment horizontal="center" vertical="center" wrapText="1"/>
    </xf>
    <xf numFmtId="0" fontId="13" fillId="0" borderId="1" xfId="0" applyFont="1" applyBorder="1"/>
    <xf numFmtId="3" fontId="18" fillId="4" borderId="1" xfId="0"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7" fillId="0" borderId="5" xfId="0" applyFont="1" applyBorder="1" applyAlignment="1">
      <alignment horizontal="right" vertical="center" wrapText="1"/>
    </xf>
    <xf numFmtId="0" fontId="27" fillId="0" borderId="7" xfId="0" applyFont="1" applyBorder="1" applyAlignment="1">
      <alignment horizontal="right" vertical="center" wrapText="1"/>
    </xf>
    <xf numFmtId="0" fontId="27" fillId="0" borderId="6" xfId="0" applyFont="1" applyBorder="1" applyAlignment="1">
      <alignment horizontal="right" vertical="center" wrapText="1"/>
    </xf>
    <xf numFmtId="0" fontId="13" fillId="0" borderId="9" xfId="0" applyFont="1" applyBorder="1"/>
    <xf numFmtId="3" fontId="18" fillId="4" borderId="14" xfId="0" applyNumberFormat="1" applyFont="1" applyFill="1" applyBorder="1" applyAlignment="1">
      <alignment horizontal="center" vertical="center" wrapText="1"/>
    </xf>
    <xf numFmtId="0" fontId="0" fillId="5" borderId="36" xfId="0" applyFont="1" applyFill="1" applyBorder="1" applyAlignment="1">
      <alignment horizontal="center" vertical="center" wrapText="1"/>
    </xf>
    <xf numFmtId="0" fontId="0" fillId="5" borderId="37" xfId="0" applyFont="1" applyFill="1" applyBorder="1" applyAlignment="1">
      <alignment horizontal="center" vertical="center" wrapText="1"/>
    </xf>
    <xf numFmtId="0" fontId="13" fillId="2" borderId="29" xfId="0" applyFont="1" applyFill="1" applyBorder="1"/>
    <xf numFmtId="3" fontId="30" fillId="2" borderId="2" xfId="0" applyNumberFormat="1" applyFont="1" applyFill="1" applyBorder="1" applyAlignment="1">
      <alignment horizontal="center" vertical="center"/>
    </xf>
    <xf numFmtId="3" fontId="30" fillId="2" borderId="3" xfId="0" applyNumberFormat="1" applyFont="1" applyFill="1" applyBorder="1" applyAlignment="1">
      <alignment horizontal="center" vertical="center"/>
    </xf>
    <xf numFmtId="3" fontId="30" fillId="2" borderId="4"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3" fillId="0" borderId="12" xfId="0" applyFont="1" applyFill="1" applyBorder="1"/>
    <xf numFmtId="0" fontId="13" fillId="0" borderId="16" xfId="0" applyFont="1" applyFill="1" applyBorder="1"/>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9" xfId="0" applyFont="1" applyFill="1" applyBorder="1"/>
    <xf numFmtId="0" fontId="13" fillId="0" borderId="20" xfId="0" applyFont="1" applyFill="1" applyBorder="1"/>
    <xf numFmtId="0" fontId="16"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40" fillId="2" borderId="15"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3" fontId="30" fillId="2" borderId="1" xfId="0" applyNumberFormat="1" applyFont="1" applyFill="1" applyBorder="1" applyAlignment="1">
      <alignment horizontal="center" vertical="center"/>
    </xf>
    <xf numFmtId="0" fontId="16" fillId="0" borderId="17"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5" xfId="0" applyFont="1" applyFill="1" applyBorder="1" applyAlignment="1">
      <alignment horizontal="center" vertical="center" wrapText="1"/>
    </xf>
    <xf numFmtId="3" fontId="18" fillId="4" borderId="9"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3" fontId="42" fillId="4" borderId="8" xfId="0" applyNumberFormat="1" applyFont="1" applyFill="1" applyBorder="1" applyAlignment="1">
      <alignment horizontal="center" vertical="center" wrapText="1"/>
    </xf>
    <xf numFmtId="3" fontId="42" fillId="4" borderId="9" xfId="0" applyNumberFormat="1"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3" fillId="2" borderId="1" xfId="0" applyFont="1" applyFill="1" applyBorder="1"/>
    <xf numFmtId="3" fontId="41" fillId="2" borderId="2" xfId="0" applyNumberFormat="1" applyFont="1" applyFill="1" applyBorder="1" applyAlignment="1">
      <alignment horizontal="center" vertical="center" wrapText="1"/>
    </xf>
    <xf numFmtId="3" fontId="41" fillId="2" borderId="3" xfId="0" applyNumberFormat="1" applyFont="1" applyFill="1" applyBorder="1" applyAlignment="1">
      <alignment horizontal="center" vertical="center" wrapText="1"/>
    </xf>
    <xf numFmtId="3" fontId="41" fillId="2" borderId="4" xfId="0" applyNumberFormat="1" applyFont="1" applyFill="1" applyBorder="1" applyAlignment="1">
      <alignment horizontal="center" vertical="center" wrapText="1"/>
    </xf>
    <xf numFmtId="0" fontId="13" fillId="0" borderId="30" xfId="0" applyFont="1" applyFill="1" applyBorder="1"/>
    <xf numFmtId="0" fontId="16" fillId="0" borderId="20" xfId="0" applyFont="1" applyFill="1" applyBorder="1" applyAlignment="1">
      <alignment horizontal="center" vertical="center" wrapText="1"/>
    </xf>
    <xf numFmtId="0" fontId="13" fillId="2" borderId="28" xfId="0" applyFont="1" applyFill="1" applyBorder="1"/>
    <xf numFmtId="3"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0" borderId="12" xfId="0" applyFont="1" applyFill="1" applyBorder="1" applyAlignment="1">
      <alignment horizontal="center" vertical="center" wrapText="1"/>
    </xf>
    <xf numFmtId="3" fontId="16" fillId="0" borderId="9" xfId="0" applyNumberFormat="1" applyFont="1" applyFill="1" applyBorder="1" applyAlignment="1">
      <alignment horizontal="center" vertical="center" wrapText="1"/>
    </xf>
    <xf numFmtId="0" fontId="16" fillId="0" borderId="13" xfId="0" applyFont="1" applyFill="1" applyBorder="1" applyAlignment="1">
      <alignment horizontal="center" vertical="center" wrapText="1"/>
    </xf>
    <xf numFmtId="165" fontId="15"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xf>
    <xf numFmtId="0" fontId="16" fillId="5" borderId="1" xfId="0" applyFont="1" applyFill="1" applyBorder="1" applyAlignment="1">
      <alignment horizontal="center" vertical="center" wrapText="1"/>
    </xf>
    <xf numFmtId="3" fontId="30" fillId="5" borderId="2" xfId="0" applyNumberFormat="1" applyFont="1" applyFill="1" applyBorder="1" applyAlignment="1">
      <alignment horizontal="center" vertical="center" wrapText="1"/>
    </xf>
    <xf numFmtId="3" fontId="30" fillId="5" borderId="3" xfId="0" applyNumberFormat="1" applyFont="1" applyFill="1" applyBorder="1" applyAlignment="1">
      <alignment horizontal="center" vertical="center" wrapText="1"/>
    </xf>
    <xf numFmtId="3" fontId="30" fillId="5" borderId="4"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6" fillId="12" borderId="1" xfId="0" applyFont="1" applyFill="1" applyBorder="1" applyAlignment="1">
      <alignment horizontal="center" vertical="center" wrapText="1"/>
    </xf>
    <xf numFmtId="0" fontId="16" fillId="6" borderId="1" xfId="0" applyFont="1" applyFill="1" applyBorder="1" applyAlignment="1">
      <alignment vertical="center" wrapText="1"/>
    </xf>
    <xf numFmtId="3" fontId="44"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37" fontId="15" fillId="5" borderId="26" xfId="0" applyNumberFormat="1" applyFont="1" applyFill="1" applyBorder="1" applyAlignment="1">
      <alignment horizontal="center" vertical="center" wrapText="1"/>
    </xf>
    <xf numFmtId="37" fontId="15" fillId="5" borderId="3" xfId="0" applyNumberFormat="1" applyFont="1" applyFill="1" applyBorder="1" applyAlignment="1">
      <alignment horizontal="center" vertical="center" wrapText="1"/>
    </xf>
    <xf numFmtId="37" fontId="15" fillId="5" borderId="4" xfId="0" applyNumberFormat="1" applyFont="1" applyFill="1" applyBorder="1" applyAlignment="1">
      <alignment horizontal="center" vertical="center" wrapText="1"/>
    </xf>
    <xf numFmtId="3" fontId="16" fillId="0" borderId="8" xfId="0" applyNumberFormat="1" applyFont="1" applyFill="1" applyBorder="1" applyAlignment="1">
      <alignment horizontal="center" vertical="center" wrapText="1"/>
    </xf>
    <xf numFmtId="3" fontId="44" fillId="12" borderId="1" xfId="0" applyNumberFormat="1" applyFont="1" applyFill="1" applyBorder="1" applyAlignment="1">
      <alignment horizontal="center" vertical="center" wrapText="1"/>
    </xf>
    <xf numFmtId="165" fontId="2" fillId="0" borderId="2" xfId="6" applyNumberFormat="1" applyFont="1" applyFill="1" applyBorder="1" applyAlignment="1">
      <alignment horizontal="center" vertical="center" wrapText="1"/>
    </xf>
    <xf numFmtId="165" fontId="2" fillId="0" borderId="3" xfId="6" applyNumberFormat="1" applyFont="1" applyFill="1" applyBorder="1" applyAlignment="1">
      <alignment horizontal="center" vertical="center" wrapText="1"/>
    </xf>
    <xf numFmtId="165" fontId="2" fillId="0" borderId="4" xfId="6" applyNumberFormat="1" applyFont="1" applyFill="1" applyBorder="1" applyAlignment="1">
      <alignment horizontal="center" vertical="center" wrapText="1"/>
    </xf>
    <xf numFmtId="3" fontId="48" fillId="11" borderId="2" xfId="6" applyNumberFormat="1" applyFont="1" applyFill="1" applyBorder="1" applyAlignment="1">
      <alignment horizontal="center" vertical="center" textRotation="90" wrapText="1"/>
    </xf>
    <xf numFmtId="3" fontId="48" fillId="11" borderId="3" xfId="6" applyNumberFormat="1" applyFont="1" applyFill="1" applyBorder="1" applyAlignment="1">
      <alignment horizontal="center" vertical="center" textRotation="90" wrapText="1"/>
    </xf>
    <xf numFmtId="3" fontId="48" fillId="11" borderId="4" xfId="6" applyNumberFormat="1" applyFont="1" applyFill="1" applyBorder="1" applyAlignment="1">
      <alignment horizontal="center" vertical="center" textRotation="90" wrapText="1"/>
    </xf>
    <xf numFmtId="165" fontId="34" fillId="11" borderId="4" xfId="6" applyNumberFormat="1" applyFont="1" applyFill="1" applyBorder="1" applyAlignment="1">
      <alignment horizontal="center" vertical="center" textRotation="90" wrapText="1"/>
    </xf>
    <xf numFmtId="3" fontId="31" fillId="5" borderId="2" xfId="0" applyNumberFormat="1" applyFont="1" applyFill="1" applyBorder="1" applyAlignment="1">
      <alignment horizontal="center" vertical="center" wrapText="1"/>
    </xf>
    <xf numFmtId="3" fontId="31" fillId="5" borderId="3" xfId="0" applyNumberFormat="1" applyFont="1" applyFill="1" applyBorder="1" applyAlignment="1">
      <alignment horizontal="center" vertical="center" wrapText="1"/>
    </xf>
    <xf numFmtId="3" fontId="31" fillId="5" borderId="4" xfId="0" applyNumberFormat="1" applyFont="1" applyFill="1" applyBorder="1" applyAlignment="1">
      <alignment horizontal="center" vertical="center" wrapText="1"/>
    </xf>
    <xf numFmtId="3" fontId="43" fillId="6" borderId="1" xfId="0" applyNumberFormat="1" applyFont="1" applyFill="1" applyBorder="1" applyAlignment="1">
      <alignment horizontal="center" vertical="center" wrapText="1"/>
    </xf>
    <xf numFmtId="3" fontId="45" fillId="10" borderId="2" xfId="4" applyNumberFormat="1" applyFont="1" applyFill="1" applyBorder="1" applyAlignment="1">
      <alignment horizontal="center" vertical="center" wrapText="1"/>
    </xf>
    <xf numFmtId="3" fontId="45" fillId="10" borderId="4" xfId="4"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9" fontId="0" fillId="0" borderId="2" xfId="0" applyNumberFormat="1" applyBorder="1" applyAlignment="1">
      <alignment horizontal="center" vertical="center"/>
    </xf>
    <xf numFmtId="9" fontId="0" fillId="0" borderId="3" xfId="0" applyNumberFormat="1" applyBorder="1" applyAlignment="1">
      <alignment horizontal="center" vertical="center"/>
    </xf>
    <xf numFmtId="9" fontId="0" fillId="0" borderId="4" xfId="0" applyNumberFormat="1" applyBorder="1" applyAlignment="1">
      <alignment horizontal="center" vertical="center"/>
    </xf>
    <xf numFmtId="166" fontId="0" fillId="0" borderId="2" xfId="0" applyNumberFormat="1" applyBorder="1" applyAlignment="1">
      <alignment horizontal="center" vertical="center"/>
    </xf>
    <xf numFmtId="166" fontId="0" fillId="0" borderId="3" xfId="0" applyNumberFormat="1" applyBorder="1" applyAlignment="1">
      <alignment horizontal="center" vertical="center"/>
    </xf>
    <xf numFmtId="166" fontId="0" fillId="0" borderId="4" xfId="0" applyNumberFormat="1" applyBorder="1" applyAlignment="1">
      <alignment horizontal="center" vertic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166" fontId="1" fillId="0" borderId="1" xfId="0" applyNumberFormat="1" applyFont="1" applyFill="1" applyBorder="1" applyAlignment="1">
      <alignment horizontal="center" vertical="center" wrapText="1"/>
    </xf>
    <xf numFmtId="166" fontId="0" fillId="0" borderId="2" xfId="0" applyNumberFormat="1" applyFont="1" applyFill="1" applyBorder="1" applyAlignment="1">
      <alignment horizontal="left" vertical="center" wrapText="1"/>
    </xf>
    <xf numFmtId="166" fontId="1" fillId="0" borderId="3" xfId="0" applyNumberFormat="1" applyFont="1" applyFill="1" applyBorder="1" applyAlignment="1">
      <alignment horizontal="left" vertical="center" wrapText="1"/>
    </xf>
    <xf numFmtId="166" fontId="1" fillId="0" borderId="4" xfId="0" applyNumberFormat="1" applyFont="1" applyFill="1" applyBorder="1" applyAlignment="1">
      <alignment horizontal="left" vertical="center" wrapText="1"/>
    </xf>
    <xf numFmtId="166" fontId="0" fillId="0" borderId="3" xfId="0" applyNumberFormat="1" applyFont="1" applyFill="1" applyBorder="1" applyAlignment="1">
      <alignment horizontal="left" vertical="center" wrapText="1"/>
    </xf>
    <xf numFmtId="166" fontId="0" fillId="0" borderId="4"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166" fontId="0" fillId="0" borderId="5" xfId="0" applyNumberFormat="1" applyFont="1" applyFill="1" applyBorder="1" applyAlignment="1">
      <alignment horizontal="left" vertical="center" wrapText="1"/>
    </xf>
    <xf numFmtId="166" fontId="0" fillId="0" borderId="6" xfId="0" applyNumberFormat="1" applyFont="1" applyFill="1" applyBorder="1" applyAlignment="1">
      <alignment horizontal="left" vertical="center" wrapText="1"/>
    </xf>
    <xf numFmtId="0" fontId="1" fillId="0" borderId="0" xfId="0" applyFont="1" applyAlignment="1">
      <alignment horizontal="center"/>
    </xf>
  </cellXfs>
  <cellStyles count="7">
    <cellStyle name="Millares" xfId="4" builtinId="3"/>
    <cellStyle name="Millares [0]" xfId="5" builtinId="6"/>
    <cellStyle name="Millares [0] 2" xfId="3"/>
    <cellStyle name="Moneda" xfId="6" builtinId="4"/>
    <cellStyle name="Moneda [0]" xfId="2" builtinId="7"/>
    <cellStyle name="Normal" xfId="0" builtinId="0"/>
    <cellStyle name="Normal 2" xfId="1"/>
  </cellStyles>
  <dxfs count="0"/>
  <tableStyles count="0" defaultTableStyle="TableStyleMedium2" defaultPivotStyle="PivotStyleLight16"/>
  <colors>
    <mruColors>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0"/>
  <sheetViews>
    <sheetView tabSelected="1" view="pageLayout" topLeftCell="B181" zoomScaleNormal="55" workbookViewId="0">
      <selection activeCell="I290" sqref="I290"/>
    </sheetView>
  </sheetViews>
  <sheetFormatPr baseColWidth="10" defaultColWidth="11.42578125" defaultRowHeight="15.75"/>
  <cols>
    <col min="1" max="3" width="23.85546875" style="40" customWidth="1"/>
    <col min="4" max="4" width="23.85546875" style="2" customWidth="1"/>
    <col min="5" max="5" width="38.140625" style="2" customWidth="1"/>
    <col min="6" max="6" width="22.7109375" style="147" customWidth="1"/>
    <col min="7" max="7" width="28.42578125" style="3" customWidth="1"/>
    <col min="8" max="8" width="37.85546875" style="2" customWidth="1"/>
    <col min="9" max="9" width="22.140625" style="2" customWidth="1"/>
    <col min="10" max="10" width="38.42578125" style="2" customWidth="1"/>
    <col min="11" max="11" width="63" style="2" customWidth="1"/>
    <col min="12" max="12" width="60.5703125" style="10" customWidth="1"/>
    <col min="13" max="13" width="33" style="10" customWidth="1"/>
    <col min="14" max="14" width="13.5703125" style="11" customWidth="1"/>
    <col min="15" max="15" width="29" style="147" customWidth="1"/>
    <col min="16" max="16" width="17.85546875" style="2" bestFit="1" customWidth="1"/>
    <col min="17" max="17" width="11.7109375" style="2" bestFit="1" customWidth="1"/>
    <col min="18" max="18" width="21.7109375" style="2" bestFit="1" customWidth="1"/>
    <col min="19" max="16384" width="11.42578125" style="2"/>
  </cols>
  <sheetData>
    <row r="1" spans="1:15" ht="26.25">
      <c r="A1" s="336" t="s">
        <v>346</v>
      </c>
      <c r="B1" s="336"/>
      <c r="C1" s="336"/>
      <c r="D1" s="336"/>
      <c r="E1" s="336"/>
      <c r="F1" s="336"/>
      <c r="G1" s="336"/>
      <c r="H1" s="336"/>
      <c r="I1" s="336"/>
      <c r="J1" s="336"/>
      <c r="K1" s="336"/>
      <c r="L1" s="336"/>
      <c r="M1" s="336"/>
      <c r="N1" s="336"/>
      <c r="O1" s="336"/>
    </row>
    <row r="2" spans="1:15" ht="26.25">
      <c r="A2" s="336" t="s">
        <v>347</v>
      </c>
      <c r="B2" s="336"/>
      <c r="C2" s="336"/>
      <c r="D2" s="336"/>
      <c r="E2" s="336"/>
      <c r="F2" s="336"/>
      <c r="G2" s="336"/>
      <c r="H2" s="336"/>
      <c r="I2" s="336"/>
      <c r="J2" s="336"/>
      <c r="K2" s="336"/>
      <c r="L2" s="336"/>
      <c r="M2" s="336"/>
      <c r="N2" s="336"/>
      <c r="O2" s="336"/>
    </row>
    <row r="3" spans="1:15" ht="26.25">
      <c r="A3" s="336" t="s">
        <v>348</v>
      </c>
      <c r="B3" s="336"/>
      <c r="C3" s="336"/>
      <c r="D3" s="336"/>
      <c r="E3" s="336"/>
      <c r="F3" s="336"/>
      <c r="G3" s="336"/>
      <c r="H3" s="336"/>
      <c r="I3" s="336"/>
      <c r="J3" s="336"/>
      <c r="K3" s="336"/>
      <c r="L3" s="336"/>
      <c r="M3" s="336"/>
      <c r="N3" s="336"/>
      <c r="O3" s="336"/>
    </row>
    <row r="4" spans="1:15" ht="18.75">
      <c r="A4" s="337" t="s">
        <v>410</v>
      </c>
      <c r="B4" s="337"/>
      <c r="C4" s="337"/>
      <c r="D4" s="337"/>
      <c r="E4" s="337"/>
      <c r="F4" s="337"/>
      <c r="G4" s="337"/>
      <c r="H4" s="337"/>
      <c r="I4" s="337"/>
      <c r="J4" s="337"/>
      <c r="K4" s="337"/>
      <c r="L4" s="337"/>
      <c r="M4" s="337"/>
      <c r="N4" s="337"/>
      <c r="O4" s="337"/>
    </row>
    <row r="5" spans="1:15" s="65" customFormat="1" ht="21">
      <c r="A5" s="282" t="s">
        <v>0</v>
      </c>
      <c r="B5" s="282" t="s">
        <v>286</v>
      </c>
      <c r="C5" s="282" t="s">
        <v>288</v>
      </c>
      <c r="D5" s="282" t="s">
        <v>333</v>
      </c>
      <c r="E5" s="282" t="s">
        <v>334</v>
      </c>
      <c r="F5" s="241" t="s">
        <v>335</v>
      </c>
      <c r="G5" s="282" t="s">
        <v>287</v>
      </c>
      <c r="H5" s="282" t="s">
        <v>7</v>
      </c>
      <c r="I5" s="284" t="s">
        <v>8</v>
      </c>
      <c r="J5" s="282" t="s">
        <v>3</v>
      </c>
      <c r="K5" s="282" t="s">
        <v>2</v>
      </c>
      <c r="L5" s="282" t="s">
        <v>27</v>
      </c>
      <c r="M5" s="282" t="s">
        <v>4</v>
      </c>
      <c r="N5" s="282" t="s">
        <v>5</v>
      </c>
      <c r="O5" s="241" t="s">
        <v>10</v>
      </c>
    </row>
    <row r="6" spans="1:15" s="65" customFormat="1" ht="21">
      <c r="A6" s="282"/>
      <c r="B6" s="282"/>
      <c r="C6" s="282"/>
      <c r="D6" s="282"/>
      <c r="E6" s="282"/>
      <c r="F6" s="241"/>
      <c r="G6" s="282"/>
      <c r="H6" s="282"/>
      <c r="I6" s="284"/>
      <c r="J6" s="282"/>
      <c r="K6" s="282"/>
      <c r="L6" s="282"/>
      <c r="M6" s="282"/>
      <c r="N6" s="282"/>
      <c r="O6" s="241"/>
    </row>
    <row r="7" spans="1:15" s="40" customFormat="1" ht="72.75" customHeight="1">
      <c r="A7" s="323" t="s">
        <v>336</v>
      </c>
      <c r="B7" s="323" t="s">
        <v>291</v>
      </c>
      <c r="C7" s="323" t="s">
        <v>297</v>
      </c>
      <c r="D7" s="324">
        <f>+O24</f>
        <v>17895000000</v>
      </c>
      <c r="E7" s="323" t="s">
        <v>11</v>
      </c>
      <c r="F7" s="325">
        <f>SUM(O7:O14)</f>
        <v>2003545456</v>
      </c>
      <c r="G7" s="323" t="s">
        <v>412</v>
      </c>
      <c r="H7" s="323" t="s">
        <v>11</v>
      </c>
      <c r="I7" s="326">
        <f>SUM(O7:O14)</f>
        <v>2003545456</v>
      </c>
      <c r="J7" s="313" t="s">
        <v>13</v>
      </c>
      <c r="K7" s="12" t="s">
        <v>24</v>
      </c>
      <c r="L7" s="55" t="s">
        <v>22</v>
      </c>
      <c r="M7" s="56" t="s">
        <v>21</v>
      </c>
      <c r="N7" s="14" t="s">
        <v>34</v>
      </c>
      <c r="O7" s="148">
        <v>80000000</v>
      </c>
    </row>
    <row r="8" spans="1:15" s="40" customFormat="1" ht="108" customHeight="1">
      <c r="A8" s="323"/>
      <c r="B8" s="323"/>
      <c r="C8" s="323"/>
      <c r="D8" s="323"/>
      <c r="E8" s="323"/>
      <c r="F8" s="325"/>
      <c r="G8" s="323"/>
      <c r="H8" s="323"/>
      <c r="I8" s="326"/>
      <c r="J8" s="313"/>
      <c r="K8" s="12" t="s">
        <v>15</v>
      </c>
      <c r="L8" s="55" t="s">
        <v>31</v>
      </c>
      <c r="M8" s="56" t="s">
        <v>17</v>
      </c>
      <c r="N8" s="14" t="s">
        <v>34</v>
      </c>
      <c r="O8" s="148">
        <v>600000000</v>
      </c>
    </row>
    <row r="9" spans="1:15" s="6" customFormat="1" ht="90">
      <c r="A9" s="323"/>
      <c r="B9" s="323"/>
      <c r="C9" s="323"/>
      <c r="D9" s="323"/>
      <c r="E9" s="323"/>
      <c r="F9" s="325"/>
      <c r="G9" s="323"/>
      <c r="H9" s="323"/>
      <c r="I9" s="326"/>
      <c r="J9" s="313"/>
      <c r="K9" s="12" t="s">
        <v>16</v>
      </c>
      <c r="L9" s="55" t="s">
        <v>32</v>
      </c>
      <c r="M9" s="56" t="s">
        <v>17</v>
      </c>
      <c r="N9" s="14" t="s">
        <v>34</v>
      </c>
      <c r="O9" s="148">
        <v>600000000</v>
      </c>
    </row>
    <row r="10" spans="1:15" s="6" customFormat="1" ht="75">
      <c r="A10" s="323"/>
      <c r="B10" s="323"/>
      <c r="C10" s="323"/>
      <c r="D10" s="323"/>
      <c r="E10" s="323"/>
      <c r="F10" s="325"/>
      <c r="G10" s="323"/>
      <c r="H10" s="323"/>
      <c r="I10" s="326"/>
      <c r="J10" s="313"/>
      <c r="K10" s="12" t="s">
        <v>19</v>
      </c>
      <c r="L10" s="55" t="s">
        <v>23</v>
      </c>
      <c r="M10" s="56" t="s">
        <v>17</v>
      </c>
      <c r="N10" s="14" t="s">
        <v>34</v>
      </c>
      <c r="O10" s="148">
        <v>30000000</v>
      </c>
    </row>
    <row r="11" spans="1:15" s="6" customFormat="1" ht="60">
      <c r="A11" s="323"/>
      <c r="B11" s="323"/>
      <c r="C11" s="323"/>
      <c r="D11" s="323"/>
      <c r="E11" s="323"/>
      <c r="F11" s="325"/>
      <c r="G11" s="323"/>
      <c r="H11" s="323"/>
      <c r="I11" s="326"/>
      <c r="J11" s="313"/>
      <c r="K11" s="12" t="s">
        <v>35</v>
      </c>
      <c r="L11" s="15" t="s">
        <v>50</v>
      </c>
      <c r="M11" s="14" t="s">
        <v>21</v>
      </c>
      <c r="N11" s="14" t="s">
        <v>34</v>
      </c>
      <c r="O11" s="149">
        <v>500000000</v>
      </c>
    </row>
    <row r="12" spans="1:15" s="6" customFormat="1" ht="45">
      <c r="A12" s="323"/>
      <c r="B12" s="323"/>
      <c r="C12" s="323"/>
      <c r="D12" s="323"/>
      <c r="E12" s="323"/>
      <c r="F12" s="325"/>
      <c r="G12" s="323"/>
      <c r="H12" s="323"/>
      <c r="I12" s="326"/>
      <c r="J12" s="313"/>
      <c r="K12" s="5" t="s">
        <v>30</v>
      </c>
      <c r="L12" s="55" t="s">
        <v>36</v>
      </c>
      <c r="M12" s="56" t="s">
        <v>25</v>
      </c>
      <c r="N12" s="14" t="s">
        <v>156</v>
      </c>
      <c r="O12" s="148">
        <v>68181819</v>
      </c>
    </row>
    <row r="13" spans="1:15" s="6" customFormat="1" ht="60">
      <c r="A13" s="323"/>
      <c r="B13" s="323"/>
      <c r="C13" s="323"/>
      <c r="D13" s="323"/>
      <c r="E13" s="323"/>
      <c r="F13" s="325"/>
      <c r="G13" s="323"/>
      <c r="H13" s="323"/>
      <c r="I13" s="326"/>
      <c r="J13" s="313"/>
      <c r="K13" s="5" t="s">
        <v>28</v>
      </c>
      <c r="L13" s="55" t="s">
        <v>37</v>
      </c>
      <c r="M13" s="56" t="s">
        <v>25</v>
      </c>
      <c r="N13" s="14" t="s">
        <v>156</v>
      </c>
      <c r="O13" s="148">
        <v>45818182</v>
      </c>
    </row>
    <row r="14" spans="1:15" s="6" customFormat="1" ht="60">
      <c r="A14" s="323"/>
      <c r="B14" s="323"/>
      <c r="C14" s="323"/>
      <c r="D14" s="323"/>
      <c r="E14" s="323"/>
      <c r="F14" s="325"/>
      <c r="G14" s="323"/>
      <c r="H14" s="323"/>
      <c r="I14" s="326"/>
      <c r="J14" s="313"/>
      <c r="K14" s="5" t="s">
        <v>33</v>
      </c>
      <c r="L14" s="55" t="s">
        <v>29</v>
      </c>
      <c r="M14" s="56" t="s">
        <v>25</v>
      </c>
      <c r="N14" s="14" t="s">
        <v>156</v>
      </c>
      <c r="O14" s="148">
        <v>79545455</v>
      </c>
    </row>
    <row r="15" spans="1:15" s="6" customFormat="1" ht="45">
      <c r="A15" s="323"/>
      <c r="B15" s="323"/>
      <c r="C15" s="323"/>
      <c r="D15" s="323"/>
      <c r="E15" s="323" t="s">
        <v>411</v>
      </c>
      <c r="F15" s="325">
        <f>SUM(O15:O16)</f>
        <v>435000000</v>
      </c>
      <c r="G15" s="323" t="s">
        <v>413</v>
      </c>
      <c r="H15" s="323" t="s">
        <v>337</v>
      </c>
      <c r="I15" s="326">
        <f>SUM(O15:O16)</f>
        <v>435000000</v>
      </c>
      <c r="J15" s="313" t="s">
        <v>338</v>
      </c>
      <c r="K15" s="5" t="s">
        <v>339</v>
      </c>
      <c r="L15" s="55" t="s">
        <v>340</v>
      </c>
      <c r="M15" s="56" t="s">
        <v>48</v>
      </c>
      <c r="N15" s="14" t="s">
        <v>156</v>
      </c>
      <c r="O15" s="148">
        <v>350000000</v>
      </c>
    </row>
    <row r="16" spans="1:15" s="6" customFormat="1" ht="30">
      <c r="A16" s="323"/>
      <c r="B16" s="323"/>
      <c r="C16" s="323"/>
      <c r="D16" s="323"/>
      <c r="E16" s="323"/>
      <c r="F16" s="325"/>
      <c r="G16" s="323"/>
      <c r="H16" s="323"/>
      <c r="I16" s="326"/>
      <c r="J16" s="313"/>
      <c r="K16" s="5" t="s">
        <v>341</v>
      </c>
      <c r="L16" s="55" t="s">
        <v>342</v>
      </c>
      <c r="M16" s="56" t="s">
        <v>25</v>
      </c>
      <c r="N16" s="14" t="s">
        <v>26</v>
      </c>
      <c r="O16" s="148">
        <v>85000000</v>
      </c>
    </row>
    <row r="17" spans="1:15" s="7" customFormat="1" ht="60">
      <c r="A17" s="323"/>
      <c r="B17" s="323"/>
      <c r="C17" s="323"/>
      <c r="D17" s="323"/>
      <c r="E17" s="323" t="s">
        <v>12</v>
      </c>
      <c r="F17" s="325">
        <f>+I17</f>
        <v>6925000000</v>
      </c>
      <c r="G17" s="323" t="s">
        <v>414</v>
      </c>
      <c r="H17" s="323" t="s">
        <v>14</v>
      </c>
      <c r="I17" s="326">
        <f>SUM(O17:O21)</f>
        <v>6925000000</v>
      </c>
      <c r="J17" s="313" t="s">
        <v>46</v>
      </c>
      <c r="K17" s="12" t="s">
        <v>40</v>
      </c>
      <c r="L17" s="55" t="s">
        <v>41</v>
      </c>
      <c r="M17" s="56" t="s">
        <v>17</v>
      </c>
      <c r="N17" s="14" t="s">
        <v>26</v>
      </c>
      <c r="O17" s="148">
        <v>3000000000</v>
      </c>
    </row>
    <row r="18" spans="1:15" s="7" customFormat="1" ht="60">
      <c r="A18" s="323"/>
      <c r="B18" s="323"/>
      <c r="C18" s="323"/>
      <c r="D18" s="323"/>
      <c r="E18" s="323"/>
      <c r="F18" s="325"/>
      <c r="G18" s="323"/>
      <c r="H18" s="323"/>
      <c r="I18" s="326"/>
      <c r="J18" s="313"/>
      <c r="K18" s="12" t="s">
        <v>42</v>
      </c>
      <c r="L18" s="55" t="s">
        <v>43</v>
      </c>
      <c r="M18" s="56" t="s">
        <v>17</v>
      </c>
      <c r="N18" s="14" t="s">
        <v>26</v>
      </c>
      <c r="O18" s="148">
        <v>1850000000</v>
      </c>
    </row>
    <row r="19" spans="1:15" s="7" customFormat="1" ht="45">
      <c r="A19" s="323"/>
      <c r="B19" s="323"/>
      <c r="C19" s="323"/>
      <c r="D19" s="323"/>
      <c r="E19" s="323"/>
      <c r="F19" s="325"/>
      <c r="G19" s="323"/>
      <c r="H19" s="323"/>
      <c r="I19" s="326"/>
      <c r="J19" s="313"/>
      <c r="K19" s="12" t="s">
        <v>44</v>
      </c>
      <c r="L19" s="55" t="s">
        <v>45</v>
      </c>
      <c r="M19" s="56" t="s">
        <v>17</v>
      </c>
      <c r="N19" s="14" t="s">
        <v>26</v>
      </c>
      <c r="O19" s="148">
        <v>1500000000</v>
      </c>
    </row>
    <row r="20" spans="1:15" s="13" customFormat="1" ht="30">
      <c r="A20" s="323"/>
      <c r="B20" s="323"/>
      <c r="C20" s="323"/>
      <c r="D20" s="323"/>
      <c r="E20" s="323"/>
      <c r="F20" s="325"/>
      <c r="G20" s="323"/>
      <c r="H20" s="323"/>
      <c r="I20" s="326"/>
      <c r="J20" s="313"/>
      <c r="K20" s="12" t="s">
        <v>47</v>
      </c>
      <c r="L20" s="55" t="s">
        <v>49</v>
      </c>
      <c r="M20" s="56" t="s">
        <v>48</v>
      </c>
      <c r="N20" s="14" t="s">
        <v>26</v>
      </c>
      <c r="O20" s="148">
        <v>450000000</v>
      </c>
    </row>
    <row r="21" spans="1:15" s="6" customFormat="1" ht="89.25" customHeight="1">
      <c r="A21" s="323"/>
      <c r="B21" s="323"/>
      <c r="C21" s="323"/>
      <c r="D21" s="323"/>
      <c r="E21" s="323"/>
      <c r="F21" s="325"/>
      <c r="G21" s="323"/>
      <c r="H21" s="323"/>
      <c r="I21" s="326"/>
      <c r="J21" s="313"/>
      <c r="K21" s="5" t="s">
        <v>39</v>
      </c>
      <c r="L21" s="55" t="s">
        <v>38</v>
      </c>
      <c r="M21" s="56" t="s">
        <v>25</v>
      </c>
      <c r="N21" s="14" t="s">
        <v>26</v>
      </c>
      <c r="O21" s="148">
        <v>125000000</v>
      </c>
    </row>
    <row r="22" spans="1:15" ht="30.75" customHeight="1">
      <c r="A22" s="323"/>
      <c r="B22" s="323"/>
      <c r="C22" s="323"/>
      <c r="D22" s="323"/>
      <c r="E22" s="327" t="s">
        <v>343</v>
      </c>
      <c r="F22" s="328"/>
      <c r="G22" s="328"/>
      <c r="H22" s="328"/>
      <c r="I22" s="328"/>
      <c r="J22" s="328"/>
      <c r="K22" s="328"/>
      <c r="L22" s="329"/>
      <c r="M22" s="56"/>
      <c r="N22" s="14"/>
      <c r="O22" s="148">
        <f>SUM(O7:O21)</f>
        <v>9363545456</v>
      </c>
    </row>
    <row r="23" spans="1:15" ht="32.25" customHeight="1">
      <c r="A23" s="323"/>
      <c r="B23" s="323"/>
      <c r="C23" s="323"/>
      <c r="D23" s="323"/>
      <c r="E23" s="327" t="s">
        <v>289</v>
      </c>
      <c r="F23" s="328"/>
      <c r="G23" s="328"/>
      <c r="H23" s="328"/>
      <c r="I23" s="328"/>
      <c r="J23" s="328"/>
      <c r="K23" s="328"/>
      <c r="L23" s="329"/>
      <c r="M23" s="56"/>
      <c r="N23" s="14"/>
      <c r="O23" s="148">
        <f>+M25-O22</f>
        <v>8531454544</v>
      </c>
    </row>
    <row r="24" spans="1:15">
      <c r="A24" s="323"/>
      <c r="B24" s="323"/>
      <c r="C24" s="323"/>
      <c r="D24" s="323"/>
      <c r="E24" s="330"/>
      <c r="F24" s="331"/>
      <c r="G24" s="331"/>
      <c r="H24" s="331"/>
      <c r="I24" s="331"/>
      <c r="J24" s="331"/>
      <c r="K24" s="331"/>
      <c r="L24" s="331"/>
      <c r="M24" s="331"/>
      <c r="N24" s="332"/>
      <c r="O24" s="150">
        <f>SUM(O22+O23)</f>
        <v>17895000000</v>
      </c>
    </row>
    <row r="25" spans="1:15" ht="23.25">
      <c r="A25" s="90"/>
      <c r="B25" s="90"/>
      <c r="C25" s="90"/>
      <c r="D25" s="90"/>
      <c r="E25" s="90"/>
      <c r="F25" s="167"/>
      <c r="G25" s="90"/>
      <c r="H25" s="46"/>
      <c r="I25" s="46"/>
      <c r="J25" s="46"/>
      <c r="K25" s="46"/>
      <c r="L25" s="96" t="s">
        <v>356</v>
      </c>
      <c r="M25" s="95">
        <v>17895000000</v>
      </c>
      <c r="N25" s="45"/>
      <c r="O25" s="146"/>
    </row>
    <row r="26" spans="1:15" s="72" customFormat="1" ht="18.75">
      <c r="A26" s="281"/>
      <c r="B26" s="281"/>
      <c r="C26" s="281"/>
      <c r="D26" s="281"/>
      <c r="E26" s="281"/>
      <c r="F26" s="78"/>
      <c r="G26" s="91"/>
      <c r="H26" s="92"/>
      <c r="I26" s="93"/>
      <c r="J26" s="92"/>
      <c r="K26" s="92"/>
      <c r="L26" s="94"/>
      <c r="M26" s="94"/>
      <c r="N26" s="94"/>
      <c r="O26" s="151"/>
    </row>
    <row r="27" spans="1:15" s="71" customFormat="1">
      <c r="A27" s="84"/>
      <c r="B27" s="84"/>
      <c r="C27" s="84"/>
      <c r="F27" s="152"/>
      <c r="G27" s="85"/>
      <c r="L27" s="86"/>
      <c r="M27" s="11"/>
      <c r="N27" s="11"/>
      <c r="O27" s="152"/>
    </row>
    <row r="28" spans="1:15" s="66" customFormat="1" ht="21" customHeight="1">
      <c r="A28" s="283" t="s">
        <v>0</v>
      </c>
      <c r="B28" s="285" t="s">
        <v>286</v>
      </c>
      <c r="C28" s="285" t="s">
        <v>288</v>
      </c>
      <c r="D28" s="284" t="s">
        <v>1</v>
      </c>
      <c r="E28" s="282" t="s">
        <v>6</v>
      </c>
      <c r="F28" s="241" t="s">
        <v>9</v>
      </c>
      <c r="G28" s="285" t="s">
        <v>287</v>
      </c>
      <c r="H28" s="284" t="s">
        <v>359</v>
      </c>
      <c r="I28" s="282" t="s">
        <v>360</v>
      </c>
      <c r="J28" s="282" t="s">
        <v>3</v>
      </c>
      <c r="K28" s="282" t="s">
        <v>2</v>
      </c>
      <c r="L28" s="282" t="s">
        <v>128</v>
      </c>
      <c r="M28" s="282" t="s">
        <v>4</v>
      </c>
      <c r="N28" s="282" t="s">
        <v>5</v>
      </c>
      <c r="O28" s="241" t="s">
        <v>10</v>
      </c>
    </row>
    <row r="29" spans="1:15" s="66" customFormat="1" ht="21">
      <c r="A29" s="283"/>
      <c r="B29" s="286"/>
      <c r="C29" s="286"/>
      <c r="D29" s="284"/>
      <c r="E29" s="282"/>
      <c r="F29" s="241"/>
      <c r="G29" s="286"/>
      <c r="H29" s="284"/>
      <c r="I29" s="282"/>
      <c r="J29" s="282"/>
      <c r="K29" s="282"/>
      <c r="L29" s="282"/>
      <c r="M29" s="282"/>
      <c r="N29" s="282"/>
      <c r="O29" s="241"/>
    </row>
    <row r="30" spans="1:15" ht="63.75">
      <c r="A30" s="340" t="s">
        <v>349</v>
      </c>
      <c r="B30" s="343" t="s">
        <v>344</v>
      </c>
      <c r="C30" s="343" t="s">
        <v>297</v>
      </c>
      <c r="D30" s="346">
        <f>+O38</f>
        <v>943000000</v>
      </c>
      <c r="E30" s="343" t="s">
        <v>415</v>
      </c>
      <c r="F30" s="347">
        <f>+O36</f>
        <v>174000000</v>
      </c>
      <c r="G30" s="343" t="s">
        <v>299</v>
      </c>
      <c r="H30" s="350" t="s">
        <v>416</v>
      </c>
      <c r="I30" s="350">
        <f>SUM(O30:O35)</f>
        <v>174000000</v>
      </c>
      <c r="J30" s="22" t="s">
        <v>129</v>
      </c>
      <c r="K30" s="23" t="s">
        <v>130</v>
      </c>
      <c r="L30" s="23" t="s">
        <v>131</v>
      </c>
      <c r="M30" s="8" t="s">
        <v>132</v>
      </c>
      <c r="N30" s="8" t="s">
        <v>18</v>
      </c>
      <c r="O30" s="148">
        <v>30000000</v>
      </c>
    </row>
    <row r="31" spans="1:15" ht="51">
      <c r="A31" s="341"/>
      <c r="B31" s="344"/>
      <c r="C31" s="344"/>
      <c r="D31" s="344"/>
      <c r="E31" s="344"/>
      <c r="F31" s="348"/>
      <c r="G31" s="344"/>
      <c r="H31" s="351"/>
      <c r="I31" s="351"/>
      <c r="J31" s="353" t="s">
        <v>133</v>
      </c>
      <c r="K31" s="382" t="s">
        <v>134</v>
      </c>
      <c r="L31" s="23" t="s">
        <v>135</v>
      </c>
      <c r="M31" s="8" t="s">
        <v>136</v>
      </c>
      <c r="N31" s="8" t="s">
        <v>156</v>
      </c>
      <c r="O31" s="148">
        <f>(4000000*6)</f>
        <v>24000000</v>
      </c>
    </row>
    <row r="32" spans="1:15" ht="25.5">
      <c r="A32" s="341"/>
      <c r="B32" s="344"/>
      <c r="C32" s="344"/>
      <c r="D32" s="344"/>
      <c r="E32" s="344"/>
      <c r="F32" s="348"/>
      <c r="G32" s="344"/>
      <c r="H32" s="351"/>
      <c r="I32" s="351"/>
      <c r="J32" s="354"/>
      <c r="K32" s="383"/>
      <c r="L32" s="23" t="s">
        <v>345</v>
      </c>
      <c r="M32" s="8" t="s">
        <v>136</v>
      </c>
      <c r="N32" s="8" t="s">
        <v>156</v>
      </c>
      <c r="O32" s="148">
        <f>((8000000*6))</f>
        <v>48000000</v>
      </c>
    </row>
    <row r="33" spans="1:15" ht="51">
      <c r="A33" s="341"/>
      <c r="B33" s="344"/>
      <c r="C33" s="344"/>
      <c r="D33" s="344"/>
      <c r="E33" s="344"/>
      <c r="F33" s="348"/>
      <c r="G33" s="344"/>
      <c r="H33" s="351"/>
      <c r="I33" s="351"/>
      <c r="J33" s="354"/>
      <c r="K33" s="383"/>
      <c r="L33" s="23" t="s">
        <v>137</v>
      </c>
      <c r="M33" s="8" t="s">
        <v>136</v>
      </c>
      <c r="N33" s="8" t="s">
        <v>156</v>
      </c>
      <c r="O33" s="148">
        <f>(4000000*6)</f>
        <v>24000000</v>
      </c>
    </row>
    <row r="34" spans="1:15" ht="51">
      <c r="A34" s="341"/>
      <c r="B34" s="344"/>
      <c r="C34" s="344"/>
      <c r="D34" s="344"/>
      <c r="E34" s="344"/>
      <c r="F34" s="348"/>
      <c r="G34" s="344"/>
      <c r="H34" s="351"/>
      <c r="I34" s="351"/>
      <c r="J34" s="354"/>
      <c r="K34" s="383"/>
      <c r="L34" s="23" t="s">
        <v>138</v>
      </c>
      <c r="M34" s="8" t="s">
        <v>136</v>
      </c>
      <c r="N34" s="8" t="s">
        <v>156</v>
      </c>
      <c r="O34" s="148">
        <f>(4000000*6)</f>
        <v>24000000</v>
      </c>
    </row>
    <row r="35" spans="1:15" ht="38.25">
      <c r="A35" s="342"/>
      <c r="B35" s="345"/>
      <c r="C35" s="345"/>
      <c r="D35" s="345"/>
      <c r="E35" s="345"/>
      <c r="F35" s="349"/>
      <c r="G35" s="345"/>
      <c r="H35" s="352"/>
      <c r="I35" s="352"/>
      <c r="J35" s="355"/>
      <c r="K35" s="384"/>
      <c r="L35" s="23" t="s">
        <v>139</v>
      </c>
      <c r="M35" s="8" t="s">
        <v>136</v>
      </c>
      <c r="N35" s="8" t="s">
        <v>156</v>
      </c>
      <c r="O35" s="148">
        <f>(4000000*6)</f>
        <v>24000000</v>
      </c>
    </row>
    <row r="36" spans="1:15" ht="17.25" customHeight="1">
      <c r="A36" s="385" t="s">
        <v>343</v>
      </c>
      <c r="B36" s="386"/>
      <c r="C36" s="386"/>
      <c r="D36" s="386"/>
      <c r="E36" s="386"/>
      <c r="F36" s="386"/>
      <c r="G36" s="386"/>
      <c r="H36" s="386"/>
      <c r="I36" s="386"/>
      <c r="J36" s="386"/>
      <c r="K36" s="386"/>
      <c r="L36" s="387"/>
      <c r="M36" s="8"/>
      <c r="N36" s="8"/>
      <c r="O36" s="153">
        <f>SUM(O30:O35)</f>
        <v>174000000</v>
      </c>
    </row>
    <row r="37" spans="1:15" ht="20.25" customHeight="1">
      <c r="A37" s="385" t="s">
        <v>289</v>
      </c>
      <c r="B37" s="386"/>
      <c r="C37" s="386"/>
      <c r="D37" s="386"/>
      <c r="E37" s="386"/>
      <c r="F37" s="386"/>
      <c r="G37" s="386"/>
      <c r="H37" s="386"/>
      <c r="I37" s="386"/>
      <c r="J37" s="386"/>
      <c r="K37" s="386"/>
      <c r="L37" s="387"/>
      <c r="M37" s="8"/>
      <c r="N37" s="8"/>
      <c r="O37" s="153">
        <f>+M39-O36</f>
        <v>769000000</v>
      </c>
    </row>
    <row r="38" spans="1:15" s="42" customFormat="1" ht="24.75" customHeight="1">
      <c r="A38" s="81"/>
      <c r="B38" s="82"/>
      <c r="C38" s="82"/>
      <c r="D38" s="82"/>
      <c r="E38" s="82"/>
      <c r="F38" s="168"/>
      <c r="G38" s="82"/>
      <c r="H38" s="97"/>
      <c r="I38" s="97"/>
      <c r="J38" s="82"/>
      <c r="K38" s="83"/>
      <c r="L38" s="83"/>
      <c r="M38" s="83"/>
      <c r="N38" s="83"/>
      <c r="O38" s="154">
        <f>+O36+O37</f>
        <v>943000000</v>
      </c>
    </row>
    <row r="39" spans="1:15" s="42" customFormat="1" ht="39.75" customHeight="1">
      <c r="F39" s="147"/>
      <c r="L39" s="190" t="s">
        <v>357</v>
      </c>
      <c r="M39" s="191">
        <v>943000000</v>
      </c>
      <c r="O39" s="147"/>
    </row>
    <row r="41" spans="1:15" ht="75" customHeight="1"/>
    <row r="42" spans="1:15" ht="15.75" customHeight="1">
      <c r="A42" s="370" t="s">
        <v>0</v>
      </c>
      <c r="B42" s="413" t="s">
        <v>286</v>
      </c>
      <c r="C42" s="415" t="s">
        <v>288</v>
      </c>
      <c r="D42" s="372" t="s">
        <v>51</v>
      </c>
      <c r="E42" s="370" t="s">
        <v>395</v>
      </c>
      <c r="F42" s="373" t="s">
        <v>9</v>
      </c>
      <c r="G42" s="370" t="s">
        <v>287</v>
      </c>
      <c r="H42" s="370" t="s">
        <v>7</v>
      </c>
      <c r="I42" s="419" t="s">
        <v>8</v>
      </c>
      <c r="J42" s="370" t="s">
        <v>3</v>
      </c>
      <c r="K42" s="370" t="s">
        <v>2</v>
      </c>
      <c r="L42" s="370" t="s">
        <v>27</v>
      </c>
      <c r="M42" s="370" t="s">
        <v>397</v>
      </c>
      <c r="N42" s="370" t="s">
        <v>402</v>
      </c>
      <c r="O42" s="333" t="s">
        <v>355</v>
      </c>
    </row>
    <row r="43" spans="1:15" ht="15.75" customHeight="1" thickBot="1">
      <c r="A43" s="388"/>
      <c r="B43" s="414"/>
      <c r="C43" s="416"/>
      <c r="D43" s="388"/>
      <c r="E43" s="388"/>
      <c r="F43" s="417"/>
      <c r="G43" s="418"/>
      <c r="H43" s="388"/>
      <c r="I43" s="420"/>
      <c r="J43" s="388"/>
      <c r="K43" s="388"/>
      <c r="L43" s="388"/>
      <c r="M43" s="388"/>
      <c r="N43" s="388"/>
      <c r="O43" s="389"/>
    </row>
    <row r="44" spans="1:15" ht="15" customHeight="1">
      <c r="A44" s="390" t="s">
        <v>52</v>
      </c>
      <c r="B44" s="456" t="s">
        <v>292</v>
      </c>
      <c r="C44" s="458" t="s">
        <v>296</v>
      </c>
      <c r="D44" s="461">
        <f>+O69</f>
        <v>8704000000</v>
      </c>
      <c r="E44" s="456" t="s">
        <v>403</v>
      </c>
      <c r="F44" s="473">
        <f>SUM(O44:O63)</f>
        <v>5966711922.5</v>
      </c>
      <c r="G44" s="458" t="s">
        <v>301</v>
      </c>
      <c r="H44" s="455" t="s">
        <v>53</v>
      </c>
      <c r="I44" s="476">
        <f>SUM(O44:O49)</f>
        <v>550499142.5</v>
      </c>
      <c r="J44" s="421" t="s">
        <v>54</v>
      </c>
      <c r="K44" s="451" t="s">
        <v>55</v>
      </c>
      <c r="L44" s="199" t="s">
        <v>56</v>
      </c>
      <c r="M44" s="200" t="s">
        <v>57</v>
      </c>
      <c r="N44" s="201" t="s">
        <v>20</v>
      </c>
      <c r="O44" s="202">
        <v>285436002.5</v>
      </c>
    </row>
    <row r="45" spans="1:15" ht="38.25">
      <c r="A45" s="391"/>
      <c r="B45" s="457"/>
      <c r="C45" s="459"/>
      <c r="D45" s="462"/>
      <c r="E45" s="380"/>
      <c r="F45" s="474"/>
      <c r="G45" s="459"/>
      <c r="H45" s="455"/>
      <c r="I45" s="476"/>
      <c r="J45" s="421"/>
      <c r="K45" s="451"/>
      <c r="L45" s="199" t="s">
        <v>59</v>
      </c>
      <c r="M45" s="200" t="s">
        <v>60</v>
      </c>
      <c r="N45" s="201" t="s">
        <v>404</v>
      </c>
      <c r="O45" s="202">
        <v>100000000</v>
      </c>
    </row>
    <row r="46" spans="1:15" ht="38.25" customHeight="1">
      <c r="A46" s="391"/>
      <c r="B46" s="457"/>
      <c r="C46" s="459"/>
      <c r="D46" s="462"/>
      <c r="E46" s="380"/>
      <c r="F46" s="474"/>
      <c r="G46" s="459"/>
      <c r="H46" s="455"/>
      <c r="I46" s="476"/>
      <c r="J46" s="421"/>
      <c r="K46" s="451"/>
      <c r="L46" s="199" t="s">
        <v>61</v>
      </c>
      <c r="M46" s="200" t="s">
        <v>60</v>
      </c>
      <c r="N46" s="201" t="s">
        <v>62</v>
      </c>
      <c r="O46" s="202">
        <v>0</v>
      </c>
    </row>
    <row r="47" spans="1:15" ht="25.5">
      <c r="A47" s="391"/>
      <c r="B47" s="457"/>
      <c r="C47" s="459"/>
      <c r="D47" s="462"/>
      <c r="E47" s="380"/>
      <c r="F47" s="474"/>
      <c r="G47" s="459"/>
      <c r="H47" s="455"/>
      <c r="I47" s="476"/>
      <c r="J47" s="421"/>
      <c r="K47" s="451"/>
      <c r="L47" s="199" t="s">
        <v>63</v>
      </c>
      <c r="M47" s="200" t="s">
        <v>64</v>
      </c>
      <c r="N47" s="201" t="s">
        <v>62</v>
      </c>
      <c r="O47" s="202">
        <v>50000000</v>
      </c>
    </row>
    <row r="48" spans="1:15" ht="38.25">
      <c r="A48" s="391"/>
      <c r="B48" s="457"/>
      <c r="C48" s="459"/>
      <c r="D48" s="462"/>
      <c r="E48" s="380"/>
      <c r="F48" s="474"/>
      <c r="G48" s="459"/>
      <c r="H48" s="455"/>
      <c r="I48" s="476"/>
      <c r="J48" s="421"/>
      <c r="K48" s="451"/>
      <c r="L48" s="199" t="s">
        <v>65</v>
      </c>
      <c r="M48" s="203" t="s">
        <v>66</v>
      </c>
      <c r="N48" s="201" t="s">
        <v>405</v>
      </c>
      <c r="O48" s="202">
        <v>60000000</v>
      </c>
    </row>
    <row r="49" spans="1:15" ht="51">
      <c r="A49" s="391"/>
      <c r="B49" s="457"/>
      <c r="C49" s="459"/>
      <c r="D49" s="462"/>
      <c r="E49" s="380"/>
      <c r="F49" s="474"/>
      <c r="G49" s="459"/>
      <c r="H49" s="455"/>
      <c r="I49" s="476"/>
      <c r="J49" s="421"/>
      <c r="K49" s="451"/>
      <c r="L49" s="199" t="s">
        <v>67</v>
      </c>
      <c r="M49" s="200" t="s">
        <v>57</v>
      </c>
      <c r="N49" s="201" t="s">
        <v>405</v>
      </c>
      <c r="O49" s="202">
        <v>55063140</v>
      </c>
    </row>
    <row r="50" spans="1:15" ht="63.75">
      <c r="A50" s="391"/>
      <c r="B50" s="457"/>
      <c r="C50" s="459"/>
      <c r="D50" s="462"/>
      <c r="E50" s="380"/>
      <c r="F50" s="474"/>
      <c r="G50" s="459"/>
      <c r="H50" s="204" t="s">
        <v>68</v>
      </c>
      <c r="I50" s="205">
        <f>+O50</f>
        <v>34485000</v>
      </c>
      <c r="J50" s="204" t="s">
        <v>69</v>
      </c>
      <c r="K50" s="206" t="s">
        <v>70</v>
      </c>
      <c r="L50" s="204" t="s">
        <v>71</v>
      </c>
      <c r="M50" s="204" t="s">
        <v>57</v>
      </c>
      <c r="N50" s="204" t="s">
        <v>405</v>
      </c>
      <c r="O50" s="207">
        <v>34485000</v>
      </c>
    </row>
    <row r="51" spans="1:15" ht="72.75" customHeight="1">
      <c r="A51" s="391"/>
      <c r="B51" s="457"/>
      <c r="C51" s="459"/>
      <c r="D51" s="462"/>
      <c r="E51" s="380"/>
      <c r="F51" s="474"/>
      <c r="G51" s="459"/>
      <c r="H51" s="204" t="s">
        <v>72</v>
      </c>
      <c r="I51" s="205">
        <f>+O51</f>
        <v>196469405</v>
      </c>
      <c r="J51" s="203" t="s">
        <v>73</v>
      </c>
      <c r="K51" s="208" t="s">
        <v>74</v>
      </c>
      <c r="L51" s="208" t="s">
        <v>75</v>
      </c>
      <c r="M51" s="200" t="s">
        <v>76</v>
      </c>
      <c r="N51" s="201" t="s">
        <v>405</v>
      </c>
      <c r="O51" s="202">
        <v>196469405</v>
      </c>
    </row>
    <row r="52" spans="1:15" ht="67.5" customHeight="1">
      <c r="A52" s="391"/>
      <c r="B52" s="457"/>
      <c r="C52" s="459"/>
      <c r="D52" s="462"/>
      <c r="E52" s="380"/>
      <c r="F52" s="474"/>
      <c r="G52" s="459"/>
      <c r="H52" s="452" t="s">
        <v>77</v>
      </c>
      <c r="I52" s="465">
        <f>+O52:O56</f>
        <v>180678125</v>
      </c>
      <c r="J52" s="447" t="s">
        <v>78</v>
      </c>
      <c r="K52" s="209" t="s">
        <v>79</v>
      </c>
      <c r="L52" s="210" t="s">
        <v>80</v>
      </c>
      <c r="M52" s="211" t="s">
        <v>57</v>
      </c>
      <c r="N52" s="212" t="s">
        <v>20</v>
      </c>
      <c r="O52" s="213">
        <v>180678125</v>
      </c>
    </row>
    <row r="53" spans="1:15" ht="57" customHeight="1">
      <c r="A53" s="391"/>
      <c r="B53" s="457"/>
      <c r="C53" s="459"/>
      <c r="D53" s="462"/>
      <c r="E53" s="380"/>
      <c r="F53" s="474"/>
      <c r="G53" s="459"/>
      <c r="H53" s="452"/>
      <c r="I53" s="465"/>
      <c r="J53" s="447"/>
      <c r="K53" s="214" t="s">
        <v>81</v>
      </c>
      <c r="L53" s="210" t="s">
        <v>82</v>
      </c>
      <c r="M53" s="211" t="s">
        <v>83</v>
      </c>
      <c r="N53" s="212" t="s">
        <v>20</v>
      </c>
      <c r="O53" s="213">
        <v>30000000</v>
      </c>
    </row>
    <row r="54" spans="1:15" ht="111" customHeight="1">
      <c r="A54" s="391"/>
      <c r="B54" s="457"/>
      <c r="C54" s="459"/>
      <c r="D54" s="462"/>
      <c r="E54" s="380"/>
      <c r="F54" s="474"/>
      <c r="G54" s="459"/>
      <c r="H54" s="452"/>
      <c r="I54" s="465"/>
      <c r="J54" s="447"/>
      <c r="K54" s="195" t="s">
        <v>84</v>
      </c>
      <c r="L54" s="195" t="s">
        <v>85</v>
      </c>
      <c r="M54" s="195" t="s">
        <v>86</v>
      </c>
      <c r="N54" s="212" t="s">
        <v>20</v>
      </c>
      <c r="O54" s="213">
        <v>50000000</v>
      </c>
    </row>
    <row r="55" spans="1:15" ht="18.75" customHeight="1">
      <c r="A55" s="391"/>
      <c r="B55" s="457"/>
      <c r="C55" s="459"/>
      <c r="D55" s="462"/>
      <c r="E55" s="380"/>
      <c r="F55" s="474"/>
      <c r="G55" s="459"/>
      <c r="H55" s="452"/>
      <c r="I55" s="465"/>
      <c r="J55" s="447"/>
      <c r="K55" s="195" t="s">
        <v>87</v>
      </c>
      <c r="L55" s="195" t="s">
        <v>87</v>
      </c>
      <c r="M55" s="195" t="s">
        <v>86</v>
      </c>
      <c r="N55" s="212" t="s">
        <v>20</v>
      </c>
      <c r="O55" s="213">
        <v>0</v>
      </c>
    </row>
    <row r="56" spans="1:15" ht="42" customHeight="1">
      <c r="A56" s="391"/>
      <c r="B56" s="457"/>
      <c r="C56" s="459"/>
      <c r="D56" s="462"/>
      <c r="E56" s="380"/>
      <c r="F56" s="474"/>
      <c r="G56" s="459"/>
      <c r="H56" s="452"/>
      <c r="I56" s="465"/>
      <c r="J56" s="447"/>
      <c r="K56" s="214" t="s">
        <v>88</v>
      </c>
      <c r="L56" s="195" t="s">
        <v>63</v>
      </c>
      <c r="M56" s="211" t="s">
        <v>89</v>
      </c>
      <c r="N56" s="212" t="s">
        <v>90</v>
      </c>
      <c r="O56" s="213">
        <v>50000000</v>
      </c>
    </row>
    <row r="57" spans="1:15" ht="15.75" customHeight="1">
      <c r="A57" s="391"/>
      <c r="B57" s="457"/>
      <c r="C57" s="459"/>
      <c r="D57" s="462"/>
      <c r="E57" s="380"/>
      <c r="F57" s="474"/>
      <c r="G57" s="459"/>
      <c r="H57" s="453" t="s">
        <v>91</v>
      </c>
      <c r="I57" s="454">
        <f>+O58</f>
        <v>187290125</v>
      </c>
      <c r="J57" s="453" t="s">
        <v>92</v>
      </c>
      <c r="K57" s="451" t="s">
        <v>93</v>
      </c>
      <c r="L57" s="451" t="s">
        <v>406</v>
      </c>
      <c r="M57" s="197" t="s">
        <v>83</v>
      </c>
      <c r="N57" s="201" t="s">
        <v>265</v>
      </c>
      <c r="O57" s="202">
        <v>0</v>
      </c>
    </row>
    <row r="58" spans="1:15" ht="34.5" customHeight="1">
      <c r="A58" s="391"/>
      <c r="B58" s="457"/>
      <c r="C58" s="459"/>
      <c r="D58" s="462"/>
      <c r="E58" s="380"/>
      <c r="F58" s="474"/>
      <c r="G58" s="459"/>
      <c r="H58" s="423"/>
      <c r="I58" s="454"/>
      <c r="J58" s="423"/>
      <c r="K58" s="423"/>
      <c r="L58" s="423"/>
      <c r="M58" s="200" t="s">
        <v>57</v>
      </c>
      <c r="N58" s="201" t="s">
        <v>265</v>
      </c>
      <c r="O58" s="202">
        <v>187290125</v>
      </c>
    </row>
    <row r="59" spans="1:15" ht="81" customHeight="1">
      <c r="A59" s="391"/>
      <c r="B59" s="457"/>
      <c r="C59" s="459"/>
      <c r="D59" s="462"/>
      <c r="E59" s="380"/>
      <c r="F59" s="474"/>
      <c r="G59" s="459"/>
      <c r="H59" s="215" t="s">
        <v>94</v>
      </c>
      <c r="I59" s="216"/>
      <c r="J59" s="215" t="s">
        <v>95</v>
      </c>
      <c r="K59" s="217" t="s">
        <v>96</v>
      </c>
      <c r="L59" s="208" t="s">
        <v>97</v>
      </c>
      <c r="M59" s="200" t="s">
        <v>57</v>
      </c>
      <c r="N59" s="218"/>
      <c r="O59" s="219"/>
    </row>
    <row r="60" spans="1:15" ht="12.75" customHeight="1">
      <c r="A60" s="391"/>
      <c r="B60" s="457"/>
      <c r="C60" s="459"/>
      <c r="D60" s="462"/>
      <c r="E60" s="380"/>
      <c r="F60" s="474"/>
      <c r="G60" s="459"/>
      <c r="H60" s="453" t="s">
        <v>98</v>
      </c>
      <c r="I60" s="454">
        <f>+O61+O62</f>
        <v>4687290125</v>
      </c>
      <c r="J60" s="453" t="s">
        <v>99</v>
      </c>
      <c r="K60" s="451" t="s">
        <v>100</v>
      </c>
      <c r="L60" s="196" t="s">
        <v>101</v>
      </c>
      <c r="M60" s="197" t="s">
        <v>83</v>
      </c>
      <c r="N60" s="218" t="s">
        <v>407</v>
      </c>
      <c r="O60" s="219">
        <v>0</v>
      </c>
    </row>
    <row r="61" spans="1:15" ht="30">
      <c r="A61" s="391"/>
      <c r="B61" s="457"/>
      <c r="C61" s="459"/>
      <c r="D61" s="462"/>
      <c r="E61" s="380"/>
      <c r="F61" s="474"/>
      <c r="G61" s="459"/>
      <c r="H61" s="453"/>
      <c r="I61" s="454"/>
      <c r="J61" s="453"/>
      <c r="K61" s="451"/>
      <c r="L61" s="196" t="s">
        <v>102</v>
      </c>
      <c r="M61" s="197" t="s">
        <v>57</v>
      </c>
      <c r="N61" s="218" t="s">
        <v>407</v>
      </c>
      <c r="O61" s="219">
        <v>187290125</v>
      </c>
    </row>
    <row r="62" spans="1:15">
      <c r="A62" s="391"/>
      <c r="B62" s="457"/>
      <c r="C62" s="459"/>
      <c r="D62" s="462"/>
      <c r="E62" s="380"/>
      <c r="F62" s="474"/>
      <c r="G62" s="459"/>
      <c r="H62" s="453"/>
      <c r="I62" s="454"/>
      <c r="J62" s="453"/>
      <c r="K62" s="451"/>
      <c r="L62" s="455" t="s">
        <v>103</v>
      </c>
      <c r="M62" s="438" t="s">
        <v>104</v>
      </c>
      <c r="N62" s="439" t="s">
        <v>265</v>
      </c>
      <c r="O62" s="202">
        <v>4500000000</v>
      </c>
    </row>
    <row r="63" spans="1:15">
      <c r="A63" s="391"/>
      <c r="B63" s="457"/>
      <c r="C63" s="459"/>
      <c r="D63" s="462"/>
      <c r="E63" s="380"/>
      <c r="F63" s="475"/>
      <c r="G63" s="460"/>
      <c r="H63" s="423"/>
      <c r="I63" s="454"/>
      <c r="J63" s="423"/>
      <c r="K63" s="423"/>
      <c r="L63" s="455"/>
      <c r="M63" s="438"/>
      <c r="N63" s="439"/>
      <c r="O63" s="202"/>
    </row>
    <row r="64" spans="1:15" ht="140.25">
      <c r="A64" s="391"/>
      <c r="B64" s="457"/>
      <c r="C64" s="459"/>
      <c r="D64" s="462"/>
      <c r="E64" s="440" t="s">
        <v>408</v>
      </c>
      <c r="F64" s="441">
        <f>SUM(O64:O66)</f>
        <v>260678125</v>
      </c>
      <c r="G64" s="444" t="s">
        <v>300</v>
      </c>
      <c r="H64" s="447" t="s">
        <v>105</v>
      </c>
      <c r="I64" s="198">
        <f>+O64</f>
        <v>180678125</v>
      </c>
      <c r="J64" s="211" t="s">
        <v>106</v>
      </c>
      <c r="K64" s="209" t="s">
        <v>107</v>
      </c>
      <c r="L64" s="210" t="s">
        <v>108</v>
      </c>
      <c r="M64" s="195" t="s">
        <v>57</v>
      </c>
      <c r="N64" s="212">
        <v>5</v>
      </c>
      <c r="O64" s="213">
        <v>180678125</v>
      </c>
    </row>
    <row r="65" spans="1:18" ht="19.5" customHeight="1">
      <c r="A65" s="391"/>
      <c r="B65" s="457"/>
      <c r="C65" s="459"/>
      <c r="D65" s="462"/>
      <c r="E65" s="440"/>
      <c r="F65" s="442"/>
      <c r="G65" s="445"/>
      <c r="H65" s="447"/>
      <c r="I65" s="198">
        <f>+O65</f>
        <v>50000000</v>
      </c>
      <c r="J65" s="211"/>
      <c r="K65" s="195" t="s">
        <v>85</v>
      </c>
      <c r="L65" s="195" t="s">
        <v>85</v>
      </c>
      <c r="M65" s="195" t="s">
        <v>86</v>
      </c>
      <c r="N65" s="212">
        <v>5</v>
      </c>
      <c r="O65" s="213">
        <v>50000000</v>
      </c>
    </row>
    <row r="66" spans="1:18" ht="51">
      <c r="A66" s="391"/>
      <c r="B66" s="457"/>
      <c r="C66" s="460"/>
      <c r="D66" s="463"/>
      <c r="E66" s="440"/>
      <c r="F66" s="443"/>
      <c r="G66" s="446"/>
      <c r="H66" s="447"/>
      <c r="I66" s="198">
        <f>+O66</f>
        <v>30000000</v>
      </c>
      <c r="J66" s="211" t="s">
        <v>109</v>
      </c>
      <c r="K66" s="209" t="s">
        <v>110</v>
      </c>
      <c r="L66" s="210" t="s">
        <v>82</v>
      </c>
      <c r="M66" s="209" t="s">
        <v>83</v>
      </c>
      <c r="N66" s="212">
        <v>5</v>
      </c>
      <c r="O66" s="213">
        <v>30000000</v>
      </c>
    </row>
    <row r="67" spans="1:18">
      <c r="A67" s="448"/>
      <c r="B67" s="449"/>
      <c r="C67" s="449"/>
      <c r="D67" s="138"/>
      <c r="E67" s="139"/>
      <c r="F67" s="169"/>
      <c r="G67" s="139"/>
      <c r="H67" s="450"/>
      <c r="I67" s="450"/>
      <c r="J67" s="380"/>
      <c r="K67" s="380"/>
      <c r="L67" s="140" t="s">
        <v>343</v>
      </c>
      <c r="M67" s="141"/>
      <c r="N67" s="142"/>
      <c r="O67" s="148">
        <f>SUM(O44:O66)</f>
        <v>6227390047.5</v>
      </c>
    </row>
    <row r="68" spans="1:18">
      <c r="A68" s="43"/>
      <c r="B68" s="143"/>
      <c r="C68" s="143"/>
      <c r="D68" s="44"/>
      <c r="E68" s="144"/>
      <c r="F68" s="170"/>
      <c r="G68" s="144"/>
      <c r="H68" s="121"/>
      <c r="I68" s="145"/>
      <c r="J68" s="122"/>
      <c r="K68" s="122"/>
      <c r="L68" s="140" t="s">
        <v>289</v>
      </c>
      <c r="M68" s="16"/>
      <c r="N68" s="17"/>
      <c r="O68" s="148">
        <f>+M70-O67</f>
        <v>2476609952.5</v>
      </c>
    </row>
    <row r="69" spans="1:18">
      <c r="A69" s="43"/>
      <c r="B69" s="143"/>
      <c r="C69" s="143"/>
      <c r="D69" s="44"/>
      <c r="E69" s="144"/>
      <c r="F69" s="170"/>
      <c r="G69" s="144"/>
      <c r="H69" s="121"/>
      <c r="I69" s="145"/>
      <c r="J69" s="122"/>
      <c r="K69" s="123"/>
      <c r="L69" s="16"/>
      <c r="M69" s="16"/>
      <c r="N69" s="17"/>
      <c r="O69" s="150">
        <f>SUM(O67:O68)</f>
        <v>8704000000</v>
      </c>
    </row>
    <row r="70" spans="1:18" ht="28.5">
      <c r="A70" s="43"/>
      <c r="B70" s="143"/>
      <c r="C70" s="143"/>
      <c r="D70" s="44"/>
      <c r="E70" s="144"/>
      <c r="F70" s="170"/>
      <c r="G70" s="144"/>
      <c r="H70" s="121"/>
      <c r="I70" s="145"/>
      <c r="J70" s="122"/>
      <c r="K70" s="123"/>
      <c r="L70" s="194" t="s">
        <v>409</v>
      </c>
      <c r="M70" s="193">
        <v>8704000000</v>
      </c>
      <c r="N70" s="17"/>
      <c r="O70" s="155"/>
    </row>
    <row r="71" spans="1:18">
      <c r="L71" s="2"/>
      <c r="M71" s="2"/>
      <c r="N71" s="2"/>
    </row>
    <row r="72" spans="1:18" ht="15.75" customHeight="1"/>
    <row r="73" spans="1:18">
      <c r="A73" s="47"/>
      <c r="B73" s="47"/>
      <c r="C73" s="47"/>
      <c r="D73" s="48"/>
      <c r="E73" s="49"/>
      <c r="F73" s="171"/>
      <c r="G73" s="50"/>
      <c r="H73" s="50"/>
      <c r="I73" s="51"/>
      <c r="J73" s="52"/>
      <c r="K73" s="52"/>
      <c r="L73" s="53"/>
      <c r="M73" s="45"/>
      <c r="N73" s="45"/>
      <c r="P73" s="74"/>
      <c r="Q73" s="99"/>
      <c r="R73" s="100"/>
    </row>
    <row r="74" spans="1:18" ht="15">
      <c r="A74" s="370" t="s">
        <v>0</v>
      </c>
      <c r="B74" s="285" t="s">
        <v>286</v>
      </c>
      <c r="C74" s="285" t="s">
        <v>288</v>
      </c>
      <c r="D74" s="372" t="s">
        <v>51</v>
      </c>
      <c r="E74" s="370" t="s">
        <v>395</v>
      </c>
      <c r="F74" s="373" t="s">
        <v>396</v>
      </c>
      <c r="G74" s="372" t="s">
        <v>287</v>
      </c>
      <c r="H74" s="370" t="s">
        <v>7</v>
      </c>
      <c r="I74" s="370" t="s">
        <v>8</v>
      </c>
      <c r="J74" s="370" t="s">
        <v>3</v>
      </c>
      <c r="K74" s="370" t="s">
        <v>2</v>
      </c>
      <c r="L74" s="370" t="s">
        <v>111</v>
      </c>
      <c r="M74" s="377" t="s">
        <v>397</v>
      </c>
      <c r="N74" s="379" t="s">
        <v>398</v>
      </c>
      <c r="O74" s="381" t="s">
        <v>355</v>
      </c>
      <c r="P74" s="112"/>
      <c r="Q74" s="113"/>
      <c r="R74" s="114"/>
    </row>
    <row r="75" spans="1:18" ht="15" customHeight="1">
      <c r="A75" s="371"/>
      <c r="B75" s="286"/>
      <c r="C75" s="286"/>
      <c r="D75" s="371"/>
      <c r="E75" s="371"/>
      <c r="F75" s="374"/>
      <c r="G75" s="375"/>
      <c r="H75" s="371"/>
      <c r="I75" s="376"/>
      <c r="J75" s="371"/>
      <c r="K75" s="371"/>
      <c r="L75" s="371"/>
      <c r="M75" s="378"/>
      <c r="N75" s="380"/>
      <c r="O75" s="381"/>
      <c r="P75" s="74"/>
      <c r="Q75" s="75"/>
      <c r="R75" s="76"/>
    </row>
    <row r="76" spans="1:18" ht="229.5">
      <c r="A76" s="356" t="s">
        <v>112</v>
      </c>
      <c r="B76" s="359" t="s">
        <v>293</v>
      </c>
      <c r="C76" s="359" t="s">
        <v>296</v>
      </c>
      <c r="D76" s="362">
        <f>+O94</f>
        <v>2024000000</v>
      </c>
      <c r="E76" s="363" t="s">
        <v>399</v>
      </c>
      <c r="F76" s="365">
        <f>+O76:O77</f>
        <v>529061250</v>
      </c>
      <c r="G76" s="408" t="s">
        <v>302</v>
      </c>
      <c r="H76" s="397" t="s">
        <v>113</v>
      </c>
      <c r="I76" s="464">
        <f>+O76</f>
        <v>529061250</v>
      </c>
      <c r="J76" s="402" t="s">
        <v>114</v>
      </c>
      <c r="K76" s="402" t="s">
        <v>115</v>
      </c>
      <c r="L76" s="220" t="s">
        <v>116</v>
      </c>
      <c r="M76" s="133" t="s">
        <v>57</v>
      </c>
      <c r="N76" s="134" t="s">
        <v>20</v>
      </c>
      <c r="O76" s="135">
        <v>529061250</v>
      </c>
      <c r="P76" s="74"/>
      <c r="Q76" s="75"/>
      <c r="R76" s="76"/>
    </row>
    <row r="77" spans="1:18" ht="32.25" customHeight="1">
      <c r="A77" s="357"/>
      <c r="B77" s="360"/>
      <c r="C77" s="360"/>
      <c r="D77" s="357"/>
      <c r="E77" s="364"/>
      <c r="F77" s="365"/>
      <c r="G77" s="408"/>
      <c r="H77" s="398"/>
      <c r="I77" s="401"/>
      <c r="J77" s="403"/>
      <c r="K77" s="403"/>
      <c r="L77" s="221" t="s">
        <v>117</v>
      </c>
      <c r="M77" s="136" t="s">
        <v>83</v>
      </c>
      <c r="N77" s="134" t="s">
        <v>20</v>
      </c>
      <c r="O77" s="135">
        <v>10000000</v>
      </c>
      <c r="P77" s="74"/>
      <c r="Q77" s="75"/>
      <c r="R77" s="76"/>
    </row>
    <row r="78" spans="1:18" ht="38.25">
      <c r="A78" s="357"/>
      <c r="B78" s="360"/>
      <c r="C78" s="360"/>
      <c r="D78" s="357"/>
      <c r="E78" s="363" t="s">
        <v>400</v>
      </c>
      <c r="F78" s="410">
        <f>SUM(O78:O81)</f>
        <v>97000000</v>
      </c>
      <c r="G78" s="396" t="s">
        <v>303</v>
      </c>
      <c r="H78" s="411" t="s">
        <v>118</v>
      </c>
      <c r="I78" s="430">
        <f>SUM(O78:O79)</f>
        <v>48500000</v>
      </c>
      <c r="J78" s="432" t="s">
        <v>119</v>
      </c>
      <c r="K78" s="402" t="s">
        <v>120</v>
      </c>
      <c r="L78" s="221" t="s">
        <v>121</v>
      </c>
      <c r="M78" s="136" t="s">
        <v>57</v>
      </c>
      <c r="N78" s="134" t="s">
        <v>20</v>
      </c>
      <c r="O78" s="135">
        <v>46000000</v>
      </c>
      <c r="P78" s="74"/>
      <c r="Q78" s="75"/>
      <c r="R78" s="76"/>
    </row>
    <row r="79" spans="1:18" ht="35.25" customHeight="1">
      <c r="A79" s="357"/>
      <c r="B79" s="360"/>
      <c r="C79" s="360"/>
      <c r="D79" s="357"/>
      <c r="E79" s="409"/>
      <c r="F79" s="410"/>
      <c r="G79" s="396"/>
      <c r="H79" s="412"/>
      <c r="I79" s="431"/>
      <c r="J79" s="433"/>
      <c r="K79" s="434"/>
      <c r="L79" s="221" t="s">
        <v>117</v>
      </c>
      <c r="M79" s="136" t="s">
        <v>83</v>
      </c>
      <c r="N79" s="134" t="s">
        <v>20</v>
      </c>
      <c r="O79" s="135">
        <v>2500000</v>
      </c>
      <c r="P79" s="74"/>
      <c r="Q79" s="75"/>
      <c r="R79" s="76"/>
    </row>
    <row r="80" spans="1:18" ht="25.5">
      <c r="A80" s="357"/>
      <c r="B80" s="360"/>
      <c r="C80" s="360"/>
      <c r="D80" s="357"/>
      <c r="E80" s="409"/>
      <c r="F80" s="410"/>
      <c r="G80" s="396"/>
      <c r="H80" s="397" t="s">
        <v>122</v>
      </c>
      <c r="I80" s="436">
        <f>+O80+O81</f>
        <v>48500000</v>
      </c>
      <c r="J80" s="434"/>
      <c r="K80" s="434"/>
      <c r="L80" s="220" t="s">
        <v>123</v>
      </c>
      <c r="M80" s="133" t="s">
        <v>57</v>
      </c>
      <c r="N80" s="134" t="s">
        <v>20</v>
      </c>
      <c r="O80" s="135">
        <v>46000000</v>
      </c>
      <c r="P80" s="74"/>
      <c r="Q80" s="75"/>
      <c r="R80" s="76"/>
    </row>
    <row r="81" spans="1:18" ht="25.5">
      <c r="A81" s="357"/>
      <c r="B81" s="360"/>
      <c r="C81" s="360"/>
      <c r="D81" s="357"/>
      <c r="E81" s="409"/>
      <c r="F81" s="410"/>
      <c r="G81" s="396"/>
      <c r="H81" s="435"/>
      <c r="I81" s="437"/>
      <c r="J81" s="434"/>
      <c r="K81" s="434"/>
      <c r="L81" s="221" t="s">
        <v>117</v>
      </c>
      <c r="M81" s="136" t="s">
        <v>83</v>
      </c>
      <c r="N81" s="134" t="s">
        <v>20</v>
      </c>
      <c r="O81" s="135">
        <v>2500000</v>
      </c>
      <c r="P81" s="74"/>
      <c r="Q81" s="75"/>
      <c r="R81" s="76"/>
    </row>
    <row r="82" spans="1:18" ht="15">
      <c r="A82" s="357"/>
      <c r="B82" s="360"/>
      <c r="C82" s="360"/>
      <c r="D82" s="357"/>
      <c r="E82" s="363" t="s">
        <v>401</v>
      </c>
      <c r="F82" s="393">
        <f>SUM(O82:O91)</f>
        <v>265438750</v>
      </c>
      <c r="G82" s="396" t="s">
        <v>304</v>
      </c>
      <c r="H82" s="397" t="s">
        <v>124</v>
      </c>
      <c r="I82" s="400"/>
      <c r="J82" s="402" t="s">
        <v>125</v>
      </c>
      <c r="K82" s="405" t="s">
        <v>126</v>
      </c>
      <c r="L82" s="406" t="s">
        <v>116</v>
      </c>
      <c r="M82" s="407" t="s">
        <v>57</v>
      </c>
      <c r="N82" s="422" t="s">
        <v>20</v>
      </c>
      <c r="O82" s="424">
        <v>130219375</v>
      </c>
      <c r="P82" s="74"/>
      <c r="Q82" s="75"/>
      <c r="R82" s="76"/>
    </row>
    <row r="83" spans="1:18" ht="15">
      <c r="A83" s="357"/>
      <c r="B83" s="360"/>
      <c r="C83" s="360"/>
      <c r="D83" s="357"/>
      <c r="E83" s="364"/>
      <c r="F83" s="394"/>
      <c r="G83" s="396"/>
      <c r="H83" s="398"/>
      <c r="I83" s="401"/>
      <c r="J83" s="403"/>
      <c r="K83" s="403"/>
      <c r="L83" s="403"/>
      <c r="M83" s="364"/>
      <c r="N83" s="423"/>
      <c r="O83" s="425"/>
      <c r="P83" s="115"/>
      <c r="Q83" s="116"/>
      <c r="R83" s="76"/>
    </row>
    <row r="84" spans="1:18" ht="103.5" customHeight="1">
      <c r="A84" s="357"/>
      <c r="B84" s="360"/>
      <c r="C84" s="360"/>
      <c r="D84" s="357"/>
      <c r="E84" s="364"/>
      <c r="F84" s="394"/>
      <c r="G84" s="396"/>
      <c r="H84" s="398"/>
      <c r="I84" s="401"/>
      <c r="J84" s="403"/>
      <c r="K84" s="403"/>
      <c r="L84" s="403"/>
      <c r="M84" s="364"/>
      <c r="N84" s="423"/>
      <c r="O84" s="425"/>
      <c r="P84" s="115"/>
      <c r="Q84" s="116"/>
      <c r="R84" s="117"/>
    </row>
    <row r="85" spans="1:18" ht="15">
      <c r="A85" s="357"/>
      <c r="B85" s="360"/>
      <c r="C85" s="360"/>
      <c r="D85" s="357"/>
      <c r="E85" s="364"/>
      <c r="F85" s="394"/>
      <c r="G85" s="396"/>
      <c r="H85" s="398"/>
      <c r="I85" s="401"/>
      <c r="J85" s="403"/>
      <c r="K85" s="403"/>
      <c r="L85" s="403"/>
      <c r="M85" s="364"/>
      <c r="N85" s="423"/>
      <c r="O85" s="426"/>
      <c r="P85" s="115"/>
      <c r="Q85" s="116"/>
      <c r="R85" s="76"/>
    </row>
    <row r="86" spans="1:18" ht="43.5" customHeight="1">
      <c r="A86" s="357"/>
      <c r="B86" s="360"/>
      <c r="C86" s="360"/>
      <c r="D86" s="357"/>
      <c r="E86" s="364"/>
      <c r="F86" s="394"/>
      <c r="G86" s="396"/>
      <c r="H86" s="399"/>
      <c r="I86" s="401"/>
      <c r="J86" s="403"/>
      <c r="K86" s="403"/>
      <c r="L86" s="222" t="s">
        <v>117</v>
      </c>
      <c r="M86" s="136" t="s">
        <v>83</v>
      </c>
      <c r="N86" s="134" t="s">
        <v>20</v>
      </c>
      <c r="O86" s="135">
        <v>2500000</v>
      </c>
      <c r="P86" s="73"/>
      <c r="Q86" s="73"/>
      <c r="R86" s="73"/>
    </row>
    <row r="87" spans="1:18" ht="12.75">
      <c r="A87" s="357"/>
      <c r="B87" s="360"/>
      <c r="C87" s="360"/>
      <c r="D87" s="357"/>
      <c r="E87" s="364"/>
      <c r="F87" s="394"/>
      <c r="G87" s="396"/>
      <c r="H87" s="397" t="s">
        <v>127</v>
      </c>
      <c r="I87" s="401"/>
      <c r="J87" s="403"/>
      <c r="K87" s="403"/>
      <c r="L87" s="406" t="s">
        <v>116</v>
      </c>
      <c r="M87" s="407" t="s">
        <v>57</v>
      </c>
      <c r="N87" s="422" t="s">
        <v>20</v>
      </c>
      <c r="O87" s="424">
        <v>130219375</v>
      </c>
      <c r="P87" s="73"/>
      <c r="Q87" s="73"/>
      <c r="R87" s="73"/>
    </row>
    <row r="88" spans="1:18" ht="27.75" customHeight="1">
      <c r="A88" s="357"/>
      <c r="B88" s="360"/>
      <c r="C88" s="360"/>
      <c r="D88" s="357"/>
      <c r="E88" s="364"/>
      <c r="F88" s="394"/>
      <c r="G88" s="396"/>
      <c r="H88" s="398"/>
      <c r="I88" s="401"/>
      <c r="J88" s="403"/>
      <c r="K88" s="403"/>
      <c r="L88" s="403"/>
      <c r="M88" s="364"/>
      <c r="N88" s="423"/>
      <c r="O88" s="425"/>
      <c r="P88" s="73"/>
      <c r="Q88" s="73"/>
      <c r="R88" s="73"/>
    </row>
    <row r="89" spans="1:18" ht="32.25" customHeight="1">
      <c r="A89" s="357"/>
      <c r="B89" s="360"/>
      <c r="C89" s="360"/>
      <c r="D89" s="357"/>
      <c r="E89" s="364"/>
      <c r="F89" s="394"/>
      <c r="G89" s="396"/>
      <c r="H89" s="398"/>
      <c r="I89" s="401"/>
      <c r="J89" s="403"/>
      <c r="K89" s="403"/>
      <c r="L89" s="403"/>
      <c r="M89" s="364"/>
      <c r="N89" s="423"/>
      <c r="O89" s="425"/>
      <c r="P89" s="73"/>
      <c r="Q89" s="73"/>
      <c r="R89" s="73"/>
    </row>
    <row r="90" spans="1:18" ht="12.75">
      <c r="A90" s="357"/>
      <c r="B90" s="360"/>
      <c r="C90" s="360"/>
      <c r="D90" s="357"/>
      <c r="E90" s="364"/>
      <c r="F90" s="394"/>
      <c r="G90" s="396"/>
      <c r="H90" s="398"/>
      <c r="I90" s="401"/>
      <c r="J90" s="403"/>
      <c r="K90" s="403"/>
      <c r="L90" s="403"/>
      <c r="M90" s="429"/>
      <c r="N90" s="423"/>
      <c r="O90" s="426"/>
      <c r="P90" s="73"/>
      <c r="Q90" s="73"/>
      <c r="R90" s="73"/>
    </row>
    <row r="91" spans="1:18" ht="42" customHeight="1">
      <c r="A91" s="358"/>
      <c r="B91" s="361"/>
      <c r="C91" s="361"/>
      <c r="D91" s="358"/>
      <c r="E91" s="392"/>
      <c r="F91" s="395"/>
      <c r="G91" s="396"/>
      <c r="H91" s="427"/>
      <c r="I91" s="428"/>
      <c r="J91" s="404"/>
      <c r="K91" s="404"/>
      <c r="L91" s="222" t="s">
        <v>117</v>
      </c>
      <c r="M91" s="137" t="s">
        <v>83</v>
      </c>
      <c r="N91" s="134" t="s">
        <v>20</v>
      </c>
      <c r="O91" s="135">
        <v>2500000</v>
      </c>
      <c r="P91" s="73"/>
      <c r="Q91" s="73"/>
      <c r="R91" s="73"/>
    </row>
    <row r="92" spans="1:18" ht="18.75">
      <c r="A92" s="18"/>
      <c r="B92" s="18"/>
      <c r="C92" s="18"/>
      <c r="D92" s="19"/>
      <c r="E92" s="18"/>
      <c r="F92" s="163"/>
      <c r="G92" s="19"/>
      <c r="H92" s="18"/>
      <c r="I92" s="18"/>
      <c r="J92" s="18"/>
      <c r="K92" s="18"/>
      <c r="L92" s="118" t="s">
        <v>343</v>
      </c>
      <c r="M92" s="18"/>
      <c r="N92" s="20"/>
      <c r="O92" s="148">
        <f>SUM(O76:O91)</f>
        <v>901500000</v>
      </c>
      <c r="P92" s="73"/>
      <c r="Q92" s="73"/>
      <c r="R92" s="73"/>
    </row>
    <row r="93" spans="1:18" ht="18.75">
      <c r="A93" s="18"/>
      <c r="B93" s="18"/>
      <c r="C93" s="18"/>
      <c r="D93" s="21"/>
      <c r="E93" s="18"/>
      <c r="F93" s="164"/>
      <c r="G93" s="21"/>
      <c r="H93" s="18"/>
      <c r="I93" s="18"/>
      <c r="J93" s="18"/>
      <c r="K93" s="18"/>
      <c r="L93" s="118" t="s">
        <v>289</v>
      </c>
      <c r="M93" s="18"/>
      <c r="N93" s="20"/>
      <c r="O93" s="148">
        <f>+M95-O92</f>
        <v>1122500000</v>
      </c>
      <c r="P93" s="73"/>
      <c r="Q93" s="73"/>
      <c r="R93" s="73"/>
    </row>
    <row r="94" spans="1:18">
      <c r="O94" s="150">
        <f>SUM(O92:O93)</f>
        <v>2024000000</v>
      </c>
      <c r="P94" s="73"/>
      <c r="Q94" s="73"/>
      <c r="R94" s="73"/>
    </row>
    <row r="95" spans="1:18" ht="28.5">
      <c r="L95" s="194" t="s">
        <v>409</v>
      </c>
      <c r="M95" s="193">
        <v>2024000000</v>
      </c>
      <c r="O95" s="156"/>
      <c r="P95" s="73"/>
      <c r="Q95" s="73"/>
      <c r="R95" s="73"/>
    </row>
    <row r="96" spans="1:18">
      <c r="O96" s="151"/>
      <c r="P96" s="73"/>
      <c r="Q96" s="73"/>
      <c r="R96" s="73"/>
    </row>
    <row r="97" spans="1:18" ht="12.75">
      <c r="A97" s="282" t="s">
        <v>0</v>
      </c>
      <c r="B97" s="285" t="s">
        <v>286</v>
      </c>
      <c r="C97" s="285" t="s">
        <v>288</v>
      </c>
      <c r="D97" s="284" t="s">
        <v>1</v>
      </c>
      <c r="E97" s="282" t="s">
        <v>6</v>
      </c>
      <c r="F97" s="241" t="s">
        <v>9</v>
      </c>
      <c r="G97" s="306" t="s">
        <v>287</v>
      </c>
      <c r="H97" s="282" t="s">
        <v>7</v>
      </c>
      <c r="I97" s="284" t="s">
        <v>8</v>
      </c>
      <c r="J97" s="282" t="s">
        <v>3</v>
      </c>
      <c r="K97" s="282" t="s">
        <v>2</v>
      </c>
      <c r="L97" s="282" t="s">
        <v>128</v>
      </c>
      <c r="M97" s="282" t="s">
        <v>4</v>
      </c>
      <c r="N97" s="282" t="s">
        <v>5</v>
      </c>
      <c r="O97" s="241" t="s">
        <v>355</v>
      </c>
      <c r="P97" s="73"/>
      <c r="Q97" s="73"/>
      <c r="R97" s="73"/>
    </row>
    <row r="98" spans="1:18" ht="24.75" customHeight="1">
      <c r="A98" s="285"/>
      <c r="B98" s="369"/>
      <c r="C98" s="369"/>
      <c r="D98" s="316"/>
      <c r="E98" s="285"/>
      <c r="F98" s="260"/>
      <c r="G98" s="368"/>
      <c r="H98" s="285"/>
      <c r="I98" s="316"/>
      <c r="J98" s="285"/>
      <c r="K98" s="285"/>
      <c r="L98" s="285"/>
      <c r="M98" s="285"/>
      <c r="N98" s="285"/>
      <c r="O98" s="241"/>
      <c r="P98" s="73"/>
      <c r="Q98" s="73"/>
      <c r="R98" s="73"/>
    </row>
    <row r="99" spans="1:18" ht="31.5">
      <c r="A99" s="338" t="s">
        <v>140</v>
      </c>
      <c r="B99" s="338" t="s">
        <v>294</v>
      </c>
      <c r="C99" s="338" t="s">
        <v>298</v>
      </c>
      <c r="D99" s="339">
        <f>+O108</f>
        <v>1649000000</v>
      </c>
      <c r="E99" s="366" t="s">
        <v>141</v>
      </c>
      <c r="F99" s="367">
        <f>+O106</f>
        <v>950000000</v>
      </c>
      <c r="G99" s="466" t="s">
        <v>305</v>
      </c>
      <c r="H99" s="313" t="s">
        <v>142</v>
      </c>
      <c r="I99" s="314">
        <f>SUM(O99:O101)</f>
        <v>395000000</v>
      </c>
      <c r="J99" s="313" t="s">
        <v>143</v>
      </c>
      <c r="K99" s="24" t="s">
        <v>144</v>
      </c>
      <c r="L99" s="24" t="s">
        <v>145</v>
      </c>
      <c r="M99" s="23" t="s">
        <v>353</v>
      </c>
      <c r="N99" s="25" t="s">
        <v>147</v>
      </c>
      <c r="O99" s="157">
        <v>220000000</v>
      </c>
      <c r="P99" s="73"/>
      <c r="Q99" s="73"/>
      <c r="R99" s="73"/>
    </row>
    <row r="100" spans="1:18" ht="38.25">
      <c r="A100" s="338"/>
      <c r="B100" s="338"/>
      <c r="C100" s="338"/>
      <c r="D100" s="339"/>
      <c r="E100" s="366"/>
      <c r="F100" s="367"/>
      <c r="G100" s="467"/>
      <c r="H100" s="313"/>
      <c r="I100" s="314"/>
      <c r="J100" s="313"/>
      <c r="K100" s="24" t="s">
        <v>148</v>
      </c>
      <c r="L100" s="24" t="s">
        <v>149</v>
      </c>
      <c r="M100" s="23" t="s">
        <v>354</v>
      </c>
      <c r="N100" s="25" t="s">
        <v>147</v>
      </c>
      <c r="O100" s="157">
        <v>60000000</v>
      </c>
      <c r="P100" s="73"/>
      <c r="Q100" s="73"/>
      <c r="R100" s="73"/>
    </row>
    <row r="101" spans="1:18" ht="63.75">
      <c r="A101" s="338"/>
      <c r="B101" s="338"/>
      <c r="C101" s="338"/>
      <c r="D101" s="339"/>
      <c r="E101" s="366"/>
      <c r="F101" s="367"/>
      <c r="G101" s="467"/>
      <c r="H101" s="313"/>
      <c r="I101" s="314"/>
      <c r="J101" s="313"/>
      <c r="K101" s="24" t="s">
        <v>150</v>
      </c>
      <c r="L101" s="24" t="s">
        <v>151</v>
      </c>
      <c r="M101" s="23" t="s">
        <v>25</v>
      </c>
      <c r="N101" s="25" t="s">
        <v>26</v>
      </c>
      <c r="O101" s="157">
        <v>115000000</v>
      </c>
      <c r="P101" s="73"/>
      <c r="Q101" s="73"/>
      <c r="R101" s="73"/>
    </row>
    <row r="102" spans="1:18" ht="51">
      <c r="A102" s="338"/>
      <c r="B102" s="338"/>
      <c r="C102" s="338"/>
      <c r="D102" s="339"/>
      <c r="E102" s="366"/>
      <c r="F102" s="367"/>
      <c r="G102" s="467"/>
      <c r="H102" s="313" t="s">
        <v>152</v>
      </c>
      <c r="I102" s="314">
        <f>SUM(O102:O105)</f>
        <v>555000000</v>
      </c>
      <c r="J102" s="315" t="s">
        <v>153</v>
      </c>
      <c r="K102" s="24" t="s">
        <v>154</v>
      </c>
      <c r="L102" s="24" t="s">
        <v>155</v>
      </c>
      <c r="M102" s="25" t="s">
        <v>86</v>
      </c>
      <c r="N102" s="25" t="s">
        <v>156</v>
      </c>
      <c r="O102" s="157">
        <v>165000000</v>
      </c>
      <c r="P102" s="73"/>
      <c r="Q102" s="73"/>
      <c r="R102" s="73"/>
    </row>
    <row r="103" spans="1:18" ht="51">
      <c r="A103" s="338"/>
      <c r="B103" s="338"/>
      <c r="C103" s="338"/>
      <c r="D103" s="339"/>
      <c r="E103" s="366"/>
      <c r="F103" s="367"/>
      <c r="G103" s="467"/>
      <c r="H103" s="313"/>
      <c r="I103" s="314"/>
      <c r="J103" s="315"/>
      <c r="K103" s="24" t="s">
        <v>157</v>
      </c>
      <c r="L103" s="24" t="s">
        <v>158</v>
      </c>
      <c r="M103" s="25" t="s">
        <v>146</v>
      </c>
      <c r="N103" s="25" t="s">
        <v>159</v>
      </c>
      <c r="O103" s="157">
        <v>100000000</v>
      </c>
      <c r="P103" s="73"/>
      <c r="Q103" s="73"/>
      <c r="R103" s="73"/>
    </row>
    <row r="104" spans="1:18" ht="38.25">
      <c r="A104" s="338"/>
      <c r="B104" s="338"/>
      <c r="C104" s="338"/>
      <c r="D104" s="339"/>
      <c r="E104" s="366"/>
      <c r="F104" s="367"/>
      <c r="G104" s="467"/>
      <c r="H104" s="313"/>
      <c r="I104" s="314"/>
      <c r="J104" s="315"/>
      <c r="K104" s="24" t="s">
        <v>160</v>
      </c>
      <c r="L104" s="24" t="s">
        <v>161</v>
      </c>
      <c r="M104" s="23" t="s">
        <v>354</v>
      </c>
      <c r="N104" s="25" t="s">
        <v>156</v>
      </c>
      <c r="O104" s="157">
        <v>40000000</v>
      </c>
      <c r="P104" s="73"/>
      <c r="Q104" s="73"/>
      <c r="R104" s="73"/>
    </row>
    <row r="105" spans="1:18" ht="76.5">
      <c r="A105" s="338"/>
      <c r="B105" s="338"/>
      <c r="C105" s="338"/>
      <c r="D105" s="339"/>
      <c r="E105" s="366"/>
      <c r="F105" s="367"/>
      <c r="G105" s="467"/>
      <c r="H105" s="313"/>
      <c r="I105" s="314"/>
      <c r="J105" s="315"/>
      <c r="K105" s="24" t="s">
        <v>162</v>
      </c>
      <c r="L105" s="24" t="s">
        <v>163</v>
      </c>
      <c r="M105" s="25" t="s">
        <v>25</v>
      </c>
      <c r="N105" s="25" t="s">
        <v>26</v>
      </c>
      <c r="O105" s="157">
        <v>250000000</v>
      </c>
      <c r="P105" s="73"/>
      <c r="Q105" s="73"/>
      <c r="R105" s="73"/>
    </row>
    <row r="106" spans="1:18" ht="21">
      <c r="A106" s="338"/>
      <c r="B106" s="338"/>
      <c r="C106" s="338"/>
      <c r="D106" s="339"/>
      <c r="E106" s="366"/>
      <c r="F106" s="367"/>
      <c r="G106" s="467"/>
      <c r="H106" s="320" t="s">
        <v>290</v>
      </c>
      <c r="I106" s="320"/>
      <c r="J106" s="320"/>
      <c r="K106" s="320"/>
      <c r="L106" s="320"/>
      <c r="M106" s="320"/>
      <c r="N106" s="320"/>
      <c r="O106" s="153">
        <f>SUM(O99:O105)</f>
        <v>950000000</v>
      </c>
      <c r="P106" s="73"/>
      <c r="Q106" s="73"/>
      <c r="R106" s="73"/>
    </row>
    <row r="107" spans="1:18" ht="18.75">
      <c r="A107" s="338"/>
      <c r="B107" s="338"/>
      <c r="C107" s="338"/>
      <c r="D107" s="339"/>
      <c r="E107" s="366"/>
      <c r="F107" s="367"/>
      <c r="G107" s="468"/>
      <c r="H107" s="321" t="s">
        <v>289</v>
      </c>
      <c r="I107" s="321"/>
      <c r="J107" s="321"/>
      <c r="K107" s="321"/>
      <c r="L107" s="321"/>
      <c r="M107" s="321"/>
      <c r="N107" s="321"/>
      <c r="O107" s="153">
        <f>+M109-O106</f>
        <v>699000000</v>
      </c>
      <c r="P107" s="73"/>
      <c r="Q107" s="73"/>
      <c r="R107" s="73"/>
    </row>
    <row r="108" spans="1:18" ht="18.75">
      <c r="A108" s="281"/>
      <c r="B108" s="281"/>
      <c r="C108" s="281"/>
      <c r="D108" s="281"/>
      <c r="E108" s="281"/>
      <c r="F108" s="78"/>
      <c r="G108" s="91"/>
      <c r="H108" s="92"/>
      <c r="I108" s="93"/>
      <c r="J108" s="92"/>
      <c r="K108" s="92"/>
      <c r="L108" s="92"/>
      <c r="M108" s="92"/>
      <c r="N108" s="92"/>
      <c r="O108" s="156">
        <f>SUM(O106:O107)</f>
        <v>1649000000</v>
      </c>
      <c r="P108" s="73"/>
      <c r="Q108" s="73"/>
      <c r="R108" s="73"/>
    </row>
    <row r="109" spans="1:18" ht="28.5">
      <c r="A109" s="42"/>
      <c r="B109" s="42"/>
      <c r="C109" s="42"/>
      <c r="D109" s="42"/>
      <c r="E109" s="42"/>
      <c r="G109" s="54"/>
      <c r="H109" s="42"/>
      <c r="I109" s="42"/>
      <c r="J109" s="42"/>
      <c r="K109" s="42"/>
      <c r="L109" s="192" t="s">
        <v>356</v>
      </c>
      <c r="M109" s="193">
        <v>1649000000</v>
      </c>
      <c r="N109" s="98"/>
      <c r="O109" s="151"/>
      <c r="P109" s="73"/>
      <c r="Q109" s="73"/>
      <c r="R109" s="73"/>
    </row>
    <row r="110" spans="1:18">
      <c r="L110" s="2"/>
      <c r="M110" s="2"/>
      <c r="N110" s="2"/>
      <c r="O110" s="151"/>
      <c r="P110" s="73"/>
      <c r="Q110" s="73"/>
      <c r="R110" s="73"/>
    </row>
    <row r="111" spans="1:18">
      <c r="L111" s="2"/>
      <c r="M111" s="2"/>
      <c r="N111" s="2"/>
      <c r="O111" s="158"/>
      <c r="P111" s="73"/>
      <c r="Q111" s="73"/>
      <c r="R111" s="73"/>
    </row>
    <row r="112" spans="1:18" ht="12.75">
      <c r="A112" s="282" t="s">
        <v>0</v>
      </c>
      <c r="B112" s="285" t="s">
        <v>286</v>
      </c>
      <c r="C112" s="285" t="s">
        <v>288</v>
      </c>
      <c r="D112" s="284" t="s">
        <v>1</v>
      </c>
      <c r="E112" s="282" t="s">
        <v>6</v>
      </c>
      <c r="F112" s="241" t="s">
        <v>9</v>
      </c>
      <c r="G112" s="306" t="s">
        <v>287</v>
      </c>
      <c r="H112" s="282" t="s">
        <v>7</v>
      </c>
      <c r="I112" s="284" t="s">
        <v>8</v>
      </c>
      <c r="J112" s="282" t="s">
        <v>3</v>
      </c>
      <c r="K112" s="282" t="s">
        <v>2</v>
      </c>
      <c r="L112" s="335" t="s">
        <v>128</v>
      </c>
      <c r="M112" s="249" t="s">
        <v>4</v>
      </c>
      <c r="N112" s="249" t="s">
        <v>5</v>
      </c>
      <c r="O112" s="333" t="s">
        <v>358</v>
      </c>
    </row>
    <row r="113" spans="1:15" ht="29.25" customHeight="1">
      <c r="A113" s="282"/>
      <c r="B113" s="286"/>
      <c r="C113" s="286"/>
      <c r="D113" s="284"/>
      <c r="E113" s="282"/>
      <c r="F113" s="241"/>
      <c r="G113" s="307"/>
      <c r="H113" s="282"/>
      <c r="I113" s="284"/>
      <c r="J113" s="282"/>
      <c r="K113" s="282"/>
      <c r="L113" s="335"/>
      <c r="M113" s="249"/>
      <c r="N113" s="249"/>
      <c r="O113" s="334"/>
    </row>
    <row r="114" spans="1:15">
      <c r="A114" s="250" t="s">
        <v>350</v>
      </c>
      <c r="B114" s="300" t="s">
        <v>295</v>
      </c>
      <c r="C114" s="300" t="s">
        <v>298</v>
      </c>
      <c r="D114" s="252">
        <f>+O123</f>
        <v>2775000000</v>
      </c>
      <c r="E114" s="254" t="s">
        <v>307</v>
      </c>
      <c r="F114" s="256">
        <v>2000000000</v>
      </c>
      <c r="G114" s="303" t="s">
        <v>306</v>
      </c>
      <c r="H114" s="101"/>
      <c r="I114" s="26"/>
      <c r="J114" s="27"/>
      <c r="K114" s="28"/>
      <c r="L114" s="28"/>
      <c r="M114" s="67"/>
      <c r="N114" s="8"/>
      <c r="O114" s="159"/>
    </row>
    <row r="115" spans="1:15" ht="38.25">
      <c r="A115" s="251"/>
      <c r="B115" s="301"/>
      <c r="C115" s="301"/>
      <c r="D115" s="253"/>
      <c r="E115" s="255"/>
      <c r="F115" s="257"/>
      <c r="G115" s="304"/>
      <c r="H115" s="296" t="s">
        <v>164</v>
      </c>
      <c r="I115" s="298">
        <f>+O115+O116</f>
        <v>750000000</v>
      </c>
      <c r="J115" s="296" t="s">
        <v>165</v>
      </c>
      <c r="K115" s="28" t="s">
        <v>166</v>
      </c>
      <c r="L115" s="28" t="s">
        <v>167</v>
      </c>
      <c r="M115" s="37" t="s">
        <v>351</v>
      </c>
      <c r="N115" s="55" t="s">
        <v>168</v>
      </c>
      <c r="O115" s="160">
        <v>450000000</v>
      </c>
    </row>
    <row r="116" spans="1:15" s="71" customFormat="1" ht="107.25" customHeight="1">
      <c r="A116" s="251"/>
      <c r="B116" s="301"/>
      <c r="C116" s="301"/>
      <c r="D116" s="253"/>
      <c r="E116" s="255"/>
      <c r="F116" s="257"/>
      <c r="G116" s="304"/>
      <c r="H116" s="297"/>
      <c r="I116" s="299"/>
      <c r="J116" s="297"/>
      <c r="K116" s="28" t="s">
        <v>169</v>
      </c>
      <c r="L116" s="28" t="s">
        <v>170</v>
      </c>
      <c r="M116" s="37" t="s">
        <v>352</v>
      </c>
      <c r="N116" s="55" t="s">
        <v>58</v>
      </c>
      <c r="O116" s="160">
        <v>300000000</v>
      </c>
    </row>
    <row r="117" spans="1:15" s="71" customFormat="1" ht="63.75">
      <c r="A117" s="251"/>
      <c r="B117" s="301"/>
      <c r="C117" s="301"/>
      <c r="D117" s="253"/>
      <c r="E117" s="255"/>
      <c r="F117" s="257"/>
      <c r="G117" s="304"/>
      <c r="H117" s="287" t="s">
        <v>171</v>
      </c>
      <c r="I117" s="289">
        <f>+O117+O118</f>
        <v>375000000</v>
      </c>
      <c r="J117" s="291" t="s">
        <v>172</v>
      </c>
      <c r="K117" s="28" t="s">
        <v>173</v>
      </c>
      <c r="L117" s="28" t="s">
        <v>174</v>
      </c>
      <c r="M117" s="37" t="s">
        <v>351</v>
      </c>
      <c r="N117" s="55" t="s">
        <v>175</v>
      </c>
      <c r="O117" s="160">
        <v>150000000</v>
      </c>
    </row>
    <row r="118" spans="1:15" s="71" customFormat="1" ht="63.75">
      <c r="A118" s="251"/>
      <c r="B118" s="301"/>
      <c r="C118" s="301"/>
      <c r="D118" s="253"/>
      <c r="E118" s="255"/>
      <c r="F118" s="257"/>
      <c r="G118" s="304"/>
      <c r="H118" s="288"/>
      <c r="I118" s="290"/>
      <c r="J118" s="292"/>
      <c r="K118" s="28" t="s">
        <v>176</v>
      </c>
      <c r="L118" s="28" t="s">
        <v>177</v>
      </c>
      <c r="M118" s="37" t="s">
        <v>352</v>
      </c>
      <c r="N118" s="8" t="s">
        <v>58</v>
      </c>
      <c r="O118" s="160">
        <v>225000000</v>
      </c>
    </row>
    <row r="119" spans="1:15" ht="63.75">
      <c r="A119" s="251"/>
      <c r="B119" s="301"/>
      <c r="C119" s="301"/>
      <c r="D119" s="253"/>
      <c r="E119" s="255"/>
      <c r="F119" s="257"/>
      <c r="G119" s="304"/>
      <c r="H119" s="293" t="s">
        <v>178</v>
      </c>
      <c r="I119" s="295">
        <v>550000000</v>
      </c>
      <c r="J119" s="292"/>
      <c r="K119" s="28" t="s">
        <v>173</v>
      </c>
      <c r="L119" s="28" t="s">
        <v>174</v>
      </c>
      <c r="M119" s="37" t="s">
        <v>351</v>
      </c>
      <c r="N119" s="55" t="s">
        <v>175</v>
      </c>
      <c r="O119" s="160">
        <v>150000000</v>
      </c>
    </row>
    <row r="120" spans="1:15" ht="63.75">
      <c r="A120" s="251"/>
      <c r="B120" s="302"/>
      <c r="C120" s="302"/>
      <c r="D120" s="253"/>
      <c r="E120" s="255"/>
      <c r="F120" s="257"/>
      <c r="G120" s="305"/>
      <c r="H120" s="294"/>
      <c r="I120" s="295"/>
      <c r="J120" s="292"/>
      <c r="K120" s="28" t="s">
        <v>176</v>
      </c>
      <c r="L120" s="28" t="s">
        <v>177</v>
      </c>
      <c r="M120" s="68" t="s">
        <v>352</v>
      </c>
      <c r="N120" s="69" t="s">
        <v>58</v>
      </c>
      <c r="O120" s="160">
        <v>225000000</v>
      </c>
    </row>
    <row r="121" spans="1:15" ht="21">
      <c r="A121" s="105"/>
      <c r="B121" s="106"/>
      <c r="C121" s="106"/>
      <c r="D121" s="106"/>
      <c r="E121" s="107"/>
      <c r="F121" s="102"/>
      <c r="G121" s="103"/>
      <c r="H121" s="87"/>
      <c r="I121" s="104"/>
      <c r="J121" s="88"/>
      <c r="K121" s="89"/>
      <c r="L121" s="108" t="s">
        <v>343</v>
      </c>
      <c r="M121" s="70"/>
      <c r="N121" s="70"/>
      <c r="O121" s="153">
        <f>SUM(O115:O120)</f>
        <v>1500000000</v>
      </c>
    </row>
    <row r="122" spans="1:15">
      <c r="A122" s="77"/>
      <c r="B122" s="77"/>
      <c r="C122" s="77"/>
      <c r="D122" s="77"/>
      <c r="E122" s="77"/>
      <c r="F122" s="78"/>
      <c r="G122" s="78"/>
      <c r="H122" s="79"/>
      <c r="I122" s="80"/>
      <c r="J122" s="79"/>
      <c r="K122" s="79"/>
      <c r="L122" s="108" t="s">
        <v>289</v>
      </c>
      <c r="M122" s="308"/>
      <c r="N122" s="309"/>
      <c r="O122" s="153">
        <f>+M124-O121</f>
        <v>1275000000</v>
      </c>
    </row>
    <row r="123" spans="1:15" ht="21">
      <c r="A123" s="77"/>
      <c r="B123" s="77"/>
      <c r="C123" s="77"/>
      <c r="D123" s="77"/>
      <c r="E123" s="77"/>
      <c r="F123" s="78"/>
      <c r="G123" s="78"/>
      <c r="H123" s="79"/>
      <c r="I123" s="80"/>
      <c r="J123" s="79"/>
      <c r="K123" s="79"/>
      <c r="M123" s="109"/>
      <c r="N123" s="110"/>
      <c r="O123" s="160">
        <f>SUM(O121:O122)</f>
        <v>2775000000</v>
      </c>
    </row>
    <row r="124" spans="1:15" ht="28.5">
      <c r="A124" s="41"/>
      <c r="B124" s="41"/>
      <c r="C124" s="41"/>
      <c r="D124" s="29"/>
      <c r="E124" s="29"/>
      <c r="F124" s="165"/>
      <c r="G124" s="30"/>
      <c r="H124" s="29"/>
      <c r="I124" s="29"/>
      <c r="J124" s="29"/>
      <c r="K124" s="29"/>
      <c r="L124" s="190" t="s">
        <v>357</v>
      </c>
      <c r="M124" s="191">
        <v>2775000000</v>
      </c>
      <c r="N124" s="79"/>
      <c r="O124" s="161"/>
    </row>
    <row r="125" spans="1:15">
      <c r="A125" s="41"/>
      <c r="B125" s="41"/>
      <c r="C125" s="41"/>
      <c r="D125" s="29"/>
      <c r="E125" s="29"/>
      <c r="F125" s="165"/>
      <c r="G125" s="30"/>
      <c r="H125" s="29"/>
      <c r="I125" s="29"/>
      <c r="J125" s="29"/>
      <c r="K125" s="29"/>
      <c r="L125" s="86"/>
      <c r="M125" s="29"/>
      <c r="N125" s="29"/>
      <c r="O125" s="234"/>
    </row>
    <row r="126" spans="1:15">
      <c r="A126" s="41"/>
      <c r="B126" s="41"/>
      <c r="C126" s="41"/>
      <c r="D126" s="29"/>
      <c r="E126" s="29"/>
      <c r="F126" s="165"/>
      <c r="G126" s="30"/>
      <c r="H126" s="29"/>
      <c r="I126" s="29"/>
      <c r="J126" s="29"/>
      <c r="K126" s="29"/>
      <c r="L126" s="86"/>
      <c r="M126" s="29"/>
      <c r="N126" s="29"/>
      <c r="O126" s="234"/>
    </row>
    <row r="127" spans="1:15" ht="12.75">
      <c r="A127" s="275" t="s">
        <v>0</v>
      </c>
      <c r="B127" s="275" t="s">
        <v>286</v>
      </c>
      <c r="C127" s="275" t="s">
        <v>288</v>
      </c>
      <c r="D127" s="275" t="s">
        <v>1</v>
      </c>
      <c r="E127" s="277" t="s">
        <v>308</v>
      </c>
      <c r="F127" s="477" t="s">
        <v>9</v>
      </c>
      <c r="G127" s="277" t="s">
        <v>287</v>
      </c>
      <c r="H127" s="275" t="s">
        <v>309</v>
      </c>
      <c r="I127" s="275" t="s">
        <v>8</v>
      </c>
      <c r="J127" s="317" t="s">
        <v>310</v>
      </c>
      <c r="K127" s="275" t="s">
        <v>2</v>
      </c>
      <c r="L127" s="317" t="s">
        <v>27</v>
      </c>
      <c r="M127" s="279" t="s">
        <v>311</v>
      </c>
      <c r="N127" s="279" t="s">
        <v>5</v>
      </c>
      <c r="O127" s="248" t="s">
        <v>355</v>
      </c>
    </row>
    <row r="128" spans="1:15" ht="12.75">
      <c r="A128" s="276"/>
      <c r="B128" s="276"/>
      <c r="C128" s="276"/>
      <c r="D128" s="276"/>
      <c r="E128" s="278"/>
      <c r="F128" s="478"/>
      <c r="G128" s="278"/>
      <c r="H128" s="276"/>
      <c r="I128" s="276"/>
      <c r="J128" s="322"/>
      <c r="K128" s="276"/>
      <c r="L128" s="318"/>
      <c r="M128" s="319"/>
      <c r="N128" s="280"/>
      <c r="O128" s="248"/>
    </row>
    <row r="129" spans="1:15" ht="75">
      <c r="A129" s="265" t="s">
        <v>312</v>
      </c>
      <c r="B129" s="57"/>
      <c r="C129" s="57"/>
      <c r="D129" s="267">
        <f>+O156</f>
        <v>2326000000</v>
      </c>
      <c r="E129" s="269" t="s">
        <v>313</v>
      </c>
      <c r="F129" s="469">
        <f>+O156</f>
        <v>2326000000</v>
      </c>
      <c r="G129" s="269" t="s">
        <v>417</v>
      </c>
      <c r="H129" s="262" t="s">
        <v>181</v>
      </c>
      <c r="I129" s="262">
        <f>SUM(O129:O133)</f>
        <v>97200000</v>
      </c>
      <c r="J129" s="58" t="s">
        <v>182</v>
      </c>
      <c r="K129" s="59" t="s">
        <v>183</v>
      </c>
      <c r="L129" s="224" t="s">
        <v>188</v>
      </c>
      <c r="M129" s="225" t="s">
        <v>25</v>
      </c>
      <c r="N129" s="226" t="s">
        <v>314</v>
      </c>
      <c r="O129" s="166">
        <v>27000000</v>
      </c>
    </row>
    <row r="130" spans="1:15" ht="75">
      <c r="A130" s="266"/>
      <c r="B130" s="60"/>
      <c r="C130" s="60"/>
      <c r="D130" s="268"/>
      <c r="E130" s="270"/>
      <c r="F130" s="470"/>
      <c r="G130" s="270"/>
      <c r="H130" s="263"/>
      <c r="I130" s="263"/>
      <c r="J130" s="61" t="s">
        <v>182</v>
      </c>
      <c r="K130" s="62" t="s">
        <v>183</v>
      </c>
      <c r="L130" s="227" t="s">
        <v>186</v>
      </c>
      <c r="M130" s="225" t="s">
        <v>25</v>
      </c>
      <c r="N130" s="226" t="s">
        <v>315</v>
      </c>
      <c r="O130" s="166">
        <v>21700000</v>
      </c>
    </row>
    <row r="131" spans="1:15" ht="105">
      <c r="A131" s="266"/>
      <c r="B131" s="60"/>
      <c r="C131" s="60"/>
      <c r="D131" s="268"/>
      <c r="E131" s="270"/>
      <c r="F131" s="470"/>
      <c r="G131" s="270"/>
      <c r="H131" s="263"/>
      <c r="I131" s="263"/>
      <c r="J131" s="58" t="s">
        <v>182</v>
      </c>
      <c r="K131" s="59" t="s">
        <v>183</v>
      </c>
      <c r="L131" s="228" t="s">
        <v>187</v>
      </c>
      <c r="M131" s="225" t="s">
        <v>25</v>
      </c>
      <c r="N131" s="229" t="s">
        <v>159</v>
      </c>
      <c r="O131" s="166">
        <v>16500000</v>
      </c>
    </row>
    <row r="132" spans="1:15" ht="75">
      <c r="A132" s="266"/>
      <c r="B132" s="60"/>
      <c r="C132" s="60"/>
      <c r="D132" s="268"/>
      <c r="E132" s="270"/>
      <c r="F132" s="470"/>
      <c r="G132" s="270"/>
      <c r="H132" s="263"/>
      <c r="I132" s="263"/>
      <c r="J132" s="63" t="s">
        <v>182</v>
      </c>
      <c r="K132" s="62" t="s">
        <v>183</v>
      </c>
      <c r="L132" s="230" t="s">
        <v>316</v>
      </c>
      <c r="M132" s="225" t="s">
        <v>25</v>
      </c>
      <c r="N132" s="226" t="s">
        <v>90</v>
      </c>
      <c r="O132" s="166">
        <v>20000000</v>
      </c>
    </row>
    <row r="133" spans="1:15" ht="75">
      <c r="A133" s="266"/>
      <c r="B133" s="60"/>
      <c r="C133" s="60"/>
      <c r="D133" s="268"/>
      <c r="E133" s="270"/>
      <c r="F133" s="470"/>
      <c r="G133" s="270"/>
      <c r="H133" s="263"/>
      <c r="I133" s="263"/>
      <c r="J133" s="58" t="s">
        <v>182</v>
      </c>
      <c r="K133" s="59" t="s">
        <v>183</v>
      </c>
      <c r="L133" s="227" t="s">
        <v>191</v>
      </c>
      <c r="M133" s="225" t="s">
        <v>25</v>
      </c>
      <c r="N133" s="226" t="s">
        <v>317</v>
      </c>
      <c r="O133" s="166">
        <v>12000000</v>
      </c>
    </row>
    <row r="134" spans="1:15" ht="75">
      <c r="A134" s="266"/>
      <c r="B134" s="60"/>
      <c r="C134" s="60"/>
      <c r="D134" s="268"/>
      <c r="E134" s="270"/>
      <c r="F134" s="470"/>
      <c r="G134" s="270"/>
      <c r="H134" s="262" t="s">
        <v>179</v>
      </c>
      <c r="I134" s="262">
        <f>SUM(O134:O146)</f>
        <v>100200000</v>
      </c>
      <c r="J134" s="58" t="s">
        <v>182</v>
      </c>
      <c r="K134" s="62" t="s">
        <v>183</v>
      </c>
      <c r="L134" s="227" t="s">
        <v>322</v>
      </c>
      <c r="M134" s="225" t="s">
        <v>25</v>
      </c>
      <c r="N134" s="226" t="s">
        <v>323</v>
      </c>
      <c r="O134" s="166">
        <v>15600000</v>
      </c>
    </row>
    <row r="135" spans="1:15" ht="60">
      <c r="A135" s="266"/>
      <c r="B135" s="60"/>
      <c r="C135" s="60"/>
      <c r="D135" s="268"/>
      <c r="E135" s="270"/>
      <c r="F135" s="470"/>
      <c r="G135" s="270"/>
      <c r="H135" s="263"/>
      <c r="I135" s="263"/>
      <c r="J135" s="58"/>
      <c r="K135" s="64"/>
      <c r="L135" s="228" t="s">
        <v>318</v>
      </c>
      <c r="M135" s="225" t="s">
        <v>25</v>
      </c>
      <c r="N135" s="226" t="s">
        <v>325</v>
      </c>
      <c r="O135" s="166">
        <v>10500000</v>
      </c>
    </row>
    <row r="136" spans="1:15" ht="75">
      <c r="A136" s="266"/>
      <c r="B136" s="60"/>
      <c r="C136" s="60"/>
      <c r="D136" s="268"/>
      <c r="E136" s="270"/>
      <c r="F136" s="470"/>
      <c r="G136" s="270"/>
      <c r="H136" s="263"/>
      <c r="I136" s="263"/>
      <c r="J136" s="58"/>
      <c r="K136" s="64"/>
      <c r="L136" s="227" t="s">
        <v>320</v>
      </c>
      <c r="M136" s="225" t="s">
        <v>25</v>
      </c>
      <c r="N136" s="226" t="s">
        <v>325</v>
      </c>
      <c r="O136" s="166">
        <v>12600000</v>
      </c>
    </row>
    <row r="137" spans="1:15" ht="45">
      <c r="A137" s="266"/>
      <c r="B137" s="60"/>
      <c r="C137" s="60"/>
      <c r="D137" s="268"/>
      <c r="E137" s="270"/>
      <c r="F137" s="470"/>
      <c r="G137" s="270"/>
      <c r="H137" s="263"/>
      <c r="I137" s="263"/>
      <c r="J137" s="58"/>
      <c r="K137" s="64"/>
      <c r="L137" s="228" t="s">
        <v>321</v>
      </c>
      <c r="M137" s="225" t="s">
        <v>25</v>
      </c>
      <c r="N137" s="226" t="s">
        <v>325</v>
      </c>
      <c r="O137" s="166">
        <v>6150000</v>
      </c>
    </row>
    <row r="138" spans="1:15" ht="45">
      <c r="A138" s="266"/>
      <c r="B138" s="60"/>
      <c r="C138" s="60"/>
      <c r="D138" s="268"/>
      <c r="E138" s="270"/>
      <c r="F138" s="470"/>
      <c r="G138" s="270"/>
      <c r="H138" s="263"/>
      <c r="I138" s="263"/>
      <c r="J138" s="58"/>
      <c r="K138" s="64"/>
      <c r="L138" s="228" t="s">
        <v>321</v>
      </c>
      <c r="M138" s="225" t="s">
        <v>25</v>
      </c>
      <c r="N138" s="226" t="s">
        <v>325</v>
      </c>
      <c r="O138" s="166">
        <v>6150000</v>
      </c>
    </row>
    <row r="139" spans="1:15" ht="45">
      <c r="A139" s="266"/>
      <c r="B139" s="60"/>
      <c r="C139" s="60"/>
      <c r="D139" s="268"/>
      <c r="E139" s="270"/>
      <c r="F139" s="470"/>
      <c r="G139" s="270"/>
      <c r="H139" s="263"/>
      <c r="I139" s="263"/>
      <c r="J139" s="58"/>
      <c r="K139" s="64"/>
      <c r="L139" s="228" t="s">
        <v>321</v>
      </c>
      <c r="M139" s="225" t="s">
        <v>25</v>
      </c>
      <c r="N139" s="226" t="s">
        <v>325</v>
      </c>
      <c r="O139" s="166">
        <v>6150000</v>
      </c>
    </row>
    <row r="140" spans="1:15" ht="45">
      <c r="A140" s="266"/>
      <c r="B140" s="60"/>
      <c r="C140" s="60"/>
      <c r="D140" s="268"/>
      <c r="E140" s="270"/>
      <c r="F140" s="470"/>
      <c r="G140" s="270"/>
      <c r="H140" s="263"/>
      <c r="I140" s="263"/>
      <c r="J140" s="58"/>
      <c r="K140" s="64"/>
      <c r="L140" s="228" t="s">
        <v>321</v>
      </c>
      <c r="M140" s="225" t="s">
        <v>25</v>
      </c>
      <c r="N140" s="226" t="s">
        <v>325</v>
      </c>
      <c r="O140" s="166">
        <v>6150000</v>
      </c>
    </row>
    <row r="141" spans="1:15" ht="45">
      <c r="A141" s="266"/>
      <c r="B141" s="60"/>
      <c r="C141" s="60"/>
      <c r="D141" s="268"/>
      <c r="E141" s="270"/>
      <c r="F141" s="470"/>
      <c r="G141" s="270"/>
      <c r="H141" s="263"/>
      <c r="I141" s="263"/>
      <c r="J141" s="58"/>
      <c r="K141" s="64"/>
      <c r="L141" s="228" t="s">
        <v>321</v>
      </c>
      <c r="M141" s="225" t="s">
        <v>25</v>
      </c>
      <c r="N141" s="226" t="s">
        <v>325</v>
      </c>
      <c r="O141" s="166">
        <v>6150000</v>
      </c>
    </row>
    <row r="142" spans="1:15" ht="45">
      <c r="A142" s="266"/>
      <c r="B142" s="60"/>
      <c r="C142" s="60"/>
      <c r="D142" s="268"/>
      <c r="E142" s="270"/>
      <c r="F142" s="470"/>
      <c r="G142" s="270"/>
      <c r="H142" s="263"/>
      <c r="I142" s="263"/>
      <c r="J142" s="58"/>
      <c r="K142" s="64"/>
      <c r="L142" s="228" t="s">
        <v>321</v>
      </c>
      <c r="M142" s="225" t="s">
        <v>25</v>
      </c>
      <c r="N142" s="226" t="s">
        <v>325</v>
      </c>
      <c r="O142" s="166">
        <v>6150000</v>
      </c>
    </row>
    <row r="143" spans="1:15" ht="45">
      <c r="A143" s="266"/>
      <c r="B143" s="60"/>
      <c r="C143" s="60"/>
      <c r="D143" s="268"/>
      <c r="E143" s="270"/>
      <c r="F143" s="470"/>
      <c r="G143" s="270"/>
      <c r="H143" s="263"/>
      <c r="I143" s="263"/>
      <c r="J143" s="58"/>
      <c r="K143" s="64"/>
      <c r="L143" s="228" t="s">
        <v>321</v>
      </c>
      <c r="M143" s="225" t="s">
        <v>25</v>
      </c>
      <c r="N143" s="226" t="s">
        <v>325</v>
      </c>
      <c r="O143" s="166">
        <v>6150000</v>
      </c>
    </row>
    <row r="144" spans="1:15" ht="45">
      <c r="A144" s="266"/>
      <c r="B144" s="60"/>
      <c r="C144" s="60"/>
      <c r="D144" s="268"/>
      <c r="E144" s="270"/>
      <c r="F144" s="470"/>
      <c r="G144" s="270"/>
      <c r="H144" s="263"/>
      <c r="I144" s="263"/>
      <c r="J144" s="58"/>
      <c r="K144" s="64"/>
      <c r="L144" s="228" t="s">
        <v>321</v>
      </c>
      <c r="M144" s="225" t="s">
        <v>25</v>
      </c>
      <c r="N144" s="226" t="s">
        <v>325</v>
      </c>
      <c r="O144" s="166">
        <v>6150000</v>
      </c>
    </row>
    <row r="145" spans="1:15" ht="45">
      <c r="A145" s="266"/>
      <c r="B145" s="60"/>
      <c r="C145" s="60"/>
      <c r="D145" s="268"/>
      <c r="E145" s="270"/>
      <c r="F145" s="470"/>
      <c r="G145" s="270"/>
      <c r="H145" s="263"/>
      <c r="I145" s="263"/>
      <c r="J145" s="58"/>
      <c r="K145" s="64"/>
      <c r="L145" s="228" t="s">
        <v>321</v>
      </c>
      <c r="M145" s="225" t="s">
        <v>25</v>
      </c>
      <c r="N145" s="226" t="s">
        <v>325</v>
      </c>
      <c r="O145" s="166">
        <v>6150000</v>
      </c>
    </row>
    <row r="146" spans="1:15" ht="45">
      <c r="A146" s="266"/>
      <c r="B146" s="60"/>
      <c r="C146" s="60"/>
      <c r="D146" s="268"/>
      <c r="E146" s="270"/>
      <c r="F146" s="470"/>
      <c r="G146" s="270"/>
      <c r="H146" s="264"/>
      <c r="I146" s="264"/>
      <c r="J146" s="58"/>
      <c r="K146" s="64"/>
      <c r="L146" s="228" t="s">
        <v>321</v>
      </c>
      <c r="M146" s="225" t="s">
        <v>25</v>
      </c>
      <c r="N146" s="226" t="s">
        <v>325</v>
      </c>
      <c r="O146" s="166">
        <v>6150000</v>
      </c>
    </row>
    <row r="147" spans="1:15" ht="75">
      <c r="A147" s="266"/>
      <c r="B147" s="60"/>
      <c r="C147" s="60"/>
      <c r="D147" s="268"/>
      <c r="E147" s="270"/>
      <c r="F147" s="470"/>
      <c r="G147" s="270"/>
      <c r="H147" s="223" t="s">
        <v>184</v>
      </c>
      <c r="I147" s="223">
        <f>SUM(O147)</f>
        <v>497802000</v>
      </c>
      <c r="J147" s="58" t="s">
        <v>182</v>
      </c>
      <c r="K147" s="59" t="s">
        <v>183</v>
      </c>
      <c r="L147" s="271" t="s">
        <v>180</v>
      </c>
      <c r="M147" s="273" t="s">
        <v>326</v>
      </c>
      <c r="N147" s="273" t="s">
        <v>324</v>
      </c>
      <c r="O147" s="166">
        <v>497802000</v>
      </c>
    </row>
    <row r="148" spans="1:15" ht="75">
      <c r="A148" s="266"/>
      <c r="B148" s="60"/>
      <c r="C148" s="60"/>
      <c r="D148" s="268"/>
      <c r="E148" s="270"/>
      <c r="F148" s="470"/>
      <c r="G148" s="270"/>
      <c r="H148" s="262" t="s">
        <v>185</v>
      </c>
      <c r="I148" s="262">
        <f>SUM(O148:O153)</f>
        <v>497198000</v>
      </c>
      <c r="J148" s="58" t="s">
        <v>182</v>
      </c>
      <c r="K148" s="62" t="s">
        <v>183</v>
      </c>
      <c r="L148" s="272"/>
      <c r="M148" s="274"/>
      <c r="N148" s="274"/>
      <c r="O148" s="166">
        <v>422198000</v>
      </c>
    </row>
    <row r="149" spans="1:15" ht="30" customHeight="1">
      <c r="A149" s="266"/>
      <c r="B149" s="60"/>
      <c r="C149" s="60"/>
      <c r="D149" s="268"/>
      <c r="E149" s="270"/>
      <c r="F149" s="470"/>
      <c r="G149" s="270"/>
      <c r="H149" s="263"/>
      <c r="I149" s="263"/>
      <c r="J149" s="58"/>
      <c r="K149" s="62"/>
      <c r="L149" s="232" t="s">
        <v>327</v>
      </c>
      <c r="M149" s="231" t="s">
        <v>328</v>
      </c>
      <c r="N149" s="231" t="s">
        <v>319</v>
      </c>
      <c r="O149" s="166">
        <v>0</v>
      </c>
    </row>
    <row r="150" spans="1:15" ht="75">
      <c r="A150" s="266"/>
      <c r="B150" s="60"/>
      <c r="C150" s="60"/>
      <c r="D150" s="268"/>
      <c r="E150" s="270"/>
      <c r="F150" s="470"/>
      <c r="G150" s="270"/>
      <c r="H150" s="263"/>
      <c r="I150" s="263"/>
      <c r="J150" s="58" t="s">
        <v>182</v>
      </c>
      <c r="K150" s="62" t="s">
        <v>183</v>
      </c>
      <c r="L150" s="227" t="s">
        <v>189</v>
      </c>
      <c r="M150" s="225" t="s">
        <v>25</v>
      </c>
      <c r="N150" s="231" t="s">
        <v>317</v>
      </c>
      <c r="O150" s="166">
        <v>18000000</v>
      </c>
    </row>
    <row r="151" spans="1:15" ht="75">
      <c r="A151" s="266"/>
      <c r="B151" s="60"/>
      <c r="C151" s="60"/>
      <c r="D151" s="268"/>
      <c r="E151" s="270"/>
      <c r="F151" s="470"/>
      <c r="G151" s="270"/>
      <c r="H151" s="263"/>
      <c r="I151" s="263"/>
      <c r="J151" s="58" t="s">
        <v>182</v>
      </c>
      <c r="K151" s="62" t="s">
        <v>183</v>
      </c>
      <c r="L151" s="227" t="s">
        <v>190</v>
      </c>
      <c r="M151" s="225" t="s">
        <v>25</v>
      </c>
      <c r="N151" s="231" t="s">
        <v>317</v>
      </c>
      <c r="O151" s="166">
        <v>15000000</v>
      </c>
    </row>
    <row r="152" spans="1:15" ht="75">
      <c r="A152" s="266"/>
      <c r="B152" s="60"/>
      <c r="C152" s="60"/>
      <c r="D152" s="268"/>
      <c r="E152" s="270"/>
      <c r="F152" s="470"/>
      <c r="G152" s="270"/>
      <c r="H152" s="263"/>
      <c r="I152" s="263"/>
      <c r="J152" s="58" t="s">
        <v>182</v>
      </c>
      <c r="K152" s="62" t="s">
        <v>183</v>
      </c>
      <c r="L152" s="233" t="s">
        <v>192</v>
      </c>
      <c r="M152" s="225" t="s">
        <v>25</v>
      </c>
      <c r="N152" s="231" t="s">
        <v>329</v>
      </c>
      <c r="O152" s="166">
        <v>18000000</v>
      </c>
    </row>
    <row r="153" spans="1:15" ht="75">
      <c r="A153" s="266"/>
      <c r="B153" s="60"/>
      <c r="C153" s="60"/>
      <c r="D153" s="268"/>
      <c r="E153" s="270"/>
      <c r="F153" s="471"/>
      <c r="G153" s="472"/>
      <c r="H153" s="264"/>
      <c r="I153" s="264"/>
      <c r="J153" s="58" t="s">
        <v>182</v>
      </c>
      <c r="K153" s="31" t="s">
        <v>183</v>
      </c>
      <c r="L153" s="227" t="s">
        <v>330</v>
      </c>
      <c r="M153" s="225" t="s">
        <v>25</v>
      </c>
      <c r="N153" s="226" t="s">
        <v>329</v>
      </c>
      <c r="O153" s="166">
        <v>24000000</v>
      </c>
    </row>
    <row r="154" spans="1:15">
      <c r="A154" s="111"/>
      <c r="B154" s="111"/>
      <c r="C154" s="111"/>
      <c r="D154" s="111"/>
      <c r="E154" s="111"/>
      <c r="F154" s="172"/>
      <c r="G154" s="111"/>
      <c r="H154" s="111"/>
      <c r="I154" s="111"/>
      <c r="J154" s="111"/>
      <c r="K154" s="111"/>
      <c r="L154" s="111" t="s">
        <v>343</v>
      </c>
      <c r="M154" s="111"/>
      <c r="N154" s="111"/>
      <c r="O154" s="153">
        <f>SUM(O129:O153)</f>
        <v>1192400000</v>
      </c>
    </row>
    <row r="155" spans="1:15">
      <c r="A155" s="111"/>
      <c r="B155" s="111"/>
      <c r="C155" s="111"/>
      <c r="D155" s="111"/>
      <c r="E155" s="111"/>
      <c r="F155" s="172"/>
      <c r="G155" s="111"/>
      <c r="H155" s="111"/>
      <c r="I155" s="111"/>
      <c r="J155" s="111"/>
      <c r="K155" s="111"/>
      <c r="L155" s="111" t="s">
        <v>331</v>
      </c>
      <c r="M155" s="111"/>
      <c r="N155" s="111"/>
      <c r="O155" s="153">
        <f>+M158-O154</f>
        <v>1133600000</v>
      </c>
    </row>
    <row r="156" spans="1:15">
      <c r="A156" s="111"/>
      <c r="B156" s="111"/>
      <c r="C156" s="111"/>
      <c r="D156" s="111"/>
      <c r="E156" s="111"/>
      <c r="F156" s="172"/>
      <c r="G156" s="111"/>
      <c r="H156" s="111"/>
      <c r="I156" s="111"/>
      <c r="J156" s="111"/>
      <c r="K156" s="111"/>
      <c r="L156" s="111" t="s">
        <v>332</v>
      </c>
      <c r="M156" s="111"/>
      <c r="N156" s="111"/>
      <c r="O156" s="154">
        <f>SUM(O154:O155)</f>
        <v>2326000000</v>
      </c>
    </row>
    <row r="158" spans="1:15" ht="28.5">
      <c r="L158" s="173" t="s">
        <v>356</v>
      </c>
      <c r="M158" s="189">
        <v>2326000000</v>
      </c>
    </row>
    <row r="163" spans="1:15" ht="12.75">
      <c r="A163" s="240" t="s">
        <v>0</v>
      </c>
      <c r="B163" s="258" t="s">
        <v>286</v>
      </c>
      <c r="C163" s="258" t="s">
        <v>288</v>
      </c>
      <c r="D163" s="241" t="s">
        <v>1</v>
      </c>
      <c r="E163" s="240" t="s">
        <v>6</v>
      </c>
      <c r="F163" s="241" t="s">
        <v>9</v>
      </c>
      <c r="G163" s="260" t="s">
        <v>287</v>
      </c>
      <c r="H163" s="240" t="s">
        <v>7</v>
      </c>
      <c r="I163" s="241" t="s">
        <v>8</v>
      </c>
      <c r="J163" s="240" t="s">
        <v>3</v>
      </c>
      <c r="K163" s="240" t="s">
        <v>2</v>
      </c>
      <c r="L163" s="240" t="s">
        <v>27</v>
      </c>
      <c r="M163" s="240" t="s">
        <v>4</v>
      </c>
      <c r="N163" s="240" t="s">
        <v>5</v>
      </c>
      <c r="O163" s="241" t="s">
        <v>10</v>
      </c>
    </row>
    <row r="164" spans="1:15" ht="39" customHeight="1">
      <c r="A164" s="240"/>
      <c r="B164" s="259"/>
      <c r="C164" s="259"/>
      <c r="D164" s="241"/>
      <c r="E164" s="240"/>
      <c r="F164" s="241"/>
      <c r="G164" s="261"/>
      <c r="H164" s="240"/>
      <c r="I164" s="241"/>
      <c r="J164" s="240"/>
      <c r="K164" s="240"/>
      <c r="L164" s="240"/>
      <c r="M164" s="240"/>
      <c r="N164" s="240"/>
      <c r="O164" s="241"/>
    </row>
    <row r="165" spans="1:15" ht="31.5">
      <c r="A165" s="242" t="s">
        <v>361</v>
      </c>
      <c r="B165" s="242" t="s">
        <v>418</v>
      </c>
      <c r="C165" s="242" t="s">
        <v>362</v>
      </c>
      <c r="D165" s="244">
        <f>+O194</f>
        <v>340221000</v>
      </c>
      <c r="E165" s="242" t="s">
        <v>363</v>
      </c>
      <c r="F165" s="244">
        <f>+O194</f>
        <v>340221000</v>
      </c>
      <c r="G165" s="243" t="s">
        <v>419</v>
      </c>
      <c r="H165" s="245" t="s">
        <v>364</v>
      </c>
      <c r="I165" s="246">
        <f>SUM(O165:O169)</f>
        <v>29488375</v>
      </c>
      <c r="J165" s="247" t="s">
        <v>365</v>
      </c>
      <c r="K165" s="245" t="s">
        <v>366</v>
      </c>
      <c r="L165" s="124" t="s">
        <v>367</v>
      </c>
      <c r="M165" s="124" t="s">
        <v>368</v>
      </c>
      <c r="N165" s="125">
        <v>6.166666666666667</v>
      </c>
      <c r="O165" s="162">
        <v>7446250</v>
      </c>
    </row>
    <row r="166" spans="1:15" ht="63">
      <c r="A166" s="242"/>
      <c r="B166" s="243"/>
      <c r="C166" s="242"/>
      <c r="D166" s="244"/>
      <c r="E166" s="242"/>
      <c r="F166" s="244"/>
      <c r="G166" s="243"/>
      <c r="H166" s="245"/>
      <c r="I166" s="246"/>
      <c r="J166" s="247"/>
      <c r="K166" s="245"/>
      <c r="L166" s="124" t="s">
        <v>369</v>
      </c>
      <c r="M166" s="124" t="s">
        <v>368</v>
      </c>
      <c r="N166" s="125">
        <v>5.9</v>
      </c>
      <c r="O166" s="162">
        <v>4181625</v>
      </c>
    </row>
    <row r="167" spans="1:15" ht="47.25">
      <c r="A167" s="242"/>
      <c r="B167" s="243"/>
      <c r="C167" s="242"/>
      <c r="D167" s="244"/>
      <c r="E167" s="242"/>
      <c r="F167" s="244"/>
      <c r="G167" s="243"/>
      <c r="H167" s="245"/>
      <c r="I167" s="246"/>
      <c r="J167" s="247"/>
      <c r="K167" s="245"/>
      <c r="L167" s="126" t="s">
        <v>370</v>
      </c>
      <c r="M167" s="124" t="s">
        <v>368</v>
      </c>
      <c r="N167" s="125">
        <v>5.5</v>
      </c>
      <c r="O167" s="162">
        <v>1443750</v>
      </c>
    </row>
    <row r="168" spans="1:15" ht="31.5">
      <c r="A168" s="242"/>
      <c r="B168" s="243"/>
      <c r="C168" s="242"/>
      <c r="D168" s="244"/>
      <c r="E168" s="242"/>
      <c r="F168" s="244"/>
      <c r="G168" s="243"/>
      <c r="H168" s="245"/>
      <c r="I168" s="246"/>
      <c r="J168" s="247"/>
      <c r="K168" s="245"/>
      <c r="L168" s="124" t="s">
        <v>371</v>
      </c>
      <c r="M168" s="124" t="s">
        <v>372</v>
      </c>
      <c r="N168" s="125">
        <v>5.9</v>
      </c>
      <c r="O168" s="162">
        <v>3097500</v>
      </c>
    </row>
    <row r="169" spans="1:15" ht="47.25">
      <c r="A169" s="242"/>
      <c r="B169" s="243"/>
      <c r="C169" s="242"/>
      <c r="D169" s="244"/>
      <c r="E169" s="242"/>
      <c r="F169" s="244"/>
      <c r="G169" s="243"/>
      <c r="H169" s="245"/>
      <c r="I169" s="246"/>
      <c r="J169" s="247"/>
      <c r="K169" s="245"/>
      <c r="L169" s="124" t="s">
        <v>373</v>
      </c>
      <c r="M169" s="124" t="s">
        <v>368</v>
      </c>
      <c r="N169" s="125">
        <v>5.9</v>
      </c>
      <c r="O169" s="162">
        <v>13319250</v>
      </c>
    </row>
    <row r="170" spans="1:15" ht="47.25">
      <c r="A170" s="242"/>
      <c r="B170" s="243"/>
      <c r="C170" s="242"/>
      <c r="D170" s="244"/>
      <c r="E170" s="242"/>
      <c r="F170" s="244"/>
      <c r="G170" s="243"/>
      <c r="H170" s="245" t="s">
        <v>374</v>
      </c>
      <c r="I170" s="244">
        <f>SUM(O170:O176)</f>
        <v>51365125</v>
      </c>
      <c r="J170" s="247"/>
      <c r="K170" s="245" t="s">
        <v>375</v>
      </c>
      <c r="L170" s="124" t="s">
        <v>376</v>
      </c>
      <c r="M170" s="124" t="s">
        <v>368</v>
      </c>
      <c r="N170" s="125">
        <v>6.166666666666667</v>
      </c>
      <c r="O170" s="162">
        <v>10360000</v>
      </c>
    </row>
    <row r="171" spans="1:15" ht="78.75">
      <c r="A171" s="242"/>
      <c r="B171" s="243"/>
      <c r="C171" s="242"/>
      <c r="D171" s="244"/>
      <c r="E171" s="242"/>
      <c r="F171" s="244"/>
      <c r="G171" s="243"/>
      <c r="H171" s="245"/>
      <c r="I171" s="244"/>
      <c r="J171" s="247"/>
      <c r="K171" s="245"/>
      <c r="L171" s="124" t="s">
        <v>377</v>
      </c>
      <c r="M171" s="124" t="s">
        <v>368</v>
      </c>
      <c r="N171" s="125">
        <v>5.9</v>
      </c>
      <c r="O171" s="162">
        <v>4181625</v>
      </c>
    </row>
    <row r="172" spans="1:15" ht="47.25">
      <c r="A172" s="242"/>
      <c r="B172" s="243"/>
      <c r="C172" s="242"/>
      <c r="D172" s="244"/>
      <c r="E172" s="242"/>
      <c r="F172" s="244"/>
      <c r="G172" s="243"/>
      <c r="H172" s="245"/>
      <c r="I172" s="244"/>
      <c r="J172" s="247"/>
      <c r="K172" s="245"/>
      <c r="L172" s="126" t="s">
        <v>378</v>
      </c>
      <c r="M172" s="124" t="s">
        <v>368</v>
      </c>
      <c r="N172" s="125">
        <v>5.5</v>
      </c>
      <c r="O172" s="162">
        <v>1443750</v>
      </c>
    </row>
    <row r="173" spans="1:15" ht="31.5">
      <c r="A173" s="242"/>
      <c r="B173" s="243"/>
      <c r="C173" s="242"/>
      <c r="D173" s="244"/>
      <c r="E173" s="242"/>
      <c r="F173" s="244"/>
      <c r="G173" s="243"/>
      <c r="H173" s="245"/>
      <c r="I173" s="244"/>
      <c r="J173" s="247"/>
      <c r="K173" s="245"/>
      <c r="L173" s="124" t="s">
        <v>371</v>
      </c>
      <c r="M173" s="124" t="s">
        <v>372</v>
      </c>
      <c r="N173" s="125">
        <v>5.9</v>
      </c>
      <c r="O173" s="162">
        <v>3097500</v>
      </c>
    </row>
    <row r="174" spans="1:15" ht="63">
      <c r="A174" s="242"/>
      <c r="B174" s="243"/>
      <c r="C174" s="242"/>
      <c r="D174" s="244"/>
      <c r="E174" s="242"/>
      <c r="F174" s="244"/>
      <c r="G174" s="243"/>
      <c r="H174" s="245"/>
      <c r="I174" s="244"/>
      <c r="J174" s="247"/>
      <c r="K174" s="245"/>
      <c r="L174" s="124" t="s">
        <v>379</v>
      </c>
      <c r="M174" s="124" t="s">
        <v>368</v>
      </c>
      <c r="N174" s="125">
        <v>5.9</v>
      </c>
      <c r="O174" s="162">
        <v>6195000</v>
      </c>
    </row>
    <row r="175" spans="1:15" ht="47.25">
      <c r="A175" s="242"/>
      <c r="B175" s="243"/>
      <c r="C175" s="242"/>
      <c r="D175" s="244"/>
      <c r="E175" s="242"/>
      <c r="F175" s="244"/>
      <c r="G175" s="243"/>
      <c r="H175" s="245"/>
      <c r="I175" s="244"/>
      <c r="J175" s="247"/>
      <c r="K175" s="245"/>
      <c r="L175" s="124" t="s">
        <v>380</v>
      </c>
      <c r="M175" s="124" t="s">
        <v>368</v>
      </c>
      <c r="N175" s="125">
        <v>5.9</v>
      </c>
      <c r="O175" s="162">
        <v>13319250</v>
      </c>
    </row>
    <row r="176" spans="1:15" ht="63">
      <c r="A176" s="242"/>
      <c r="B176" s="243"/>
      <c r="C176" s="242"/>
      <c r="D176" s="244"/>
      <c r="E176" s="242"/>
      <c r="F176" s="244"/>
      <c r="G176" s="243"/>
      <c r="H176" s="245"/>
      <c r="I176" s="244"/>
      <c r="J176" s="247"/>
      <c r="K176" s="245"/>
      <c r="L176" s="124" t="s">
        <v>381</v>
      </c>
      <c r="M176" s="124" t="s">
        <v>368</v>
      </c>
      <c r="N176" s="125">
        <v>6.4</v>
      </c>
      <c r="O176" s="162">
        <v>12768000</v>
      </c>
    </row>
    <row r="177" spans="1:15" ht="47.25">
      <c r="A177" s="242"/>
      <c r="B177" s="243"/>
      <c r="C177" s="242"/>
      <c r="D177" s="244"/>
      <c r="E177" s="242"/>
      <c r="F177" s="244"/>
      <c r="G177" s="243"/>
      <c r="H177" s="247" t="s">
        <v>382</v>
      </c>
      <c r="I177" s="244">
        <f>SUM(O177:O180)</f>
        <v>52433500</v>
      </c>
      <c r="J177" s="247" t="s">
        <v>383</v>
      </c>
      <c r="K177" s="247" t="s">
        <v>384</v>
      </c>
      <c r="L177" s="126" t="s">
        <v>385</v>
      </c>
      <c r="M177" s="124" t="s">
        <v>368</v>
      </c>
      <c r="N177" s="125">
        <v>5.7666666666666666</v>
      </c>
      <c r="O177" s="162">
        <v>25431000</v>
      </c>
    </row>
    <row r="178" spans="1:15" ht="31.5">
      <c r="A178" s="242"/>
      <c r="B178" s="243"/>
      <c r="C178" s="242"/>
      <c r="D178" s="244"/>
      <c r="E178" s="242"/>
      <c r="F178" s="244"/>
      <c r="G178" s="243"/>
      <c r="H178" s="247"/>
      <c r="I178" s="244"/>
      <c r="J178" s="247"/>
      <c r="K178" s="247"/>
      <c r="L178" s="124" t="s">
        <v>371</v>
      </c>
      <c r="M178" s="124" t="s">
        <v>372</v>
      </c>
      <c r="N178" s="125">
        <v>5.9</v>
      </c>
      <c r="O178" s="162">
        <v>3097500</v>
      </c>
    </row>
    <row r="179" spans="1:15" ht="47.25">
      <c r="A179" s="242"/>
      <c r="B179" s="243"/>
      <c r="C179" s="242"/>
      <c r="D179" s="244"/>
      <c r="E179" s="242"/>
      <c r="F179" s="244"/>
      <c r="G179" s="243"/>
      <c r="H179" s="247"/>
      <c r="I179" s="244"/>
      <c r="J179" s="247"/>
      <c r="K179" s="247"/>
      <c r="L179" s="124" t="s">
        <v>386</v>
      </c>
      <c r="M179" s="124" t="s">
        <v>372</v>
      </c>
      <c r="N179" s="125">
        <v>5.7666666666666666</v>
      </c>
      <c r="O179" s="162">
        <v>6055000</v>
      </c>
    </row>
    <row r="180" spans="1:15" ht="47.25">
      <c r="A180" s="242"/>
      <c r="B180" s="243"/>
      <c r="C180" s="242"/>
      <c r="D180" s="244"/>
      <c r="E180" s="242"/>
      <c r="F180" s="244"/>
      <c r="G180" s="243"/>
      <c r="H180" s="247"/>
      <c r="I180" s="244"/>
      <c r="J180" s="247"/>
      <c r="K180" s="247"/>
      <c r="L180" s="124" t="s">
        <v>387</v>
      </c>
      <c r="M180" s="124" t="s">
        <v>368</v>
      </c>
      <c r="N180" s="125">
        <v>5.666666666666667</v>
      </c>
      <c r="O180" s="162">
        <v>17850000</v>
      </c>
    </row>
    <row r="181" spans="1:15" ht="47.25">
      <c r="A181" s="242"/>
      <c r="B181" s="243"/>
      <c r="C181" s="242"/>
      <c r="D181" s="244"/>
      <c r="E181" s="242"/>
      <c r="F181" s="244"/>
      <c r="G181" s="243"/>
      <c r="H181" s="245" t="s">
        <v>388</v>
      </c>
      <c r="I181" s="244">
        <f>SUM(O181:O191)</f>
        <v>123437375</v>
      </c>
      <c r="J181" s="245" t="s">
        <v>389</v>
      </c>
      <c r="K181" s="245" t="s">
        <v>390</v>
      </c>
      <c r="L181" s="124" t="s">
        <v>391</v>
      </c>
      <c r="M181" s="124" t="s">
        <v>372</v>
      </c>
      <c r="N181" s="125">
        <v>5.2666666666666666</v>
      </c>
      <c r="O181" s="162">
        <v>11060000</v>
      </c>
    </row>
    <row r="182" spans="1:15" ht="47.25">
      <c r="A182" s="242"/>
      <c r="B182" s="243"/>
      <c r="C182" s="242"/>
      <c r="D182" s="244"/>
      <c r="E182" s="242"/>
      <c r="F182" s="244"/>
      <c r="G182" s="243"/>
      <c r="H182" s="245"/>
      <c r="I182" s="244"/>
      <c r="J182" s="245"/>
      <c r="K182" s="245"/>
      <c r="L182" s="124" t="s">
        <v>376</v>
      </c>
      <c r="M182" s="124" t="s">
        <v>368</v>
      </c>
      <c r="N182" s="125">
        <v>6.166666666666667</v>
      </c>
      <c r="O182" s="162">
        <v>10360000</v>
      </c>
    </row>
    <row r="183" spans="1:15" ht="31.5">
      <c r="A183" s="242"/>
      <c r="B183" s="243"/>
      <c r="C183" s="242"/>
      <c r="D183" s="244"/>
      <c r="E183" s="242"/>
      <c r="F183" s="244"/>
      <c r="G183" s="243"/>
      <c r="H183" s="245"/>
      <c r="I183" s="244"/>
      <c r="J183" s="245"/>
      <c r="K183" s="245"/>
      <c r="L183" s="124" t="s">
        <v>367</v>
      </c>
      <c r="M183" s="124" t="s">
        <v>368</v>
      </c>
      <c r="N183" s="125">
        <v>6.166666666666667</v>
      </c>
      <c r="O183" s="162">
        <v>7446250</v>
      </c>
    </row>
    <row r="184" spans="1:15" ht="78.75">
      <c r="A184" s="242"/>
      <c r="B184" s="243"/>
      <c r="C184" s="242"/>
      <c r="D184" s="244"/>
      <c r="E184" s="242"/>
      <c r="F184" s="244"/>
      <c r="G184" s="243"/>
      <c r="H184" s="245"/>
      <c r="I184" s="244"/>
      <c r="J184" s="245"/>
      <c r="K184" s="245"/>
      <c r="L184" s="124" t="s">
        <v>377</v>
      </c>
      <c r="M184" s="124" t="s">
        <v>368</v>
      </c>
      <c r="N184" s="125">
        <v>5.9</v>
      </c>
      <c r="O184" s="162">
        <v>19514250</v>
      </c>
    </row>
    <row r="185" spans="1:15" ht="47.25">
      <c r="A185" s="242"/>
      <c r="B185" s="243"/>
      <c r="C185" s="242"/>
      <c r="D185" s="244"/>
      <c r="E185" s="242"/>
      <c r="F185" s="244"/>
      <c r="G185" s="243"/>
      <c r="H185" s="245"/>
      <c r="I185" s="244"/>
      <c r="J185" s="245"/>
      <c r="K185" s="245"/>
      <c r="L185" s="126" t="s">
        <v>378</v>
      </c>
      <c r="M185" s="124" t="s">
        <v>368</v>
      </c>
      <c r="N185" s="125">
        <v>5.5</v>
      </c>
      <c r="O185" s="162">
        <v>11550000</v>
      </c>
    </row>
    <row r="186" spans="1:15" ht="31.5">
      <c r="A186" s="242"/>
      <c r="B186" s="243"/>
      <c r="C186" s="242"/>
      <c r="D186" s="244"/>
      <c r="E186" s="242"/>
      <c r="F186" s="244"/>
      <c r="G186" s="243"/>
      <c r="H186" s="245"/>
      <c r="I186" s="244"/>
      <c r="J186" s="245"/>
      <c r="K186" s="245"/>
      <c r="L186" s="124" t="s">
        <v>371</v>
      </c>
      <c r="M186" s="124" t="s">
        <v>368</v>
      </c>
      <c r="N186" s="125">
        <v>5.9</v>
      </c>
      <c r="O186" s="162">
        <v>3097500</v>
      </c>
    </row>
    <row r="187" spans="1:15" ht="63">
      <c r="A187" s="242"/>
      <c r="B187" s="243"/>
      <c r="C187" s="242"/>
      <c r="D187" s="244"/>
      <c r="E187" s="242"/>
      <c r="F187" s="244"/>
      <c r="G187" s="243"/>
      <c r="H187" s="245"/>
      <c r="I187" s="244"/>
      <c r="J187" s="245"/>
      <c r="K187" s="245"/>
      <c r="L187" s="124" t="s">
        <v>379</v>
      </c>
      <c r="M187" s="124" t="s">
        <v>368</v>
      </c>
      <c r="N187" s="125">
        <v>5.9</v>
      </c>
      <c r="O187" s="162">
        <v>6195000</v>
      </c>
    </row>
    <row r="188" spans="1:15" ht="47.25">
      <c r="A188" s="242"/>
      <c r="B188" s="243"/>
      <c r="C188" s="242"/>
      <c r="D188" s="244"/>
      <c r="E188" s="242"/>
      <c r="F188" s="244"/>
      <c r="G188" s="243"/>
      <c r="H188" s="245"/>
      <c r="I188" s="244"/>
      <c r="J188" s="245"/>
      <c r="K188" s="245"/>
      <c r="L188" s="124" t="s">
        <v>386</v>
      </c>
      <c r="M188" s="124" t="s">
        <v>372</v>
      </c>
      <c r="N188" s="125">
        <v>5.7666666666666666</v>
      </c>
      <c r="O188" s="162">
        <v>6055000</v>
      </c>
    </row>
    <row r="189" spans="1:15" ht="63">
      <c r="A189" s="242"/>
      <c r="B189" s="243"/>
      <c r="C189" s="242"/>
      <c r="D189" s="244"/>
      <c r="E189" s="242"/>
      <c r="F189" s="244"/>
      <c r="G189" s="243"/>
      <c r="H189" s="245"/>
      <c r="I189" s="244"/>
      <c r="J189" s="245"/>
      <c r="K189" s="245"/>
      <c r="L189" s="124" t="s">
        <v>392</v>
      </c>
      <c r="M189" s="124" t="s">
        <v>368</v>
      </c>
      <c r="N189" s="125">
        <v>6.7</v>
      </c>
      <c r="O189" s="162">
        <v>23391375</v>
      </c>
    </row>
    <row r="190" spans="1:15" ht="63">
      <c r="A190" s="242"/>
      <c r="B190" s="243"/>
      <c r="C190" s="242"/>
      <c r="D190" s="244"/>
      <c r="E190" s="242"/>
      <c r="F190" s="244"/>
      <c r="G190" s="243"/>
      <c r="H190" s="245"/>
      <c r="I190" s="244"/>
      <c r="J190" s="245"/>
      <c r="K190" s="245"/>
      <c r="L190" s="124" t="s">
        <v>381</v>
      </c>
      <c r="M190" s="124" t="s">
        <v>368</v>
      </c>
      <c r="N190" s="125">
        <v>6.4</v>
      </c>
      <c r="O190" s="162">
        <v>12768000</v>
      </c>
    </row>
    <row r="191" spans="1:15">
      <c r="A191" s="242"/>
      <c r="B191" s="243"/>
      <c r="C191" s="242"/>
      <c r="D191" s="244"/>
      <c r="E191" s="242"/>
      <c r="F191" s="244"/>
      <c r="G191" s="243"/>
      <c r="H191" s="245"/>
      <c r="I191" s="244"/>
      <c r="J191" s="245"/>
      <c r="K191" s="245"/>
      <c r="L191" s="126" t="s">
        <v>393</v>
      </c>
      <c r="M191" s="126" t="s">
        <v>394</v>
      </c>
      <c r="N191" s="127">
        <v>6.4</v>
      </c>
      <c r="O191" s="162">
        <v>12000000</v>
      </c>
    </row>
    <row r="192" spans="1:15" ht="18.75">
      <c r="A192" s="242"/>
      <c r="B192" s="243"/>
      <c r="C192" s="242"/>
      <c r="D192" s="244"/>
      <c r="E192" s="242"/>
      <c r="F192" s="244"/>
      <c r="G192" s="243"/>
      <c r="H192" s="129"/>
      <c r="I192" s="130"/>
      <c r="J192" s="131"/>
      <c r="K192" s="131"/>
      <c r="L192" s="132" t="s">
        <v>343</v>
      </c>
      <c r="M192" s="126"/>
      <c r="N192" s="127"/>
      <c r="O192" s="162">
        <f>SUM(O165:O191)</f>
        <v>256724375</v>
      </c>
    </row>
    <row r="193" spans="1:15">
      <c r="A193" s="242"/>
      <c r="B193" s="243"/>
      <c r="C193" s="242"/>
      <c r="D193" s="244"/>
      <c r="E193" s="242"/>
      <c r="F193" s="244"/>
      <c r="G193" s="243"/>
      <c r="H193" s="237" t="s">
        <v>289</v>
      </c>
      <c r="I193" s="238"/>
      <c r="J193" s="238"/>
      <c r="K193" s="238"/>
      <c r="L193" s="239"/>
      <c r="M193" s="128"/>
      <c r="N193" s="128"/>
      <c r="O193" s="162">
        <f>+M195-O192</f>
        <v>83496625</v>
      </c>
    </row>
    <row r="194" spans="1:15">
      <c r="O194" s="150">
        <f>SUM(O192:O193)</f>
        <v>340221000</v>
      </c>
    </row>
    <row r="195" spans="1:15" ht="28.5">
      <c r="L195" s="173" t="s">
        <v>356</v>
      </c>
      <c r="M195" s="189">
        <v>340221000</v>
      </c>
    </row>
    <row r="197" spans="1:15" ht="30">
      <c r="A197" s="175" t="s">
        <v>0</v>
      </c>
      <c r="B197" s="175" t="s">
        <v>286</v>
      </c>
      <c r="C197" s="175" t="s">
        <v>288</v>
      </c>
      <c r="D197" s="176" t="s">
        <v>1</v>
      </c>
      <c r="E197" s="177" t="s">
        <v>193</v>
      </c>
      <c r="F197" s="33" t="s">
        <v>421</v>
      </c>
      <c r="G197" s="32" t="s">
        <v>422</v>
      </c>
      <c r="H197" s="34" t="s">
        <v>423</v>
      </c>
      <c r="I197" s="32" t="s">
        <v>424</v>
      </c>
      <c r="J197" s="32" t="s">
        <v>425</v>
      </c>
      <c r="K197" s="32" t="s">
        <v>426</v>
      </c>
      <c r="L197" s="33" t="s">
        <v>427</v>
      </c>
      <c r="M197" s="33" t="s">
        <v>311</v>
      </c>
      <c r="N197" s="178" t="s">
        <v>428</v>
      </c>
      <c r="O197" s="179" t="s">
        <v>355</v>
      </c>
    </row>
    <row r="198" spans="1:15" ht="33" customHeight="1">
      <c r="A198" s="479" t="s">
        <v>429</v>
      </c>
      <c r="B198" s="479" t="s">
        <v>430</v>
      </c>
      <c r="C198" s="479" t="s">
        <v>431</v>
      </c>
      <c r="D198" s="480">
        <f>+O292</f>
        <v>8077000000</v>
      </c>
      <c r="E198" s="323" t="s">
        <v>194</v>
      </c>
      <c r="F198" s="481">
        <f>+O290</f>
        <v>6152954545.454545</v>
      </c>
      <c r="G198" s="484" t="s">
        <v>432</v>
      </c>
      <c r="H198" s="487" t="s">
        <v>433</v>
      </c>
      <c r="I198" s="490">
        <f>SUM(O198:O209)</f>
        <v>133600000</v>
      </c>
      <c r="J198" s="310" t="s">
        <v>434</v>
      </c>
      <c r="K198" s="310" t="s">
        <v>435</v>
      </c>
      <c r="L198" s="35" t="s">
        <v>195</v>
      </c>
      <c r="M198" s="119" t="s">
        <v>57</v>
      </c>
      <c r="N198" s="128" t="s">
        <v>147</v>
      </c>
      <c r="O198" s="180">
        <v>10400000</v>
      </c>
    </row>
    <row r="199" spans="1:15" ht="75">
      <c r="A199" s="479"/>
      <c r="B199" s="479"/>
      <c r="C199" s="479"/>
      <c r="D199" s="479"/>
      <c r="E199" s="323"/>
      <c r="F199" s="482"/>
      <c r="G199" s="485"/>
      <c r="H199" s="488"/>
      <c r="I199" s="490"/>
      <c r="J199" s="311"/>
      <c r="K199" s="311"/>
      <c r="L199" s="35" t="s">
        <v>195</v>
      </c>
      <c r="M199" s="119" t="s">
        <v>57</v>
      </c>
      <c r="N199" s="128" t="s">
        <v>147</v>
      </c>
      <c r="O199" s="180">
        <v>10400000</v>
      </c>
    </row>
    <row r="200" spans="1:15" ht="75">
      <c r="A200" s="479"/>
      <c r="B200" s="479"/>
      <c r="C200" s="479"/>
      <c r="D200" s="479"/>
      <c r="E200" s="323"/>
      <c r="F200" s="482"/>
      <c r="G200" s="485"/>
      <c r="H200" s="488"/>
      <c r="I200" s="490"/>
      <c r="J200" s="311"/>
      <c r="K200" s="311"/>
      <c r="L200" s="35" t="s">
        <v>196</v>
      </c>
      <c r="M200" s="119" t="s">
        <v>57</v>
      </c>
      <c r="N200" s="128" t="s">
        <v>147</v>
      </c>
      <c r="O200" s="180">
        <v>10400000</v>
      </c>
    </row>
    <row r="201" spans="1:15" ht="92.25" customHeight="1">
      <c r="A201" s="479"/>
      <c r="B201" s="479"/>
      <c r="C201" s="479"/>
      <c r="D201" s="479"/>
      <c r="E201" s="323"/>
      <c r="F201" s="482"/>
      <c r="G201" s="485"/>
      <c r="H201" s="488"/>
      <c r="I201" s="490"/>
      <c r="J201" s="311"/>
      <c r="K201" s="311"/>
      <c r="L201" s="35" t="s">
        <v>197</v>
      </c>
      <c r="M201" s="119" t="s">
        <v>57</v>
      </c>
      <c r="N201" s="128" t="s">
        <v>147</v>
      </c>
      <c r="O201" s="180">
        <v>16000000</v>
      </c>
    </row>
    <row r="202" spans="1:15" ht="75">
      <c r="A202" s="479"/>
      <c r="B202" s="479"/>
      <c r="C202" s="479"/>
      <c r="D202" s="479"/>
      <c r="E202" s="323"/>
      <c r="F202" s="482"/>
      <c r="G202" s="485"/>
      <c r="H202" s="488"/>
      <c r="I202" s="490"/>
      <c r="J202" s="311"/>
      <c r="K202" s="311"/>
      <c r="L202" s="35" t="s">
        <v>195</v>
      </c>
      <c r="M202" s="119" t="s">
        <v>57</v>
      </c>
      <c r="N202" s="128" t="s">
        <v>147</v>
      </c>
      <c r="O202" s="180">
        <v>10400000</v>
      </c>
    </row>
    <row r="203" spans="1:15" ht="75">
      <c r="A203" s="479"/>
      <c r="B203" s="479"/>
      <c r="C203" s="479"/>
      <c r="D203" s="479"/>
      <c r="E203" s="323"/>
      <c r="F203" s="482"/>
      <c r="G203" s="485"/>
      <c r="H203" s="488"/>
      <c r="I203" s="490"/>
      <c r="J203" s="311"/>
      <c r="K203" s="311"/>
      <c r="L203" s="35" t="s">
        <v>198</v>
      </c>
      <c r="M203" s="119" t="s">
        <v>57</v>
      </c>
      <c r="N203" s="128" t="s">
        <v>147</v>
      </c>
      <c r="O203" s="180">
        <v>12000000</v>
      </c>
    </row>
    <row r="204" spans="1:15" ht="75">
      <c r="A204" s="479"/>
      <c r="B204" s="479"/>
      <c r="C204" s="479"/>
      <c r="D204" s="479"/>
      <c r="E204" s="323"/>
      <c r="F204" s="482"/>
      <c r="G204" s="485"/>
      <c r="H204" s="488"/>
      <c r="I204" s="490"/>
      <c r="J204" s="311"/>
      <c r="K204" s="311"/>
      <c r="L204" s="35" t="s">
        <v>195</v>
      </c>
      <c r="M204" s="119" t="s">
        <v>57</v>
      </c>
      <c r="N204" s="128" t="s">
        <v>147</v>
      </c>
      <c r="O204" s="180">
        <v>10400000</v>
      </c>
    </row>
    <row r="205" spans="1:15" ht="45">
      <c r="A205" s="479"/>
      <c r="B205" s="479"/>
      <c r="C205" s="479"/>
      <c r="D205" s="479"/>
      <c r="E205" s="323"/>
      <c r="F205" s="482"/>
      <c r="G205" s="485"/>
      <c r="H205" s="488"/>
      <c r="I205" s="490"/>
      <c r="J205" s="311"/>
      <c r="K205" s="311"/>
      <c r="L205" s="35" t="s">
        <v>199</v>
      </c>
      <c r="M205" s="119" t="s">
        <v>57</v>
      </c>
      <c r="N205" s="128" t="s">
        <v>147</v>
      </c>
      <c r="O205" s="180">
        <v>7600000</v>
      </c>
    </row>
    <row r="206" spans="1:15" ht="75">
      <c r="A206" s="479"/>
      <c r="B206" s="479"/>
      <c r="C206" s="479"/>
      <c r="D206" s="479"/>
      <c r="E206" s="323"/>
      <c r="F206" s="482"/>
      <c r="G206" s="485"/>
      <c r="H206" s="488"/>
      <c r="I206" s="490"/>
      <c r="J206" s="311"/>
      <c r="K206" s="311"/>
      <c r="L206" s="35" t="s">
        <v>195</v>
      </c>
      <c r="M206" s="119" t="s">
        <v>57</v>
      </c>
      <c r="N206" s="128" t="s">
        <v>147</v>
      </c>
      <c r="O206" s="180">
        <v>10400000</v>
      </c>
    </row>
    <row r="207" spans="1:15" ht="45">
      <c r="A207" s="479"/>
      <c r="B207" s="479"/>
      <c r="C207" s="479"/>
      <c r="D207" s="479"/>
      <c r="E207" s="323"/>
      <c r="F207" s="482"/>
      <c r="G207" s="485"/>
      <c r="H207" s="488"/>
      <c r="I207" s="490"/>
      <c r="J207" s="311"/>
      <c r="K207" s="311"/>
      <c r="L207" s="35" t="s">
        <v>200</v>
      </c>
      <c r="M207" s="119" t="s">
        <v>57</v>
      </c>
      <c r="N207" s="128" t="s">
        <v>147</v>
      </c>
      <c r="O207" s="180">
        <v>12400000</v>
      </c>
    </row>
    <row r="208" spans="1:15" ht="60">
      <c r="A208" s="479"/>
      <c r="B208" s="479"/>
      <c r="C208" s="479"/>
      <c r="D208" s="479"/>
      <c r="E208" s="323"/>
      <c r="F208" s="482"/>
      <c r="G208" s="485"/>
      <c r="H208" s="488"/>
      <c r="I208" s="490"/>
      <c r="J208" s="311"/>
      <c r="K208" s="311"/>
      <c r="L208" s="35" t="s">
        <v>201</v>
      </c>
      <c r="M208" s="119" t="s">
        <v>57</v>
      </c>
      <c r="N208" s="128" t="s">
        <v>147</v>
      </c>
      <c r="O208" s="180">
        <v>15600000</v>
      </c>
    </row>
    <row r="209" spans="1:15" ht="60">
      <c r="A209" s="479"/>
      <c r="B209" s="479"/>
      <c r="C209" s="479"/>
      <c r="D209" s="479"/>
      <c r="E209" s="323"/>
      <c r="F209" s="482"/>
      <c r="G209" s="485"/>
      <c r="H209" s="489"/>
      <c r="I209" s="490"/>
      <c r="J209" s="312"/>
      <c r="K209" s="312"/>
      <c r="L209" s="35" t="s">
        <v>202</v>
      </c>
      <c r="M209" s="119" t="s">
        <v>57</v>
      </c>
      <c r="N209" s="128" t="s">
        <v>147</v>
      </c>
      <c r="O209" s="180">
        <v>7600000</v>
      </c>
    </row>
    <row r="210" spans="1:15" ht="60">
      <c r="A210" s="479"/>
      <c r="B210" s="479"/>
      <c r="C210" s="479"/>
      <c r="D210" s="479"/>
      <c r="E210" s="323"/>
      <c r="F210" s="482"/>
      <c r="G210" s="485"/>
      <c r="H210" s="487" t="s">
        <v>436</v>
      </c>
      <c r="I210" s="490">
        <f>SUM(O210:O213)</f>
        <v>48400000</v>
      </c>
      <c r="J210" s="491" t="s">
        <v>434</v>
      </c>
      <c r="K210" s="491" t="s">
        <v>437</v>
      </c>
      <c r="L210" s="36" t="s">
        <v>203</v>
      </c>
      <c r="M210" s="119" t="s">
        <v>57</v>
      </c>
      <c r="N210" s="128" t="s">
        <v>147</v>
      </c>
      <c r="O210" s="180">
        <v>16800000</v>
      </c>
    </row>
    <row r="211" spans="1:15" ht="45">
      <c r="A211" s="479"/>
      <c r="B211" s="479"/>
      <c r="C211" s="479"/>
      <c r="D211" s="479"/>
      <c r="E211" s="323"/>
      <c r="F211" s="482"/>
      <c r="G211" s="485"/>
      <c r="H211" s="488"/>
      <c r="I211" s="490"/>
      <c r="J211" s="494"/>
      <c r="K211" s="492"/>
      <c r="L211" s="35" t="s">
        <v>204</v>
      </c>
      <c r="M211" s="119" t="s">
        <v>57</v>
      </c>
      <c r="N211" s="128" t="s">
        <v>147</v>
      </c>
      <c r="O211" s="180">
        <v>8800000</v>
      </c>
    </row>
    <row r="212" spans="1:15" ht="45">
      <c r="A212" s="479"/>
      <c r="B212" s="479"/>
      <c r="C212" s="479"/>
      <c r="D212" s="479"/>
      <c r="E212" s="323"/>
      <c r="F212" s="482"/>
      <c r="G212" s="485"/>
      <c r="H212" s="488"/>
      <c r="I212" s="490"/>
      <c r="J212" s="494"/>
      <c r="K212" s="492"/>
      <c r="L212" s="35" t="s">
        <v>205</v>
      </c>
      <c r="M212" s="119" t="s">
        <v>57</v>
      </c>
      <c r="N212" s="128" t="s">
        <v>147</v>
      </c>
      <c r="O212" s="180">
        <v>14000000</v>
      </c>
    </row>
    <row r="213" spans="1:15" ht="45">
      <c r="A213" s="479"/>
      <c r="B213" s="479"/>
      <c r="C213" s="479"/>
      <c r="D213" s="479"/>
      <c r="E213" s="323"/>
      <c r="F213" s="482"/>
      <c r="G213" s="485"/>
      <c r="H213" s="489"/>
      <c r="I213" s="490"/>
      <c r="J213" s="495"/>
      <c r="K213" s="493"/>
      <c r="L213" s="35" t="s">
        <v>206</v>
      </c>
      <c r="M213" s="119" t="s">
        <v>57</v>
      </c>
      <c r="N213" s="128" t="s">
        <v>147</v>
      </c>
      <c r="O213" s="180">
        <v>8800000</v>
      </c>
    </row>
    <row r="214" spans="1:15" ht="87" customHeight="1">
      <c r="A214" s="479"/>
      <c r="B214" s="479"/>
      <c r="C214" s="479"/>
      <c r="D214" s="479"/>
      <c r="E214" s="323"/>
      <c r="F214" s="482"/>
      <c r="G214" s="485"/>
      <c r="H214" s="487" t="s">
        <v>207</v>
      </c>
      <c r="I214" s="490">
        <f>SUM(O214:O242)</f>
        <v>1398054545.4545453</v>
      </c>
      <c r="J214" s="491" t="s">
        <v>438</v>
      </c>
      <c r="K214" s="491" t="s">
        <v>439</v>
      </c>
      <c r="L214" s="35" t="s">
        <v>208</v>
      </c>
      <c r="M214" s="119" t="s">
        <v>209</v>
      </c>
      <c r="N214" s="128" t="s">
        <v>459</v>
      </c>
      <c r="O214" s="180">
        <v>626000000</v>
      </c>
    </row>
    <row r="215" spans="1:15" ht="58.5" customHeight="1">
      <c r="A215" s="479"/>
      <c r="B215" s="479"/>
      <c r="C215" s="479"/>
      <c r="D215" s="479"/>
      <c r="E215" s="323"/>
      <c r="F215" s="482"/>
      <c r="G215" s="485"/>
      <c r="H215" s="488"/>
      <c r="I215" s="490"/>
      <c r="J215" s="494"/>
      <c r="K215" s="494"/>
      <c r="L215" s="36" t="s">
        <v>210</v>
      </c>
      <c r="M215" s="119" t="s">
        <v>211</v>
      </c>
      <c r="N215" s="128" t="s">
        <v>459</v>
      </c>
      <c r="O215" s="180">
        <v>22500000</v>
      </c>
    </row>
    <row r="216" spans="1:15" ht="45">
      <c r="A216" s="479"/>
      <c r="B216" s="479"/>
      <c r="C216" s="479"/>
      <c r="D216" s="479"/>
      <c r="E216" s="323"/>
      <c r="F216" s="482"/>
      <c r="G216" s="485"/>
      <c r="H216" s="488"/>
      <c r="I216" s="490"/>
      <c r="J216" s="494"/>
      <c r="K216" s="494"/>
      <c r="L216" s="35" t="s">
        <v>212</v>
      </c>
      <c r="M216" s="119" t="s">
        <v>209</v>
      </c>
      <c r="N216" s="128" t="s">
        <v>459</v>
      </c>
      <c r="O216" s="180">
        <v>70500000</v>
      </c>
    </row>
    <row r="217" spans="1:15" ht="30">
      <c r="A217" s="479"/>
      <c r="B217" s="479"/>
      <c r="C217" s="479"/>
      <c r="D217" s="479"/>
      <c r="E217" s="323"/>
      <c r="F217" s="482"/>
      <c r="G217" s="485"/>
      <c r="H217" s="488"/>
      <c r="I217" s="490"/>
      <c r="J217" s="494"/>
      <c r="K217" s="494"/>
      <c r="L217" s="35" t="s">
        <v>213</v>
      </c>
      <c r="M217" s="119" t="s">
        <v>440</v>
      </c>
      <c r="N217" s="128" t="s">
        <v>459</v>
      </c>
      <c r="O217" s="180">
        <v>250000000</v>
      </c>
    </row>
    <row r="218" spans="1:15" ht="45">
      <c r="A218" s="479"/>
      <c r="B218" s="479"/>
      <c r="C218" s="479"/>
      <c r="D218" s="479"/>
      <c r="E218" s="323"/>
      <c r="F218" s="482"/>
      <c r="G218" s="485"/>
      <c r="H218" s="488"/>
      <c r="I218" s="490"/>
      <c r="J218" s="494"/>
      <c r="K218" s="494"/>
      <c r="L218" s="35" t="s">
        <v>214</v>
      </c>
      <c r="M218" s="119" t="s">
        <v>57</v>
      </c>
      <c r="N218" s="128" t="s">
        <v>147</v>
      </c>
      <c r="O218" s="180">
        <v>8072727.2727272725</v>
      </c>
    </row>
    <row r="219" spans="1:15" ht="45">
      <c r="A219" s="479"/>
      <c r="B219" s="479"/>
      <c r="C219" s="479"/>
      <c r="D219" s="479"/>
      <c r="E219" s="323"/>
      <c r="F219" s="482"/>
      <c r="G219" s="485"/>
      <c r="H219" s="488"/>
      <c r="I219" s="490"/>
      <c r="J219" s="494"/>
      <c r="K219" s="494"/>
      <c r="L219" s="35" t="s">
        <v>214</v>
      </c>
      <c r="M219" s="119" t="s">
        <v>57</v>
      </c>
      <c r="N219" s="128" t="s">
        <v>147</v>
      </c>
      <c r="O219" s="180">
        <v>8072727.2727272725</v>
      </c>
    </row>
    <row r="220" spans="1:15" ht="45">
      <c r="A220" s="479"/>
      <c r="B220" s="479"/>
      <c r="C220" s="479"/>
      <c r="D220" s="479"/>
      <c r="E220" s="323"/>
      <c r="F220" s="482"/>
      <c r="G220" s="485"/>
      <c r="H220" s="488"/>
      <c r="I220" s="490"/>
      <c r="J220" s="494"/>
      <c r="K220" s="494"/>
      <c r="L220" s="35" t="s">
        <v>214</v>
      </c>
      <c r="M220" s="119" t="s">
        <v>57</v>
      </c>
      <c r="N220" s="128" t="s">
        <v>147</v>
      </c>
      <c r="O220" s="180">
        <v>8072727.2727272725</v>
      </c>
    </row>
    <row r="221" spans="1:15" ht="45">
      <c r="A221" s="479"/>
      <c r="B221" s="479"/>
      <c r="C221" s="479"/>
      <c r="D221" s="479"/>
      <c r="E221" s="323"/>
      <c r="F221" s="482"/>
      <c r="G221" s="485"/>
      <c r="H221" s="488"/>
      <c r="I221" s="490"/>
      <c r="J221" s="494"/>
      <c r="K221" s="494"/>
      <c r="L221" s="35" t="s">
        <v>214</v>
      </c>
      <c r="M221" s="119" t="s">
        <v>57</v>
      </c>
      <c r="N221" s="128" t="s">
        <v>147</v>
      </c>
      <c r="O221" s="180">
        <v>8072727.2727272725</v>
      </c>
    </row>
    <row r="222" spans="1:15" ht="45">
      <c r="A222" s="479"/>
      <c r="B222" s="479"/>
      <c r="C222" s="479"/>
      <c r="D222" s="479"/>
      <c r="E222" s="323"/>
      <c r="F222" s="482"/>
      <c r="G222" s="485"/>
      <c r="H222" s="488"/>
      <c r="I222" s="490"/>
      <c r="J222" s="494"/>
      <c r="K222" s="494"/>
      <c r="L222" s="35" t="s">
        <v>215</v>
      </c>
      <c r="M222" s="119" t="s">
        <v>57</v>
      </c>
      <c r="N222" s="128" t="s">
        <v>147</v>
      </c>
      <c r="O222" s="180">
        <v>7600000</v>
      </c>
    </row>
    <row r="223" spans="1:15" ht="105">
      <c r="A223" s="479"/>
      <c r="B223" s="479"/>
      <c r="C223" s="479"/>
      <c r="D223" s="479"/>
      <c r="E223" s="323"/>
      <c r="F223" s="482"/>
      <c r="G223" s="485"/>
      <c r="H223" s="488"/>
      <c r="I223" s="490"/>
      <c r="J223" s="494"/>
      <c r="K223" s="494"/>
      <c r="L223" s="8" t="s">
        <v>216</v>
      </c>
      <c r="M223" s="119" t="s">
        <v>57</v>
      </c>
      <c r="N223" s="128" t="s">
        <v>147</v>
      </c>
      <c r="O223" s="9">
        <v>29272727.272727273</v>
      </c>
    </row>
    <row r="224" spans="1:15" ht="105">
      <c r="A224" s="479"/>
      <c r="B224" s="479"/>
      <c r="C224" s="479"/>
      <c r="D224" s="479"/>
      <c r="E224" s="323"/>
      <c r="F224" s="482"/>
      <c r="G224" s="485"/>
      <c r="H224" s="488"/>
      <c r="I224" s="490"/>
      <c r="J224" s="494"/>
      <c r="K224" s="494"/>
      <c r="L224" s="35" t="s">
        <v>217</v>
      </c>
      <c r="M224" s="119" t="s">
        <v>57</v>
      </c>
      <c r="N224" s="128" t="s">
        <v>147</v>
      </c>
      <c r="O224" s="181">
        <v>26000000</v>
      </c>
    </row>
    <row r="225" spans="1:15" ht="75">
      <c r="A225" s="479"/>
      <c r="B225" s="479"/>
      <c r="C225" s="479"/>
      <c r="D225" s="479"/>
      <c r="E225" s="323"/>
      <c r="F225" s="482"/>
      <c r="G225" s="485"/>
      <c r="H225" s="488"/>
      <c r="I225" s="490"/>
      <c r="J225" s="494"/>
      <c r="K225" s="494"/>
      <c r="L225" s="35" t="s">
        <v>218</v>
      </c>
      <c r="M225" s="119" t="s">
        <v>57</v>
      </c>
      <c r="N225" s="128" t="s">
        <v>147</v>
      </c>
      <c r="O225" s="180">
        <v>27200000</v>
      </c>
    </row>
    <row r="226" spans="1:15" ht="45">
      <c r="A226" s="479"/>
      <c r="B226" s="479"/>
      <c r="C226" s="479"/>
      <c r="D226" s="479"/>
      <c r="E226" s="323"/>
      <c r="F226" s="482"/>
      <c r="G226" s="485"/>
      <c r="H226" s="488"/>
      <c r="I226" s="490"/>
      <c r="J226" s="494"/>
      <c r="K226" s="494"/>
      <c r="L226" s="35" t="s">
        <v>219</v>
      </c>
      <c r="M226" s="119" t="s">
        <v>57</v>
      </c>
      <c r="N226" s="128" t="s">
        <v>147</v>
      </c>
      <c r="O226" s="180">
        <v>28000000</v>
      </c>
    </row>
    <row r="227" spans="1:15" ht="60">
      <c r="A227" s="479"/>
      <c r="B227" s="479"/>
      <c r="C227" s="479"/>
      <c r="D227" s="479"/>
      <c r="E227" s="323"/>
      <c r="F227" s="482"/>
      <c r="G227" s="485"/>
      <c r="H227" s="488"/>
      <c r="I227" s="490"/>
      <c r="J227" s="494"/>
      <c r="K227" s="494"/>
      <c r="L227" s="35" t="s">
        <v>220</v>
      </c>
      <c r="M227" s="119" t="s">
        <v>57</v>
      </c>
      <c r="N227" s="128" t="s">
        <v>147</v>
      </c>
      <c r="O227" s="180">
        <v>13090909.090909092</v>
      </c>
    </row>
    <row r="228" spans="1:15" ht="45">
      <c r="A228" s="479"/>
      <c r="B228" s="479"/>
      <c r="C228" s="479"/>
      <c r="D228" s="479"/>
      <c r="E228" s="323"/>
      <c r="F228" s="482"/>
      <c r="G228" s="485"/>
      <c r="H228" s="488"/>
      <c r="I228" s="490"/>
      <c r="J228" s="494"/>
      <c r="K228" s="494"/>
      <c r="L228" s="35" t="s">
        <v>221</v>
      </c>
      <c r="M228" s="119" t="s">
        <v>57</v>
      </c>
      <c r="N228" s="128" t="s">
        <v>147</v>
      </c>
      <c r="O228" s="180">
        <v>18800000</v>
      </c>
    </row>
    <row r="229" spans="1:15" ht="60">
      <c r="A229" s="479"/>
      <c r="B229" s="479"/>
      <c r="C229" s="479"/>
      <c r="D229" s="479"/>
      <c r="E229" s="323"/>
      <c r="F229" s="482"/>
      <c r="G229" s="485"/>
      <c r="H229" s="488"/>
      <c r="I229" s="490"/>
      <c r="J229" s="494"/>
      <c r="K229" s="494"/>
      <c r="L229" s="35" t="s">
        <v>222</v>
      </c>
      <c r="M229" s="119" t="s">
        <v>57</v>
      </c>
      <c r="N229" s="128" t="s">
        <v>147</v>
      </c>
      <c r="O229" s="180">
        <v>18400000</v>
      </c>
    </row>
    <row r="230" spans="1:15" ht="60">
      <c r="A230" s="479"/>
      <c r="B230" s="479"/>
      <c r="C230" s="479"/>
      <c r="D230" s="479"/>
      <c r="E230" s="323"/>
      <c r="F230" s="482"/>
      <c r="G230" s="485"/>
      <c r="H230" s="488"/>
      <c r="I230" s="490"/>
      <c r="J230" s="494"/>
      <c r="K230" s="494"/>
      <c r="L230" s="35" t="s">
        <v>223</v>
      </c>
      <c r="M230" s="119" t="s">
        <v>57</v>
      </c>
      <c r="N230" s="128" t="s">
        <v>147</v>
      </c>
      <c r="O230" s="180">
        <v>15200000</v>
      </c>
    </row>
    <row r="231" spans="1:15" ht="75">
      <c r="A231" s="479"/>
      <c r="B231" s="479"/>
      <c r="C231" s="479"/>
      <c r="D231" s="479"/>
      <c r="E231" s="323"/>
      <c r="F231" s="482"/>
      <c r="G231" s="485"/>
      <c r="H231" s="488"/>
      <c r="I231" s="490"/>
      <c r="J231" s="494"/>
      <c r="K231" s="494"/>
      <c r="L231" s="35" t="s">
        <v>224</v>
      </c>
      <c r="M231" s="119" t="s">
        <v>57</v>
      </c>
      <c r="N231" s="128" t="s">
        <v>147</v>
      </c>
      <c r="O231" s="180">
        <v>16000000</v>
      </c>
    </row>
    <row r="232" spans="1:15" ht="45">
      <c r="A232" s="479"/>
      <c r="B232" s="479"/>
      <c r="C232" s="479"/>
      <c r="D232" s="479"/>
      <c r="E232" s="323"/>
      <c r="F232" s="482"/>
      <c r="G232" s="485"/>
      <c r="H232" s="488"/>
      <c r="I232" s="490"/>
      <c r="J232" s="494"/>
      <c r="K232" s="494"/>
      <c r="L232" s="35" t="s">
        <v>225</v>
      </c>
      <c r="M232" s="119" t="s">
        <v>57</v>
      </c>
      <c r="N232" s="128" t="s">
        <v>147</v>
      </c>
      <c r="O232" s="180">
        <v>28000000</v>
      </c>
    </row>
    <row r="233" spans="1:15" ht="90">
      <c r="A233" s="479"/>
      <c r="B233" s="479"/>
      <c r="C233" s="479"/>
      <c r="D233" s="479"/>
      <c r="E233" s="323"/>
      <c r="F233" s="482"/>
      <c r="G233" s="485"/>
      <c r="H233" s="488"/>
      <c r="I233" s="490"/>
      <c r="J233" s="494"/>
      <c r="K233" s="494"/>
      <c r="L233" s="8" t="s">
        <v>226</v>
      </c>
      <c r="M233" s="119" t="s">
        <v>57</v>
      </c>
      <c r="N233" s="128" t="s">
        <v>147</v>
      </c>
      <c r="O233" s="9">
        <v>26000000</v>
      </c>
    </row>
    <row r="234" spans="1:15" ht="45">
      <c r="A234" s="479"/>
      <c r="B234" s="479"/>
      <c r="C234" s="479"/>
      <c r="D234" s="479"/>
      <c r="E234" s="323"/>
      <c r="F234" s="482"/>
      <c r="G234" s="485"/>
      <c r="H234" s="488"/>
      <c r="I234" s="490"/>
      <c r="J234" s="494"/>
      <c r="K234" s="494"/>
      <c r="L234" s="35" t="s">
        <v>227</v>
      </c>
      <c r="M234" s="119" t="s">
        <v>57</v>
      </c>
      <c r="N234" s="128" t="s">
        <v>147</v>
      </c>
      <c r="O234" s="180">
        <v>18000000</v>
      </c>
    </row>
    <row r="235" spans="1:15" ht="45">
      <c r="A235" s="479"/>
      <c r="B235" s="479"/>
      <c r="C235" s="479"/>
      <c r="D235" s="479"/>
      <c r="E235" s="323"/>
      <c r="F235" s="482"/>
      <c r="G235" s="485"/>
      <c r="H235" s="488"/>
      <c r="I235" s="490"/>
      <c r="J235" s="494"/>
      <c r="K235" s="494"/>
      <c r="L235" s="35" t="s">
        <v>228</v>
      </c>
      <c r="M235" s="119" t="s">
        <v>57</v>
      </c>
      <c r="N235" s="128" t="s">
        <v>147</v>
      </c>
      <c r="O235" s="180">
        <v>23200000</v>
      </c>
    </row>
    <row r="236" spans="1:15" ht="45">
      <c r="A236" s="479"/>
      <c r="B236" s="479"/>
      <c r="C236" s="479"/>
      <c r="D236" s="479"/>
      <c r="E236" s="323"/>
      <c r="F236" s="482"/>
      <c r="G236" s="485"/>
      <c r="H236" s="488"/>
      <c r="I236" s="490"/>
      <c r="J236" s="494"/>
      <c r="K236" s="494"/>
      <c r="L236" s="35" t="s">
        <v>229</v>
      </c>
      <c r="M236" s="119" t="s">
        <v>57</v>
      </c>
      <c r="N236" s="128" t="s">
        <v>147</v>
      </c>
      <c r="O236" s="180">
        <v>10800000</v>
      </c>
    </row>
    <row r="237" spans="1:15" ht="45">
      <c r="A237" s="479"/>
      <c r="B237" s="479"/>
      <c r="C237" s="479"/>
      <c r="D237" s="479"/>
      <c r="E237" s="323"/>
      <c r="F237" s="482"/>
      <c r="G237" s="485"/>
      <c r="H237" s="488"/>
      <c r="I237" s="490"/>
      <c r="J237" s="494"/>
      <c r="K237" s="494"/>
      <c r="L237" s="35" t="s">
        <v>230</v>
      </c>
      <c r="M237" s="119" t="s">
        <v>57</v>
      </c>
      <c r="N237" s="128" t="s">
        <v>147</v>
      </c>
      <c r="O237" s="180">
        <v>17600000</v>
      </c>
    </row>
    <row r="238" spans="1:15" ht="60">
      <c r="A238" s="479"/>
      <c r="B238" s="479"/>
      <c r="C238" s="479"/>
      <c r="D238" s="479"/>
      <c r="E238" s="323"/>
      <c r="F238" s="482"/>
      <c r="G238" s="485"/>
      <c r="H238" s="488"/>
      <c r="I238" s="490"/>
      <c r="J238" s="494"/>
      <c r="K238" s="494"/>
      <c r="L238" s="35" t="s">
        <v>231</v>
      </c>
      <c r="M238" s="119" t="s">
        <v>57</v>
      </c>
      <c r="N238" s="128" t="s">
        <v>147</v>
      </c>
      <c r="O238" s="180">
        <v>14800000</v>
      </c>
    </row>
    <row r="239" spans="1:15" ht="60">
      <c r="A239" s="479"/>
      <c r="B239" s="479"/>
      <c r="C239" s="479"/>
      <c r="D239" s="479"/>
      <c r="E239" s="323"/>
      <c r="F239" s="482"/>
      <c r="G239" s="485"/>
      <c r="H239" s="488"/>
      <c r="I239" s="490"/>
      <c r="J239" s="494"/>
      <c r="K239" s="494"/>
      <c r="L239" s="35" t="s">
        <v>232</v>
      </c>
      <c r="M239" s="119" t="s">
        <v>57</v>
      </c>
      <c r="N239" s="128" t="s">
        <v>147</v>
      </c>
      <c r="O239" s="180">
        <v>9200000</v>
      </c>
    </row>
    <row r="240" spans="1:15" ht="60">
      <c r="A240" s="479"/>
      <c r="B240" s="479"/>
      <c r="C240" s="479"/>
      <c r="D240" s="479"/>
      <c r="E240" s="323"/>
      <c r="F240" s="482"/>
      <c r="G240" s="485"/>
      <c r="H240" s="488"/>
      <c r="I240" s="490"/>
      <c r="J240" s="494"/>
      <c r="K240" s="494"/>
      <c r="L240" s="35" t="s">
        <v>233</v>
      </c>
      <c r="M240" s="119" t="s">
        <v>57</v>
      </c>
      <c r="N240" s="128" t="s">
        <v>147</v>
      </c>
      <c r="O240" s="180">
        <v>13200000</v>
      </c>
    </row>
    <row r="241" spans="1:15" ht="60">
      <c r="A241" s="479"/>
      <c r="B241" s="479"/>
      <c r="C241" s="479"/>
      <c r="D241" s="479"/>
      <c r="E241" s="323"/>
      <c r="F241" s="482"/>
      <c r="G241" s="485"/>
      <c r="H241" s="488"/>
      <c r="I241" s="490"/>
      <c r="J241" s="494"/>
      <c r="K241" s="494"/>
      <c r="L241" s="35" t="s">
        <v>234</v>
      </c>
      <c r="M241" s="119" t="s">
        <v>57</v>
      </c>
      <c r="N241" s="128" t="s">
        <v>147</v>
      </c>
      <c r="O241" s="180">
        <v>17600000</v>
      </c>
    </row>
    <row r="242" spans="1:15" ht="60">
      <c r="A242" s="479"/>
      <c r="B242" s="479"/>
      <c r="C242" s="479"/>
      <c r="D242" s="479"/>
      <c r="E242" s="323"/>
      <c r="F242" s="482"/>
      <c r="G242" s="485"/>
      <c r="H242" s="489"/>
      <c r="I242" s="490"/>
      <c r="J242" s="495"/>
      <c r="K242" s="495"/>
      <c r="L242" s="35" t="s">
        <v>235</v>
      </c>
      <c r="M242" s="119" t="s">
        <v>57</v>
      </c>
      <c r="N242" s="128" t="s">
        <v>147</v>
      </c>
      <c r="O242" s="180">
        <v>18800000</v>
      </c>
    </row>
    <row r="243" spans="1:15" ht="60">
      <c r="A243" s="479"/>
      <c r="B243" s="479"/>
      <c r="C243" s="479"/>
      <c r="D243" s="479"/>
      <c r="E243" s="323"/>
      <c r="F243" s="482"/>
      <c r="G243" s="485"/>
      <c r="H243" s="487" t="s">
        <v>236</v>
      </c>
      <c r="I243" s="490">
        <f>SUM(O243:O251)</f>
        <v>187200000</v>
      </c>
      <c r="J243" s="491" t="s">
        <v>441</v>
      </c>
      <c r="K243" s="491" t="s">
        <v>442</v>
      </c>
      <c r="L243" s="35" t="s">
        <v>237</v>
      </c>
      <c r="M243" s="119" t="s">
        <v>57</v>
      </c>
      <c r="N243" s="128" t="s">
        <v>147</v>
      </c>
      <c r="O243" s="180">
        <v>18000000</v>
      </c>
    </row>
    <row r="244" spans="1:15" ht="75">
      <c r="A244" s="479"/>
      <c r="B244" s="479"/>
      <c r="C244" s="479"/>
      <c r="D244" s="479"/>
      <c r="E244" s="323"/>
      <c r="F244" s="482"/>
      <c r="G244" s="485"/>
      <c r="H244" s="488"/>
      <c r="I244" s="490"/>
      <c r="J244" s="494"/>
      <c r="K244" s="492"/>
      <c r="L244" s="35" t="s">
        <v>238</v>
      </c>
      <c r="M244" s="119" t="s">
        <v>57</v>
      </c>
      <c r="N244" s="128" t="s">
        <v>147</v>
      </c>
      <c r="O244" s="180">
        <v>20800000</v>
      </c>
    </row>
    <row r="245" spans="1:15" ht="45">
      <c r="A245" s="479"/>
      <c r="B245" s="479"/>
      <c r="C245" s="479"/>
      <c r="D245" s="479"/>
      <c r="E245" s="323"/>
      <c r="F245" s="482"/>
      <c r="G245" s="485"/>
      <c r="H245" s="488"/>
      <c r="I245" s="490"/>
      <c r="J245" s="494"/>
      <c r="K245" s="492"/>
      <c r="L245" s="35" t="s">
        <v>239</v>
      </c>
      <c r="M245" s="119" t="s">
        <v>57</v>
      </c>
      <c r="N245" s="128" t="s">
        <v>147</v>
      </c>
      <c r="O245" s="180">
        <v>22000000</v>
      </c>
    </row>
    <row r="246" spans="1:15" ht="45">
      <c r="A246" s="479"/>
      <c r="B246" s="479"/>
      <c r="C246" s="479"/>
      <c r="D246" s="479"/>
      <c r="E246" s="323"/>
      <c r="F246" s="482"/>
      <c r="G246" s="485"/>
      <c r="H246" s="488"/>
      <c r="I246" s="490"/>
      <c r="J246" s="494"/>
      <c r="K246" s="492"/>
      <c r="L246" s="35" t="s">
        <v>240</v>
      </c>
      <c r="M246" s="119" t="s">
        <v>57</v>
      </c>
      <c r="N246" s="128" t="s">
        <v>147</v>
      </c>
      <c r="O246" s="180">
        <v>18400000</v>
      </c>
    </row>
    <row r="247" spans="1:15" ht="90">
      <c r="A247" s="479"/>
      <c r="B247" s="479"/>
      <c r="C247" s="479"/>
      <c r="D247" s="479"/>
      <c r="E247" s="323"/>
      <c r="F247" s="482"/>
      <c r="G247" s="485"/>
      <c r="H247" s="488"/>
      <c r="I247" s="490"/>
      <c r="J247" s="494"/>
      <c r="K247" s="492"/>
      <c r="L247" s="35" t="s">
        <v>241</v>
      </c>
      <c r="M247" s="119" t="s">
        <v>57</v>
      </c>
      <c r="N247" s="128" t="s">
        <v>147</v>
      </c>
      <c r="O247" s="180">
        <v>22000000</v>
      </c>
    </row>
    <row r="248" spans="1:15" ht="90">
      <c r="A248" s="479"/>
      <c r="B248" s="479"/>
      <c r="C248" s="479"/>
      <c r="D248" s="479"/>
      <c r="E248" s="323"/>
      <c r="F248" s="482"/>
      <c r="G248" s="485"/>
      <c r="H248" s="488"/>
      <c r="I248" s="490"/>
      <c r="J248" s="494"/>
      <c r="K248" s="492"/>
      <c r="L248" s="35" t="s">
        <v>241</v>
      </c>
      <c r="M248" s="119" t="s">
        <v>57</v>
      </c>
      <c r="N248" s="128" t="s">
        <v>147</v>
      </c>
      <c r="O248" s="180">
        <v>22000000</v>
      </c>
    </row>
    <row r="249" spans="1:15" ht="75">
      <c r="A249" s="479"/>
      <c r="B249" s="479"/>
      <c r="C249" s="479"/>
      <c r="D249" s="479"/>
      <c r="E249" s="323"/>
      <c r="F249" s="482"/>
      <c r="G249" s="485"/>
      <c r="H249" s="488"/>
      <c r="I249" s="490"/>
      <c r="J249" s="494"/>
      <c r="K249" s="492"/>
      <c r="L249" s="35" t="s">
        <v>238</v>
      </c>
      <c r="M249" s="119" t="s">
        <v>57</v>
      </c>
      <c r="N249" s="128" t="s">
        <v>147</v>
      </c>
      <c r="O249" s="180">
        <v>20000000</v>
      </c>
    </row>
    <row r="250" spans="1:15" ht="105">
      <c r="A250" s="479"/>
      <c r="B250" s="479"/>
      <c r="C250" s="479"/>
      <c r="D250" s="479"/>
      <c r="E250" s="323"/>
      <c r="F250" s="482"/>
      <c r="G250" s="485"/>
      <c r="H250" s="488"/>
      <c r="I250" s="490"/>
      <c r="J250" s="494"/>
      <c r="K250" s="492"/>
      <c r="L250" s="35" t="s">
        <v>242</v>
      </c>
      <c r="M250" s="119" t="s">
        <v>57</v>
      </c>
      <c r="N250" s="128" t="s">
        <v>147</v>
      </c>
      <c r="O250" s="180">
        <v>24000000</v>
      </c>
    </row>
    <row r="251" spans="1:15" ht="45">
      <c r="A251" s="479"/>
      <c r="B251" s="479"/>
      <c r="C251" s="479"/>
      <c r="D251" s="479"/>
      <c r="E251" s="323"/>
      <c r="F251" s="482"/>
      <c r="G251" s="485"/>
      <c r="H251" s="489"/>
      <c r="I251" s="490"/>
      <c r="J251" s="495"/>
      <c r="K251" s="493"/>
      <c r="L251" s="35" t="s">
        <v>243</v>
      </c>
      <c r="M251" s="119" t="s">
        <v>57</v>
      </c>
      <c r="N251" s="128" t="s">
        <v>147</v>
      </c>
      <c r="O251" s="180">
        <v>20000000</v>
      </c>
    </row>
    <row r="252" spans="1:15" ht="15">
      <c r="A252" s="479"/>
      <c r="B252" s="479"/>
      <c r="C252" s="479"/>
      <c r="D252" s="479"/>
      <c r="E252" s="323"/>
      <c r="F252" s="482"/>
      <c r="G252" s="485"/>
      <c r="H252" s="487" t="s">
        <v>244</v>
      </c>
      <c r="I252" s="490">
        <f>SUM(O252:O258)</f>
        <v>293600000</v>
      </c>
      <c r="J252" s="491" t="s">
        <v>443</v>
      </c>
      <c r="K252" s="496" t="s">
        <v>444</v>
      </c>
      <c r="L252" s="8" t="s">
        <v>245</v>
      </c>
      <c r="M252" s="119" t="s">
        <v>209</v>
      </c>
      <c r="N252" s="128" t="s">
        <v>460</v>
      </c>
      <c r="O252" s="180">
        <v>180000000</v>
      </c>
    </row>
    <row r="253" spans="1:15" ht="15">
      <c r="A253" s="479"/>
      <c r="B253" s="479"/>
      <c r="C253" s="479"/>
      <c r="D253" s="479"/>
      <c r="E253" s="323"/>
      <c r="F253" s="482"/>
      <c r="G253" s="485"/>
      <c r="H253" s="488"/>
      <c r="I253" s="490"/>
      <c r="J253" s="494"/>
      <c r="K253" s="497"/>
      <c r="L253" s="37" t="s">
        <v>246</v>
      </c>
      <c r="M253" s="119" t="s">
        <v>247</v>
      </c>
      <c r="N253" s="128" t="s">
        <v>461</v>
      </c>
      <c r="O253" s="180">
        <v>28000000</v>
      </c>
    </row>
    <row r="254" spans="1:15" ht="75">
      <c r="A254" s="479"/>
      <c r="B254" s="479"/>
      <c r="C254" s="479"/>
      <c r="D254" s="479"/>
      <c r="E254" s="323"/>
      <c r="F254" s="482"/>
      <c r="G254" s="485"/>
      <c r="H254" s="488"/>
      <c r="I254" s="490"/>
      <c r="J254" s="494"/>
      <c r="K254" s="497"/>
      <c r="L254" s="35" t="s">
        <v>248</v>
      </c>
      <c r="M254" s="119" t="s">
        <v>57</v>
      </c>
      <c r="N254" s="128" t="s">
        <v>147</v>
      </c>
      <c r="O254" s="180">
        <v>22400000</v>
      </c>
    </row>
    <row r="255" spans="1:15" ht="45">
      <c r="A255" s="479"/>
      <c r="B255" s="479"/>
      <c r="C255" s="479"/>
      <c r="D255" s="479"/>
      <c r="E255" s="323"/>
      <c r="F255" s="482"/>
      <c r="G255" s="485"/>
      <c r="H255" s="488"/>
      <c r="I255" s="490"/>
      <c r="J255" s="494"/>
      <c r="K255" s="497"/>
      <c r="L255" s="35" t="s">
        <v>249</v>
      </c>
      <c r="M255" s="119" t="s">
        <v>57</v>
      </c>
      <c r="N255" s="128" t="s">
        <v>147</v>
      </c>
      <c r="O255" s="180">
        <v>8800000</v>
      </c>
    </row>
    <row r="256" spans="1:15" ht="45">
      <c r="A256" s="479"/>
      <c r="B256" s="479"/>
      <c r="C256" s="479"/>
      <c r="D256" s="479"/>
      <c r="E256" s="323"/>
      <c r="F256" s="482"/>
      <c r="G256" s="485"/>
      <c r="H256" s="488"/>
      <c r="I256" s="490"/>
      <c r="J256" s="494"/>
      <c r="K256" s="497"/>
      <c r="L256" s="35" t="s">
        <v>250</v>
      </c>
      <c r="M256" s="119" t="s">
        <v>57</v>
      </c>
      <c r="N256" s="128" t="s">
        <v>147</v>
      </c>
      <c r="O256" s="180">
        <v>9200000</v>
      </c>
    </row>
    <row r="257" spans="1:15" ht="45">
      <c r="A257" s="479"/>
      <c r="B257" s="479"/>
      <c r="C257" s="479"/>
      <c r="D257" s="479"/>
      <c r="E257" s="323"/>
      <c r="F257" s="482"/>
      <c r="G257" s="485"/>
      <c r="H257" s="488"/>
      <c r="I257" s="490"/>
      <c r="J257" s="494"/>
      <c r="K257" s="497"/>
      <c r="L257" s="35" t="s">
        <v>251</v>
      </c>
      <c r="M257" s="119" t="s">
        <v>57</v>
      </c>
      <c r="N257" s="128" t="s">
        <v>147</v>
      </c>
      <c r="O257" s="180">
        <v>26000000</v>
      </c>
    </row>
    <row r="258" spans="1:15" ht="60">
      <c r="A258" s="479"/>
      <c r="B258" s="479"/>
      <c r="C258" s="479"/>
      <c r="D258" s="479"/>
      <c r="E258" s="323"/>
      <c r="F258" s="482"/>
      <c r="G258" s="485"/>
      <c r="H258" s="489"/>
      <c r="I258" s="490"/>
      <c r="J258" s="495"/>
      <c r="K258" s="497"/>
      <c r="L258" s="35" t="s">
        <v>252</v>
      </c>
      <c r="M258" s="119" t="s">
        <v>57</v>
      </c>
      <c r="N258" s="128" t="s">
        <v>147</v>
      </c>
      <c r="O258" s="180">
        <v>19200000</v>
      </c>
    </row>
    <row r="259" spans="1:15" ht="60">
      <c r="A259" s="479"/>
      <c r="B259" s="479"/>
      <c r="C259" s="479"/>
      <c r="D259" s="479"/>
      <c r="E259" s="323"/>
      <c r="F259" s="482"/>
      <c r="G259" s="485"/>
      <c r="H259" s="487" t="s">
        <v>253</v>
      </c>
      <c r="I259" s="490">
        <f>SUM(O259:O268)</f>
        <v>818215365</v>
      </c>
      <c r="J259" s="491" t="s">
        <v>445</v>
      </c>
      <c r="K259" s="491" t="s">
        <v>446</v>
      </c>
      <c r="L259" s="35" t="s">
        <v>254</v>
      </c>
      <c r="M259" s="119" t="s">
        <v>209</v>
      </c>
      <c r="N259" s="128" t="s">
        <v>26</v>
      </c>
      <c r="O259" s="180">
        <v>60000000</v>
      </c>
    </row>
    <row r="260" spans="1:15" ht="45">
      <c r="A260" s="479"/>
      <c r="B260" s="479"/>
      <c r="C260" s="479"/>
      <c r="D260" s="479"/>
      <c r="E260" s="323"/>
      <c r="F260" s="482"/>
      <c r="G260" s="485"/>
      <c r="H260" s="488"/>
      <c r="I260" s="490"/>
      <c r="J260" s="494"/>
      <c r="K260" s="494"/>
      <c r="L260" s="35" t="s">
        <v>255</v>
      </c>
      <c r="M260" s="119" t="s">
        <v>57</v>
      </c>
      <c r="N260" s="128" t="s">
        <v>147</v>
      </c>
      <c r="O260" s="180">
        <v>8800000</v>
      </c>
    </row>
    <row r="261" spans="1:15" ht="45">
      <c r="A261" s="479"/>
      <c r="B261" s="479"/>
      <c r="C261" s="479"/>
      <c r="D261" s="479"/>
      <c r="E261" s="323"/>
      <c r="F261" s="482"/>
      <c r="G261" s="485"/>
      <c r="H261" s="488"/>
      <c r="I261" s="490"/>
      <c r="J261" s="494"/>
      <c r="K261" s="494"/>
      <c r="L261" s="35" t="s">
        <v>255</v>
      </c>
      <c r="M261" s="119" t="s">
        <v>57</v>
      </c>
      <c r="N261" s="128" t="s">
        <v>147</v>
      </c>
      <c r="O261" s="180">
        <v>8800000</v>
      </c>
    </row>
    <row r="262" spans="1:15" ht="45">
      <c r="A262" s="479"/>
      <c r="B262" s="479"/>
      <c r="C262" s="479"/>
      <c r="D262" s="479"/>
      <c r="E262" s="323"/>
      <c r="F262" s="482"/>
      <c r="G262" s="485"/>
      <c r="H262" s="488"/>
      <c r="I262" s="490"/>
      <c r="J262" s="494"/>
      <c r="K262" s="494"/>
      <c r="L262" s="35" t="s">
        <v>255</v>
      </c>
      <c r="M262" s="119" t="s">
        <v>57</v>
      </c>
      <c r="N262" s="128" t="s">
        <v>147</v>
      </c>
      <c r="O262" s="180">
        <v>8800000</v>
      </c>
    </row>
    <row r="263" spans="1:15" ht="30">
      <c r="A263" s="479"/>
      <c r="B263" s="479"/>
      <c r="C263" s="479"/>
      <c r="D263" s="479"/>
      <c r="E263" s="323"/>
      <c r="F263" s="482"/>
      <c r="G263" s="485"/>
      <c r="H263" s="488"/>
      <c r="I263" s="490"/>
      <c r="J263" s="494"/>
      <c r="K263" s="494"/>
      <c r="L263" s="8" t="s">
        <v>447</v>
      </c>
      <c r="M263" s="119" t="s">
        <v>448</v>
      </c>
      <c r="N263" s="128" t="s">
        <v>156</v>
      </c>
      <c r="O263" s="180">
        <v>627720365</v>
      </c>
    </row>
    <row r="264" spans="1:15" ht="60">
      <c r="A264" s="479"/>
      <c r="B264" s="479"/>
      <c r="C264" s="479"/>
      <c r="D264" s="479"/>
      <c r="E264" s="323"/>
      <c r="F264" s="482"/>
      <c r="G264" s="485"/>
      <c r="H264" s="488"/>
      <c r="I264" s="490"/>
      <c r="J264" s="494"/>
      <c r="K264" s="494"/>
      <c r="L264" s="35" t="s">
        <v>449</v>
      </c>
      <c r="M264" s="119" t="s">
        <v>284</v>
      </c>
      <c r="N264" s="128" t="s">
        <v>156</v>
      </c>
      <c r="O264" s="180">
        <v>56495000</v>
      </c>
    </row>
    <row r="265" spans="1:15" ht="45">
      <c r="A265" s="479"/>
      <c r="B265" s="479"/>
      <c r="C265" s="479"/>
      <c r="D265" s="479"/>
      <c r="E265" s="323"/>
      <c r="F265" s="482"/>
      <c r="G265" s="485"/>
      <c r="H265" s="488"/>
      <c r="I265" s="490"/>
      <c r="J265" s="494"/>
      <c r="K265" s="494"/>
      <c r="L265" s="35" t="s">
        <v>255</v>
      </c>
      <c r="M265" s="119" t="s">
        <v>57</v>
      </c>
      <c r="N265" s="128" t="s">
        <v>147</v>
      </c>
      <c r="O265" s="180">
        <v>8000000</v>
      </c>
    </row>
    <row r="266" spans="1:15" ht="45">
      <c r="A266" s="479"/>
      <c r="B266" s="479"/>
      <c r="C266" s="479"/>
      <c r="D266" s="479"/>
      <c r="E266" s="323"/>
      <c r="F266" s="482"/>
      <c r="G266" s="485"/>
      <c r="H266" s="488"/>
      <c r="I266" s="490"/>
      <c r="J266" s="494"/>
      <c r="K266" s="494"/>
      <c r="L266" s="35" t="s">
        <v>255</v>
      </c>
      <c r="M266" s="119" t="s">
        <v>57</v>
      </c>
      <c r="N266" s="128" t="s">
        <v>147</v>
      </c>
      <c r="O266" s="180">
        <v>8800000</v>
      </c>
    </row>
    <row r="267" spans="1:15" ht="45">
      <c r="A267" s="479"/>
      <c r="B267" s="479"/>
      <c r="C267" s="479"/>
      <c r="D267" s="479"/>
      <c r="E267" s="323"/>
      <c r="F267" s="482"/>
      <c r="G267" s="485"/>
      <c r="H267" s="488"/>
      <c r="I267" s="490"/>
      <c r="J267" s="494"/>
      <c r="K267" s="494"/>
      <c r="L267" s="35" t="s">
        <v>255</v>
      </c>
      <c r="M267" s="119" t="s">
        <v>57</v>
      </c>
      <c r="N267" s="128" t="s">
        <v>147</v>
      </c>
      <c r="O267" s="180">
        <v>8800000</v>
      </c>
    </row>
    <row r="268" spans="1:15" ht="45">
      <c r="A268" s="479"/>
      <c r="B268" s="479"/>
      <c r="C268" s="479"/>
      <c r="D268" s="479"/>
      <c r="E268" s="323"/>
      <c r="F268" s="482"/>
      <c r="G268" s="485"/>
      <c r="H268" s="489"/>
      <c r="I268" s="490"/>
      <c r="J268" s="495"/>
      <c r="K268" s="495"/>
      <c r="L268" s="35" t="s">
        <v>256</v>
      </c>
      <c r="M268" s="119" t="s">
        <v>57</v>
      </c>
      <c r="N268" s="128" t="s">
        <v>147</v>
      </c>
      <c r="O268" s="180">
        <v>22000000</v>
      </c>
    </row>
    <row r="269" spans="1:15" ht="45">
      <c r="A269" s="479"/>
      <c r="B269" s="479"/>
      <c r="C269" s="479"/>
      <c r="D269" s="479"/>
      <c r="E269" s="323"/>
      <c r="F269" s="482"/>
      <c r="G269" s="485"/>
      <c r="H269" s="120" t="s">
        <v>257</v>
      </c>
      <c r="I269" s="38">
        <f>SUM(O269)</f>
        <v>200000000</v>
      </c>
      <c r="J269" s="498" t="s">
        <v>450</v>
      </c>
      <c r="K269" s="499"/>
      <c r="L269" s="37" t="s">
        <v>258</v>
      </c>
      <c r="M269" s="119" t="s">
        <v>209</v>
      </c>
      <c r="N269" s="128" t="s">
        <v>18</v>
      </c>
      <c r="O269" s="182">
        <v>200000000</v>
      </c>
    </row>
    <row r="270" spans="1:15" ht="45">
      <c r="A270" s="479"/>
      <c r="B270" s="479"/>
      <c r="C270" s="479"/>
      <c r="D270" s="479"/>
      <c r="E270" s="323"/>
      <c r="F270" s="482"/>
      <c r="G270" s="485"/>
      <c r="H270" s="487" t="s">
        <v>259</v>
      </c>
      <c r="I270" s="490">
        <f>SUM(O270:O275)</f>
        <v>1125284635</v>
      </c>
      <c r="J270" s="491" t="s">
        <v>451</v>
      </c>
      <c r="K270" s="491" t="s">
        <v>452</v>
      </c>
      <c r="L270" s="39" t="s">
        <v>260</v>
      </c>
      <c r="M270" s="15" t="s">
        <v>209</v>
      </c>
      <c r="N270" s="128" t="s">
        <v>459</v>
      </c>
      <c r="O270" s="183">
        <v>110000000</v>
      </c>
    </row>
    <row r="271" spans="1:15" ht="15">
      <c r="A271" s="479"/>
      <c r="B271" s="479"/>
      <c r="C271" s="479"/>
      <c r="D271" s="479"/>
      <c r="E271" s="323"/>
      <c r="F271" s="482"/>
      <c r="G271" s="485"/>
      <c r="H271" s="488"/>
      <c r="I271" s="490"/>
      <c r="J271" s="494"/>
      <c r="K271" s="494"/>
      <c r="L271" s="37" t="s">
        <v>261</v>
      </c>
      <c r="M271" s="119" t="s">
        <v>209</v>
      </c>
      <c r="N271" s="128" t="s">
        <v>62</v>
      </c>
      <c r="O271" s="180">
        <v>200000000</v>
      </c>
    </row>
    <row r="272" spans="1:15" ht="15">
      <c r="A272" s="479"/>
      <c r="B272" s="479"/>
      <c r="C272" s="479"/>
      <c r="D272" s="479"/>
      <c r="E272" s="323"/>
      <c r="F272" s="482"/>
      <c r="G272" s="485"/>
      <c r="H272" s="488"/>
      <c r="I272" s="490"/>
      <c r="J272" s="494"/>
      <c r="K272" s="494"/>
      <c r="L272" s="37" t="s">
        <v>262</v>
      </c>
      <c r="M272" s="119" t="s">
        <v>209</v>
      </c>
      <c r="N272" s="128" t="s">
        <v>62</v>
      </c>
      <c r="O272" s="180">
        <v>55000000</v>
      </c>
    </row>
    <row r="273" spans="1:15" ht="15">
      <c r="A273" s="479"/>
      <c r="B273" s="479"/>
      <c r="C273" s="479"/>
      <c r="D273" s="479"/>
      <c r="E273" s="323"/>
      <c r="F273" s="482"/>
      <c r="G273" s="485"/>
      <c r="H273" s="488"/>
      <c r="I273" s="490"/>
      <c r="J273" s="494"/>
      <c r="K273" s="494"/>
      <c r="L273" s="37" t="s">
        <v>263</v>
      </c>
      <c r="M273" s="119" t="s">
        <v>264</v>
      </c>
      <c r="N273" s="128" t="s">
        <v>20</v>
      </c>
      <c r="O273" s="180">
        <v>515284635</v>
      </c>
    </row>
    <row r="274" spans="1:15" ht="30">
      <c r="A274" s="479"/>
      <c r="B274" s="479"/>
      <c r="C274" s="479"/>
      <c r="D274" s="479"/>
      <c r="E274" s="323"/>
      <c r="F274" s="482"/>
      <c r="G274" s="485"/>
      <c r="H274" s="488"/>
      <c r="I274" s="490"/>
      <c r="J274" s="494"/>
      <c r="K274" s="494"/>
      <c r="L274" s="35" t="s">
        <v>266</v>
      </c>
      <c r="M274" s="119" t="s">
        <v>209</v>
      </c>
      <c r="N274" s="128" t="s">
        <v>156</v>
      </c>
      <c r="O274" s="180">
        <v>200000000</v>
      </c>
    </row>
    <row r="275" spans="1:15" ht="15">
      <c r="A275" s="479"/>
      <c r="B275" s="479"/>
      <c r="C275" s="479"/>
      <c r="D275" s="479"/>
      <c r="E275" s="323"/>
      <c r="F275" s="482"/>
      <c r="G275" s="485"/>
      <c r="H275" s="489"/>
      <c r="I275" s="490"/>
      <c r="J275" s="495"/>
      <c r="K275" s="495"/>
      <c r="L275" s="37" t="s">
        <v>267</v>
      </c>
      <c r="M275" s="119" t="s">
        <v>247</v>
      </c>
      <c r="N275" s="128" t="s">
        <v>62</v>
      </c>
      <c r="O275" s="180">
        <v>45000000</v>
      </c>
    </row>
    <row r="276" spans="1:15" ht="30">
      <c r="A276" s="479"/>
      <c r="B276" s="479"/>
      <c r="C276" s="479"/>
      <c r="D276" s="479"/>
      <c r="E276" s="323"/>
      <c r="F276" s="482"/>
      <c r="G276" s="485"/>
      <c r="H276" s="487" t="s">
        <v>268</v>
      </c>
      <c r="I276" s="490">
        <f>SUM(O276:O278)</f>
        <v>61000000</v>
      </c>
      <c r="J276" s="491" t="s">
        <v>453</v>
      </c>
      <c r="K276" s="491" t="s">
        <v>454</v>
      </c>
      <c r="L276" s="35" t="s">
        <v>269</v>
      </c>
      <c r="M276" s="119" t="s">
        <v>209</v>
      </c>
      <c r="N276" s="128" t="s">
        <v>459</v>
      </c>
      <c r="O276" s="180">
        <v>25000000</v>
      </c>
    </row>
    <row r="277" spans="1:15" ht="60">
      <c r="A277" s="479"/>
      <c r="B277" s="479"/>
      <c r="C277" s="479"/>
      <c r="D277" s="479"/>
      <c r="E277" s="323"/>
      <c r="F277" s="482"/>
      <c r="G277" s="485"/>
      <c r="H277" s="488"/>
      <c r="I277" s="490"/>
      <c r="J277" s="494"/>
      <c r="K277" s="494"/>
      <c r="L277" s="35" t="s">
        <v>270</v>
      </c>
      <c r="M277" s="119" t="s">
        <v>57</v>
      </c>
      <c r="N277" s="128" t="s">
        <v>147</v>
      </c>
      <c r="O277" s="180">
        <v>20000000</v>
      </c>
    </row>
    <row r="278" spans="1:15" ht="45">
      <c r="A278" s="479"/>
      <c r="B278" s="479"/>
      <c r="C278" s="479"/>
      <c r="D278" s="479"/>
      <c r="E278" s="323"/>
      <c r="F278" s="482"/>
      <c r="G278" s="485"/>
      <c r="H278" s="489"/>
      <c r="I278" s="490"/>
      <c r="J278" s="495"/>
      <c r="K278" s="495"/>
      <c r="L278" s="35" t="s">
        <v>271</v>
      </c>
      <c r="M278" s="119" t="s">
        <v>57</v>
      </c>
      <c r="N278" s="128" t="s">
        <v>147</v>
      </c>
      <c r="O278" s="180">
        <v>16000000</v>
      </c>
    </row>
    <row r="279" spans="1:15" ht="105">
      <c r="A279" s="479"/>
      <c r="B279" s="479"/>
      <c r="C279" s="479"/>
      <c r="D279" s="479"/>
      <c r="E279" s="323"/>
      <c r="F279" s="482"/>
      <c r="G279" s="485"/>
      <c r="H279" s="487" t="s">
        <v>272</v>
      </c>
      <c r="I279" s="490">
        <f>SUM(O279:O283)</f>
        <v>105600000</v>
      </c>
      <c r="J279" s="491" t="s">
        <v>455</v>
      </c>
      <c r="K279" s="491" t="s">
        <v>456</v>
      </c>
      <c r="L279" s="35" t="s">
        <v>273</v>
      </c>
      <c r="M279" s="119" t="s">
        <v>57</v>
      </c>
      <c r="N279" s="128" t="s">
        <v>147</v>
      </c>
      <c r="O279" s="180">
        <v>18800000</v>
      </c>
    </row>
    <row r="280" spans="1:15" ht="60">
      <c r="A280" s="479"/>
      <c r="B280" s="479"/>
      <c r="C280" s="479"/>
      <c r="D280" s="479"/>
      <c r="E280" s="323"/>
      <c r="F280" s="482"/>
      <c r="G280" s="485"/>
      <c r="H280" s="488"/>
      <c r="I280" s="490"/>
      <c r="J280" s="492"/>
      <c r="K280" s="492"/>
      <c r="L280" s="35" t="s">
        <v>274</v>
      </c>
      <c r="M280" s="119" t="s">
        <v>57</v>
      </c>
      <c r="N280" s="128" t="s">
        <v>147</v>
      </c>
      <c r="O280" s="180">
        <v>22000000</v>
      </c>
    </row>
    <row r="281" spans="1:15" ht="60">
      <c r="A281" s="479"/>
      <c r="B281" s="479"/>
      <c r="C281" s="479"/>
      <c r="D281" s="479"/>
      <c r="E281" s="323"/>
      <c r="F281" s="482"/>
      <c r="G281" s="485"/>
      <c r="H281" s="488"/>
      <c r="I281" s="490"/>
      <c r="J281" s="492"/>
      <c r="K281" s="492"/>
      <c r="L281" s="35" t="s">
        <v>275</v>
      </c>
      <c r="M281" s="119" t="s">
        <v>57</v>
      </c>
      <c r="N281" s="128" t="s">
        <v>147</v>
      </c>
      <c r="O281" s="180">
        <v>20800000</v>
      </c>
    </row>
    <row r="282" spans="1:15" ht="90">
      <c r="A282" s="479"/>
      <c r="B282" s="479"/>
      <c r="C282" s="479"/>
      <c r="D282" s="479"/>
      <c r="E282" s="323"/>
      <c r="F282" s="482"/>
      <c r="G282" s="485"/>
      <c r="H282" s="488"/>
      <c r="I282" s="490"/>
      <c r="J282" s="492"/>
      <c r="K282" s="492"/>
      <c r="L282" s="35" t="s">
        <v>276</v>
      </c>
      <c r="M282" s="119" t="s">
        <v>57</v>
      </c>
      <c r="N282" s="128" t="s">
        <v>147</v>
      </c>
      <c r="O282" s="180">
        <v>22000000</v>
      </c>
    </row>
    <row r="283" spans="1:15" ht="90">
      <c r="A283" s="479"/>
      <c r="B283" s="479"/>
      <c r="C283" s="479"/>
      <c r="D283" s="479"/>
      <c r="E283" s="323"/>
      <c r="F283" s="482"/>
      <c r="G283" s="485"/>
      <c r="H283" s="489"/>
      <c r="I283" s="490"/>
      <c r="J283" s="493"/>
      <c r="K283" s="493"/>
      <c r="L283" s="35" t="s">
        <v>277</v>
      </c>
      <c r="M283" s="119" t="s">
        <v>57</v>
      </c>
      <c r="N283" s="128" t="s">
        <v>147</v>
      </c>
      <c r="O283" s="180">
        <v>22000000</v>
      </c>
    </row>
    <row r="284" spans="1:15" ht="45">
      <c r="A284" s="479"/>
      <c r="B284" s="479"/>
      <c r="C284" s="479"/>
      <c r="D284" s="479"/>
      <c r="E284" s="323"/>
      <c r="F284" s="482"/>
      <c r="G284" s="485"/>
      <c r="H284" s="487" t="s">
        <v>278</v>
      </c>
      <c r="I284" s="490">
        <f>SUM(O284:O289)</f>
        <v>1782000000</v>
      </c>
      <c r="J284" s="491" t="s">
        <v>457</v>
      </c>
      <c r="K284" s="491" t="s">
        <v>458</v>
      </c>
      <c r="L284" s="37" t="s">
        <v>279</v>
      </c>
      <c r="M284" s="119" t="s">
        <v>209</v>
      </c>
      <c r="N284" s="128" t="s">
        <v>62</v>
      </c>
      <c r="O284" s="180">
        <v>137000000</v>
      </c>
    </row>
    <row r="285" spans="1:15" ht="60">
      <c r="A285" s="479"/>
      <c r="B285" s="479"/>
      <c r="C285" s="479"/>
      <c r="D285" s="479"/>
      <c r="E285" s="323"/>
      <c r="F285" s="482"/>
      <c r="G285" s="485"/>
      <c r="H285" s="488"/>
      <c r="I285" s="490"/>
      <c r="J285" s="494"/>
      <c r="K285" s="494"/>
      <c r="L285" s="37" t="s">
        <v>280</v>
      </c>
      <c r="M285" s="119" t="s">
        <v>209</v>
      </c>
      <c r="N285" s="128" t="s">
        <v>459</v>
      </c>
      <c r="O285" s="180">
        <v>150000000</v>
      </c>
    </row>
    <row r="286" spans="1:15" ht="30">
      <c r="A286" s="479"/>
      <c r="B286" s="479"/>
      <c r="C286" s="479"/>
      <c r="D286" s="479"/>
      <c r="E286" s="323"/>
      <c r="F286" s="482"/>
      <c r="G286" s="485"/>
      <c r="H286" s="488"/>
      <c r="I286" s="490"/>
      <c r="J286" s="494"/>
      <c r="K286" s="494"/>
      <c r="L286" s="37" t="s">
        <v>281</v>
      </c>
      <c r="M286" s="119" t="s">
        <v>209</v>
      </c>
      <c r="N286" s="128" t="s">
        <v>156</v>
      </c>
      <c r="O286" s="180">
        <v>800000000</v>
      </c>
    </row>
    <row r="287" spans="1:15" ht="30">
      <c r="A287" s="479"/>
      <c r="B287" s="479"/>
      <c r="C287" s="479"/>
      <c r="D287" s="479"/>
      <c r="E287" s="323"/>
      <c r="F287" s="482"/>
      <c r="G287" s="485"/>
      <c r="H287" s="488"/>
      <c r="I287" s="490"/>
      <c r="J287" s="494"/>
      <c r="K287" s="494"/>
      <c r="L287" s="37" t="s">
        <v>282</v>
      </c>
      <c r="M287" s="119" t="s">
        <v>209</v>
      </c>
      <c r="N287" s="128" t="s">
        <v>462</v>
      </c>
      <c r="O287" s="180">
        <v>95000000</v>
      </c>
    </row>
    <row r="288" spans="1:15" ht="15">
      <c r="A288" s="479"/>
      <c r="B288" s="479"/>
      <c r="C288" s="479"/>
      <c r="D288" s="479"/>
      <c r="E288" s="323"/>
      <c r="F288" s="482"/>
      <c r="G288" s="485"/>
      <c r="H288" s="488"/>
      <c r="I288" s="490"/>
      <c r="J288" s="494"/>
      <c r="K288" s="494"/>
      <c r="L288" s="37" t="s">
        <v>283</v>
      </c>
      <c r="M288" s="119" t="s">
        <v>284</v>
      </c>
      <c r="N288" s="128" t="s">
        <v>90</v>
      </c>
      <c r="O288" s="180">
        <v>300000000</v>
      </c>
    </row>
    <row r="289" spans="1:15" ht="30">
      <c r="A289" s="479"/>
      <c r="B289" s="479"/>
      <c r="C289" s="479"/>
      <c r="D289" s="479"/>
      <c r="E289" s="323"/>
      <c r="F289" s="483"/>
      <c r="G289" s="486"/>
      <c r="H289" s="489"/>
      <c r="I289" s="490"/>
      <c r="J289" s="495"/>
      <c r="K289" s="495"/>
      <c r="L289" s="37" t="s">
        <v>285</v>
      </c>
      <c r="M289" s="119" t="s">
        <v>247</v>
      </c>
      <c r="N289" s="128" t="s">
        <v>459</v>
      </c>
      <c r="O289" s="180">
        <v>300000000</v>
      </c>
    </row>
    <row r="290" spans="1:15">
      <c r="A290"/>
      <c r="B290"/>
      <c r="C290"/>
      <c r="D290"/>
      <c r="E290"/>
      <c r="F290"/>
      <c r="G290"/>
      <c r="H290" s="184"/>
      <c r="I290" s="185"/>
      <c r="J290" s="184"/>
      <c r="K290" s="184"/>
      <c r="L290" s="186" t="s">
        <v>343</v>
      </c>
      <c r="M290" s="4"/>
      <c r="N290" s="184"/>
      <c r="O290" s="162">
        <f>SUM(O198:O289)</f>
        <v>6152954545.454545</v>
      </c>
    </row>
    <row r="291" spans="1:15">
      <c r="A291"/>
      <c r="B291"/>
      <c r="C291"/>
      <c r="D291"/>
      <c r="E291"/>
      <c r="F291"/>
      <c r="G291"/>
      <c r="H291" s="500"/>
      <c r="I291" s="500"/>
      <c r="J291" s="187"/>
      <c r="K291" s="187"/>
      <c r="L291" s="186" t="s">
        <v>331</v>
      </c>
      <c r="M291" s="4"/>
      <c r="N291" s="184"/>
      <c r="O291" s="162">
        <f>+M294-O290</f>
        <v>1924045454.545455</v>
      </c>
    </row>
    <row r="292" spans="1:15">
      <c r="A292"/>
      <c r="B292"/>
      <c r="C292"/>
      <c r="D292"/>
      <c r="E292"/>
      <c r="F292"/>
      <c r="G292"/>
      <c r="H292"/>
      <c r="I292"/>
      <c r="J292"/>
      <c r="K292"/>
      <c r="L292" s="188"/>
      <c r="M292" s="1"/>
      <c r="N292"/>
      <c r="O292" s="150">
        <f>SUM(O290:O291)</f>
        <v>8077000000</v>
      </c>
    </row>
    <row r="293" spans="1:15" ht="15">
      <c r="A293"/>
      <c r="B293"/>
      <c r="C293"/>
      <c r="D293"/>
      <c r="E293"/>
      <c r="F293"/>
      <c r="G293"/>
      <c r="H293"/>
      <c r="I293"/>
      <c r="J293"/>
      <c r="K293"/>
      <c r="M293" s="1"/>
      <c r="N293"/>
      <c r="O293" s="1"/>
    </row>
    <row r="294" spans="1:15" ht="28.5">
      <c r="A294"/>
      <c r="B294"/>
      <c r="C294"/>
      <c r="D294"/>
      <c r="E294"/>
      <c r="F294"/>
      <c r="G294"/>
      <c r="H294"/>
      <c r="I294"/>
      <c r="J294"/>
      <c r="K294"/>
      <c r="L294" s="173" t="s">
        <v>356</v>
      </c>
      <c r="M294" s="189">
        <v>8077000000</v>
      </c>
      <c r="N294"/>
      <c r="O294" s="1"/>
    </row>
    <row r="295" spans="1:15" ht="15">
      <c r="A295"/>
      <c r="B295"/>
      <c r="C295"/>
      <c r="D295"/>
      <c r="E295"/>
      <c r="F295"/>
      <c r="G295"/>
      <c r="H295"/>
      <c r="I295"/>
      <c r="J295"/>
      <c r="K295"/>
      <c r="L295"/>
      <c r="M295"/>
      <c r="N295"/>
      <c r="O295" s="1"/>
    </row>
    <row r="297" spans="1:15" ht="23.25">
      <c r="L297" s="235"/>
      <c r="M297" s="236"/>
    </row>
    <row r="300" spans="1:15" ht="28.5">
      <c r="L300" s="173" t="s">
        <v>420</v>
      </c>
      <c r="M300" s="174">
        <f>SUM(M25,M39,M70,M95,M109,M124,M158,M195,M297,M294)</f>
        <v>44733221000</v>
      </c>
    </row>
  </sheetData>
  <mergeCells count="350">
    <mergeCell ref="H291:I291"/>
    <mergeCell ref="J276:J278"/>
    <mergeCell ref="K276:K278"/>
    <mergeCell ref="H279:H283"/>
    <mergeCell ref="I279:I283"/>
    <mergeCell ref="J279:J283"/>
    <mergeCell ref="K279:K283"/>
    <mergeCell ref="H284:H289"/>
    <mergeCell ref="I284:I289"/>
    <mergeCell ref="J284:J289"/>
    <mergeCell ref="K284:K289"/>
    <mergeCell ref="K252:K258"/>
    <mergeCell ref="H259:H268"/>
    <mergeCell ref="I259:I268"/>
    <mergeCell ref="J259:J268"/>
    <mergeCell ref="K259:K268"/>
    <mergeCell ref="J269:K269"/>
    <mergeCell ref="H270:H275"/>
    <mergeCell ref="I270:I275"/>
    <mergeCell ref="J270:J275"/>
    <mergeCell ref="K270:K275"/>
    <mergeCell ref="J252:J258"/>
    <mergeCell ref="K210:K213"/>
    <mergeCell ref="H214:H242"/>
    <mergeCell ref="I214:I242"/>
    <mergeCell ref="J214:J242"/>
    <mergeCell ref="K214:K242"/>
    <mergeCell ref="H243:H251"/>
    <mergeCell ref="I243:I251"/>
    <mergeCell ref="J243:J251"/>
    <mergeCell ref="K243:K251"/>
    <mergeCell ref="J210:J213"/>
    <mergeCell ref="A198:A289"/>
    <mergeCell ref="B198:B289"/>
    <mergeCell ref="C198:C289"/>
    <mergeCell ref="D198:D289"/>
    <mergeCell ref="E198:E289"/>
    <mergeCell ref="F198:F289"/>
    <mergeCell ref="G198:G289"/>
    <mergeCell ref="H198:H209"/>
    <mergeCell ref="I198:I209"/>
    <mergeCell ref="H210:H213"/>
    <mergeCell ref="I210:I213"/>
    <mergeCell ref="H252:H258"/>
    <mergeCell ref="I252:I258"/>
    <mergeCell ref="H276:H278"/>
    <mergeCell ref="I276:I278"/>
    <mergeCell ref="I30:I35"/>
    <mergeCell ref="D44:D66"/>
    <mergeCell ref="I76:I77"/>
    <mergeCell ref="I52:I56"/>
    <mergeCell ref="G99:G107"/>
    <mergeCell ref="F129:F153"/>
    <mergeCell ref="G129:G153"/>
    <mergeCell ref="I129:I133"/>
    <mergeCell ref="I134:I146"/>
    <mergeCell ref="I148:I153"/>
    <mergeCell ref="F44:F63"/>
    <mergeCell ref="G44:G63"/>
    <mergeCell ref="H44:H49"/>
    <mergeCell ref="I44:I49"/>
    <mergeCell ref="A108:E108"/>
    <mergeCell ref="A127:A128"/>
    <mergeCell ref="F127:F128"/>
    <mergeCell ref="D127:D128"/>
    <mergeCell ref="E127:E128"/>
    <mergeCell ref="E64:E66"/>
    <mergeCell ref="F64:F66"/>
    <mergeCell ref="G64:G66"/>
    <mergeCell ref="H64:H66"/>
    <mergeCell ref="A67:C67"/>
    <mergeCell ref="H67:K67"/>
    <mergeCell ref="K44:K49"/>
    <mergeCell ref="H52:H56"/>
    <mergeCell ref="J52:J56"/>
    <mergeCell ref="H57:H58"/>
    <mergeCell ref="I57:I58"/>
    <mergeCell ref="J57:J58"/>
    <mergeCell ref="K57:K58"/>
    <mergeCell ref="H60:H63"/>
    <mergeCell ref="I60:I63"/>
    <mergeCell ref="J60:J63"/>
    <mergeCell ref="K60:K63"/>
    <mergeCell ref="B44:B66"/>
    <mergeCell ref="C44:C66"/>
    <mergeCell ref="E44:E63"/>
    <mergeCell ref="F42:F43"/>
    <mergeCell ref="G42:G43"/>
    <mergeCell ref="H42:H43"/>
    <mergeCell ref="I42:I43"/>
    <mergeCell ref="J44:J49"/>
    <mergeCell ref="N82:N85"/>
    <mergeCell ref="O82:O85"/>
    <mergeCell ref="H87:H91"/>
    <mergeCell ref="I87:I91"/>
    <mergeCell ref="L87:L90"/>
    <mergeCell ref="M87:M90"/>
    <mergeCell ref="N87:N90"/>
    <mergeCell ref="O87:O90"/>
    <mergeCell ref="I78:I79"/>
    <mergeCell ref="J78:J81"/>
    <mergeCell ref="K78:K81"/>
    <mergeCell ref="H80:H81"/>
    <mergeCell ref="I80:I81"/>
    <mergeCell ref="M62:M63"/>
    <mergeCell ref="N62:N63"/>
    <mergeCell ref="L57:L58"/>
    <mergeCell ref="L62:L63"/>
    <mergeCell ref="O42:O43"/>
    <mergeCell ref="A44:A66"/>
    <mergeCell ref="E82:E91"/>
    <mergeCell ref="F82:F91"/>
    <mergeCell ref="G82:G91"/>
    <mergeCell ref="H82:H86"/>
    <mergeCell ref="I82:I86"/>
    <mergeCell ref="J82:J91"/>
    <mergeCell ref="K82:K91"/>
    <mergeCell ref="L82:L85"/>
    <mergeCell ref="M82:M85"/>
    <mergeCell ref="G76:G77"/>
    <mergeCell ref="H76:H77"/>
    <mergeCell ref="J76:J77"/>
    <mergeCell ref="K76:K77"/>
    <mergeCell ref="E78:E81"/>
    <mergeCell ref="F78:F81"/>
    <mergeCell ref="G78:G81"/>
    <mergeCell ref="H78:H79"/>
    <mergeCell ref="A42:A43"/>
    <mergeCell ref="B42:B43"/>
    <mergeCell ref="C42:C43"/>
    <mergeCell ref="D42:D43"/>
    <mergeCell ref="E42:E43"/>
    <mergeCell ref="O28:O29"/>
    <mergeCell ref="A74:A75"/>
    <mergeCell ref="B74:B75"/>
    <mergeCell ref="C74:C75"/>
    <mergeCell ref="D74:D75"/>
    <mergeCell ref="E74:E75"/>
    <mergeCell ref="F74:F75"/>
    <mergeCell ref="G74:G75"/>
    <mergeCell ref="H74:H75"/>
    <mergeCell ref="I74:I75"/>
    <mergeCell ref="J74:J75"/>
    <mergeCell ref="K74:K75"/>
    <mergeCell ref="L74:L75"/>
    <mergeCell ref="M74:M75"/>
    <mergeCell ref="N74:N75"/>
    <mergeCell ref="O74:O75"/>
    <mergeCell ref="K31:K35"/>
    <mergeCell ref="A36:L36"/>
    <mergeCell ref="A37:L37"/>
    <mergeCell ref="J42:J43"/>
    <mergeCell ref="K42:K43"/>
    <mergeCell ref="L42:L43"/>
    <mergeCell ref="M42:M43"/>
    <mergeCell ref="N42:N43"/>
    <mergeCell ref="A76:A91"/>
    <mergeCell ref="B76:B91"/>
    <mergeCell ref="C76:C91"/>
    <mergeCell ref="D76:D91"/>
    <mergeCell ref="E76:E77"/>
    <mergeCell ref="F76:F77"/>
    <mergeCell ref="O97:O98"/>
    <mergeCell ref="E99:E107"/>
    <mergeCell ref="F99:F107"/>
    <mergeCell ref="H99:H101"/>
    <mergeCell ref="I99:I101"/>
    <mergeCell ref="A97:A98"/>
    <mergeCell ref="D97:D98"/>
    <mergeCell ref="E97:E98"/>
    <mergeCell ref="F97:F98"/>
    <mergeCell ref="G97:G98"/>
    <mergeCell ref="B97:B98"/>
    <mergeCell ref="C97:C98"/>
    <mergeCell ref="O112:O113"/>
    <mergeCell ref="I112:I113"/>
    <mergeCell ref="J112:J113"/>
    <mergeCell ref="K112:K113"/>
    <mergeCell ref="L112:L113"/>
    <mergeCell ref="A1:O1"/>
    <mergeCell ref="A2:O2"/>
    <mergeCell ref="A3:O3"/>
    <mergeCell ref="A4:O4"/>
    <mergeCell ref="C99:C107"/>
    <mergeCell ref="B99:B107"/>
    <mergeCell ref="A99:A107"/>
    <mergeCell ref="D99:D107"/>
    <mergeCell ref="I17:I21"/>
    <mergeCell ref="J17:J21"/>
    <mergeCell ref="A30:A35"/>
    <mergeCell ref="B30:B35"/>
    <mergeCell ref="C30:C35"/>
    <mergeCell ref="D30:D35"/>
    <mergeCell ref="E30:E35"/>
    <mergeCell ref="F30:F35"/>
    <mergeCell ref="G30:G35"/>
    <mergeCell ref="H30:H35"/>
    <mergeCell ref="J31:J35"/>
    <mergeCell ref="O5:O6"/>
    <mergeCell ref="A7:A24"/>
    <mergeCell ref="B7:B24"/>
    <mergeCell ref="C7:C24"/>
    <mergeCell ref="D7:D24"/>
    <mergeCell ref="E7:E14"/>
    <mergeCell ref="F7:F14"/>
    <mergeCell ref="G7:G14"/>
    <mergeCell ref="H7:H14"/>
    <mergeCell ref="I7:I14"/>
    <mergeCell ref="J7:J14"/>
    <mergeCell ref="E15:E16"/>
    <mergeCell ref="F15:F16"/>
    <mergeCell ref="G15:G16"/>
    <mergeCell ref="H15:H16"/>
    <mergeCell ref="I15:I16"/>
    <mergeCell ref="J15:J16"/>
    <mergeCell ref="E17:E21"/>
    <mergeCell ref="F17:F21"/>
    <mergeCell ref="G17:G21"/>
    <mergeCell ref="H17:H21"/>
    <mergeCell ref="E22:L22"/>
    <mergeCell ref="E23:L23"/>
    <mergeCell ref="E24:N24"/>
    <mergeCell ref="J5:J6"/>
    <mergeCell ref="K5:K6"/>
    <mergeCell ref="L5:L6"/>
    <mergeCell ref="M5:M6"/>
    <mergeCell ref="N5:N6"/>
    <mergeCell ref="A5:A6"/>
    <mergeCell ref="B5:B6"/>
    <mergeCell ref="C5:C6"/>
    <mergeCell ref="D5:D6"/>
    <mergeCell ref="E5:E6"/>
    <mergeCell ref="F5:F6"/>
    <mergeCell ref="G5:G6"/>
    <mergeCell ref="H5:H6"/>
    <mergeCell ref="I5:I6"/>
    <mergeCell ref="M122:N122"/>
    <mergeCell ref="J198:J209"/>
    <mergeCell ref="K198:K209"/>
    <mergeCell ref="H112:H113"/>
    <mergeCell ref="M97:M98"/>
    <mergeCell ref="N97:N98"/>
    <mergeCell ref="J99:J101"/>
    <mergeCell ref="H102:H105"/>
    <mergeCell ref="I102:I105"/>
    <mergeCell ref="J102:J105"/>
    <mergeCell ref="H97:H98"/>
    <mergeCell ref="I97:I98"/>
    <mergeCell ref="J97:J98"/>
    <mergeCell ref="K97:K98"/>
    <mergeCell ref="L97:L98"/>
    <mergeCell ref="K127:K128"/>
    <mergeCell ref="L127:L128"/>
    <mergeCell ref="M127:M128"/>
    <mergeCell ref="H106:N106"/>
    <mergeCell ref="H107:N107"/>
    <mergeCell ref="H127:H128"/>
    <mergeCell ref="J127:J128"/>
    <mergeCell ref="K163:K164"/>
    <mergeCell ref="L163:L164"/>
    <mergeCell ref="A112:A113"/>
    <mergeCell ref="D112:D113"/>
    <mergeCell ref="E112:E113"/>
    <mergeCell ref="F112:F113"/>
    <mergeCell ref="H117:H118"/>
    <mergeCell ref="I117:I118"/>
    <mergeCell ref="J117:J120"/>
    <mergeCell ref="H119:H120"/>
    <mergeCell ref="I119:I120"/>
    <mergeCell ref="B112:B113"/>
    <mergeCell ref="C112:C113"/>
    <mergeCell ref="H115:H116"/>
    <mergeCell ref="I115:I116"/>
    <mergeCell ref="J115:J116"/>
    <mergeCell ref="B114:B120"/>
    <mergeCell ref="C114:C120"/>
    <mergeCell ref="G114:G120"/>
    <mergeCell ref="G112:G113"/>
    <mergeCell ref="A26:E26"/>
    <mergeCell ref="K28:K29"/>
    <mergeCell ref="J28:J29"/>
    <mergeCell ref="A28:A29"/>
    <mergeCell ref="D28:D29"/>
    <mergeCell ref="H28:H29"/>
    <mergeCell ref="I28:I29"/>
    <mergeCell ref="F28:F29"/>
    <mergeCell ref="N28:N29"/>
    <mergeCell ref="B28:B29"/>
    <mergeCell ref="C28:C29"/>
    <mergeCell ref="E28:E29"/>
    <mergeCell ref="L28:L29"/>
    <mergeCell ref="M28:M29"/>
    <mergeCell ref="G28:G29"/>
    <mergeCell ref="E129:E153"/>
    <mergeCell ref="L147:L148"/>
    <mergeCell ref="M147:M148"/>
    <mergeCell ref="N147:N148"/>
    <mergeCell ref="B127:B128"/>
    <mergeCell ref="C127:C128"/>
    <mergeCell ref="G127:G128"/>
    <mergeCell ref="I127:I128"/>
    <mergeCell ref="N127:N128"/>
    <mergeCell ref="O127:O128"/>
    <mergeCell ref="M112:M113"/>
    <mergeCell ref="N112:N113"/>
    <mergeCell ref="A114:A120"/>
    <mergeCell ref="D114:D120"/>
    <mergeCell ref="E114:E120"/>
    <mergeCell ref="F114:F120"/>
    <mergeCell ref="J181:J191"/>
    <mergeCell ref="A163:A164"/>
    <mergeCell ref="B163:B164"/>
    <mergeCell ref="C163:C164"/>
    <mergeCell ref="D163:D164"/>
    <mergeCell ref="E163:E164"/>
    <mergeCell ref="F163:F164"/>
    <mergeCell ref="G163:G164"/>
    <mergeCell ref="H163:H164"/>
    <mergeCell ref="I163:I164"/>
    <mergeCell ref="J163:J164"/>
    <mergeCell ref="H129:H133"/>
    <mergeCell ref="H134:H146"/>
    <mergeCell ref="H148:H153"/>
    <mergeCell ref="K181:K191"/>
    <mergeCell ref="A129:A153"/>
    <mergeCell ref="D129:D153"/>
    <mergeCell ref="H193:L193"/>
    <mergeCell ref="M163:M164"/>
    <mergeCell ref="N163:N164"/>
    <mergeCell ref="O163:O164"/>
    <mergeCell ref="A165:A193"/>
    <mergeCell ref="B165:B193"/>
    <mergeCell ref="C165:C193"/>
    <mergeCell ref="D165:D193"/>
    <mergeCell ref="E165:E193"/>
    <mergeCell ref="F165:F193"/>
    <mergeCell ref="G165:G193"/>
    <mergeCell ref="H165:H169"/>
    <mergeCell ref="I165:I169"/>
    <mergeCell ref="J165:J176"/>
    <mergeCell ref="K165:K169"/>
    <mergeCell ref="H170:H176"/>
    <mergeCell ref="I170:I176"/>
    <mergeCell ref="K170:K176"/>
    <mergeCell ref="H177:H180"/>
    <mergeCell ref="I177:I180"/>
    <mergeCell ref="J177:J180"/>
    <mergeCell ref="K177:K180"/>
    <mergeCell ref="H181:H191"/>
    <mergeCell ref="I181:I191"/>
  </mergeCells>
  <dataValidations count="1">
    <dataValidation type="list" allowBlank="1" showInputMessage="1" showErrorMessage="1" sqref="O198:O289">
      <formula1>$E$102:$E$111</formula1>
    </dataValidation>
  </dataValidations>
  <pageMargins left="0.11811023622047245" right="0.11811023622047245" top="0.15748031496062992" bottom="0.15748031496062992" header="0.31496062992125984" footer="0.31496062992125984"/>
  <pageSetup scale="28" orientation="landscape"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Fto N.5 Prg.Plan de accion </vt:lpstr>
      <vt:lpstr>'Fto N.5 Prg.Plan de accion '!Área_de_impresión</vt:lpstr>
      <vt:lpstr>'Fto N.5 Prg.Plan de accion '!Títulos_a_imprimir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Danny Efrain Garcia</cp:lastModifiedBy>
  <cp:lastPrinted>2020-01-13T15:26:18Z</cp:lastPrinted>
  <dcterms:created xsi:type="dcterms:W3CDTF">2012-08-03T18:39:57Z</dcterms:created>
  <dcterms:modified xsi:type="dcterms:W3CDTF">2020-01-13T15:29:51Z</dcterms:modified>
</cp:coreProperties>
</file>