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330"/>
  </bookViews>
  <sheets>
    <sheet name="INVERSIÓN" sheetId="1" r:id="rId1"/>
    <sheet name="FUNCIONAMIENTO" sheetId="3" r:id="rId2"/>
  </sheet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2" i="3" l="1"/>
  <c r="L263" i="1" l="1"/>
  <c r="F254" i="1"/>
  <c r="F249" i="1"/>
  <c r="F242" i="1"/>
  <c r="F235" i="1"/>
  <c r="D235" i="1"/>
  <c r="B235" i="1" s="1"/>
  <c r="D263" i="1" l="1"/>
  <c r="L86" i="1" l="1"/>
  <c r="D81" i="1"/>
  <c r="D78" i="1"/>
  <c r="D75" i="1"/>
  <c r="D73" i="1"/>
  <c r="D86" i="1" l="1"/>
  <c r="B73" i="1"/>
  <c r="L232" i="1" l="1"/>
  <c r="L144" i="1"/>
  <c r="D144" i="1"/>
  <c r="F228" i="1" l="1"/>
  <c r="F223" i="1"/>
  <c r="F220" i="1"/>
  <c r="F214" i="1"/>
  <c r="F204" i="1"/>
  <c r="F197" i="1"/>
  <c r="F188" i="1"/>
  <c r="F163" i="1"/>
  <c r="F159" i="1"/>
  <c r="F147" i="1"/>
  <c r="B147" i="1" l="1"/>
  <c r="D147" i="1" s="1"/>
  <c r="D232" i="1" s="1"/>
  <c r="L133" i="1" l="1"/>
  <c r="D89" i="1"/>
  <c r="D133" i="1" s="1"/>
  <c r="F69" i="1" l="1"/>
  <c r="F57" i="1"/>
  <c r="F55" i="1"/>
  <c r="L64" i="1"/>
  <c r="F64" i="1" s="1"/>
  <c r="L59" i="1"/>
  <c r="F59" i="1" s="1"/>
  <c r="L53" i="1"/>
  <c r="F53" i="1" s="1"/>
  <c r="L26" i="1"/>
  <c r="D26" i="1"/>
  <c r="F47" i="1"/>
  <c r="D47" i="1" s="1"/>
  <c r="L32" i="1"/>
  <c r="L50" i="1" s="1"/>
  <c r="D55" i="1" l="1"/>
  <c r="D53" i="1"/>
  <c r="D59" i="1"/>
  <c r="L70" i="1"/>
  <c r="F34" i="1"/>
  <c r="F33" i="1"/>
  <c r="F29" i="1"/>
  <c r="F44" i="1"/>
  <c r="F37" i="1"/>
  <c r="F36" i="1"/>
  <c r="D70" i="1" l="1"/>
  <c r="D29" i="1"/>
  <c r="D50" i="1" s="1"/>
  <c r="B29" i="1"/>
  <c r="L16" i="1" l="1"/>
  <c r="L264" i="1" s="1"/>
  <c r="D4" i="1" l="1"/>
  <c r="D16" i="1" s="1"/>
  <c r="B4" i="1" l="1"/>
</calcChain>
</file>

<file path=xl/sharedStrings.xml><?xml version="1.0" encoding="utf-8"?>
<sst xmlns="http://schemas.openxmlformats.org/spreadsheetml/2006/main" count="1101" uniqueCount="424">
  <si>
    <t>Proyecto de Inversión</t>
  </si>
  <si>
    <t>Estrategia</t>
  </si>
  <si>
    <t>Acciones</t>
  </si>
  <si>
    <t>Objeto estimado</t>
  </si>
  <si>
    <t>Modalidad de contratación</t>
  </si>
  <si>
    <t>Plazo</t>
  </si>
  <si>
    <t>presupuesto</t>
  </si>
  <si>
    <t>TOTAL PRESUPUESTO</t>
  </si>
  <si>
    <t>Meta Proyecto (2019)</t>
  </si>
  <si>
    <t>Presupuesto Meta proyecto</t>
  </si>
  <si>
    <t>Meta Plan (2019)</t>
  </si>
  <si>
    <t>Presupuesto Meta Plan (2019)</t>
  </si>
  <si>
    <t>Presupuesto Proyecto (2019)</t>
  </si>
  <si>
    <t>Articulación con actores institucionales, públicos, privados y comunitarios del Distrito Capital, la Región Central y  la Nación, que conlleven   a la  reformulación del PMASAB  bajo los lineamientos del  nuevo POT para la ciudad</t>
  </si>
  <si>
    <t>Continuar la implementación del  programa de capacitación y asistencia técnica “tienda para todos” dirigido a tenderos, pequeños comerciantes y otros actores del abastecimiento de alimentos de la ciudad, con el apoyo de las diferentes  Direcciones de la SDDE y entidades aliadas,  con el fin de formarlos como emprendedores y gestores sociales, haciendo más productivas sus unidades de negocio, aumentando su participación en el mercado  y conectándolos con la oferta agroalimentaria.</t>
  </si>
  <si>
    <t>Consolidación del enfoque de cadena productiva, desde la producción de la oferta agroalimentaria de la ruralidad de Bogotá y territorios de la región central hasta la comercialización, con el apoyo de las entidades aliadas, organizaciones sociales y campesinas y el sector privado relacionado con el abasto de alimentos</t>
  </si>
  <si>
    <t xml:space="preserve">Contratación de un profesional especializado para estructurar, acompañar y asesorar la  reformulación del PMASAB y su posterior implementación, bajos los lineamientos del nuevo POT. </t>
  </si>
  <si>
    <t>Estructurar  un concurso de méritos para la reformulación del Plan Maestro de Abastecimiento y Seguridad Alimentaria de Bogotá, bajo los  lineamientos del nuevo POT y la participación de los diferentes actores institucionales y comunitarios del abastecimiento de la ciudad.</t>
  </si>
  <si>
    <t>Estructurar y contratar mediante un proceso de invitación pública la prestación de servicios de capacitación empresarial y asistencia técnica a tenderos de la ciudad de Bogotá D.C.</t>
  </si>
  <si>
    <t>Contratación de recurso humano de apoyo a la gestión (técnico) y profesional para el acompañamiento y seguimiento del programa "Tienda Para Tofos" y fortalecimiento de los tenderos capacitados que permita cada vez aumentar su participación en el mercado de la ciudad.</t>
  </si>
  <si>
    <t>Contratación de servicios para logística de los mercados campesinos (Plaza de Bolívar, itinerantes en parque y plazoletas de la ciudad y permanentes en plazas de mercado y artesanos) , feria de conmemoración del día mundial de la alimentación y la realización de eventos de comercialización como vitrinas de ventas, ruedas de negocio, etc.</t>
  </si>
  <si>
    <t>Contratación de recursos humano de apoyo a la gestión y  profesional, para el acompañamiento y seguimiento tendientes a la consolidación de los canales de comercialización de la SDDE, en especial los mercados campesinos y la plataforma logística los luceros, vinculado a nuevos actores del abastecimiento.</t>
  </si>
  <si>
    <t>Contratación de recursos humano de apoyo a la gestión y  profesional, para el acompañamiento y seguimiento tendientes a la consolidación de los canales de comercialización de la SDDE, en especial los mercados campesinos y la plataforma logística los luceros, que permitan el fortalecimiento de los actores del abastecimiento.</t>
  </si>
  <si>
    <t xml:space="preserve">Prestar los servicios profesionales especializados, para la estructuración y  seguimiento de la  reformulación del Plan Maestro de Abastecimiento de Alimentos y el asesoramiento para su posterior implementación y articulación con el proyecto 1020 </t>
  </si>
  <si>
    <t>Prestar los servicios de consultoría para la  reformulación del Plan Maestro de Abastecimiento y Seguridad Alimentaria de Bogotá conforme a los lineamientos del nuevo POT.</t>
  </si>
  <si>
    <t>Prestar los servicios de capacitación empresarial y asistencia técnica a tenderos de la ciudad de Bogotá D.C.</t>
  </si>
  <si>
    <t>Prestación de servicios de apoyo a la gestión y  profesional para el acompañamiento y seguimiento del programa "Tienda Para Tofos" y fortalecimiento de los tenderos capacitados que permita cada vez aumentar su participación en el mercado de la ciudad y conectándolos con la oferta agroalimentaria</t>
  </si>
  <si>
    <t>Contratar los servicios de operación logística y suministro de elementos que sean necesarios para la realización de los eventos y actividades desarrolladas por la entidad en cumplimiento de sus funciones y misión</t>
  </si>
  <si>
    <t>Prestación de servicios de apoyo a la gestión y  profesional, para el acompañamiento y seguimiento tendientes a la consolidación de los canales de comercialización de la SDDE, en especial los mercados campesinos y la plataforma logística los luceros, vinculado a nuevos actores del abastecimiento</t>
  </si>
  <si>
    <t>Prestación de servicios de apoyo a la gestión y  profesional, para el acompañamiento y seguimiento tendientes a la consolidación de los canales de comercialización de la SDDE, en especial los mercados campesinos y la plataforma logística los luceros, que permitan el fortalecimiento de los actores del abastecimient</t>
  </si>
  <si>
    <t>Contratacion directa</t>
  </si>
  <si>
    <t>Concurso de meritos</t>
  </si>
  <si>
    <t xml:space="preserve">Licitacion Publica </t>
  </si>
  <si>
    <t>11 meses</t>
  </si>
  <si>
    <t>6 meses</t>
  </si>
  <si>
    <t>5 meses</t>
  </si>
  <si>
    <t>10 meses</t>
  </si>
  <si>
    <t>Selecion Abreviada</t>
  </si>
  <si>
    <t xml:space="preserve">Promociòn de la producciòn agropecuaria mediante la implementaciòn de modelos productivos bajo esquemas de  Buenas practicas </t>
  </si>
  <si>
    <t>Realizaciòn de un acompañamiento integral a unidades productivas con procesos de reconvesiòn</t>
  </si>
  <si>
    <t>Contratar los servicios para la implementación de 10 unidades productivas y su vinculación a los procesos de reconversión que adelanta la SDDE</t>
  </si>
  <si>
    <t>Adquisición de insumos agropecuarios para la implementación de 10 unidades productivas.</t>
  </si>
  <si>
    <t>Contratación de recurso humano técnico y profesional para actividades propias de seguimiento y  gestión en la implementación de las unidades productivas en cumplimiento de la metas</t>
  </si>
  <si>
    <t>Fortalecimiento a las unidades productivas a traves de un acompañamiento técnico en certificaciones de producción limpia como herramientas de agregación de valor a los productos y su encadenamiento para la comercialziacionen el mercado local, Distrital e Internacional</t>
  </si>
  <si>
    <t>Contratación de servicios de operación logística y suministro de elementos de comunicación (publicitarios) que sean necesarios para la realización de los eventos y actividades desarrolladas por la SER en cumplimiento de sus funciones y misión al igual que el componente de turismo rural.</t>
  </si>
  <si>
    <t>Adquisición de insumos agricolas y de comercialización, necesarios para el fortalecimiento de 40 unidades productivas.</t>
  </si>
  <si>
    <t>Contratación de recurso humano técnico y profesional para actividades propias de seguimiento, gestión y fortalecimiento en cumplimiento de la meta, tales como la atención técnica en las unidades productivas, asistencia técnica y profesional en campo,  Realización y seguimiento de ECA´s, Aplicación de las baterias de indicadores para medición del indice de sostenibilidad, entre otros.</t>
  </si>
  <si>
    <t>Contratar la prestación de servicios para la implementación de sistemas bajo cubierta en las zonas rurales de Bogotá</t>
  </si>
  <si>
    <t>Suministro de insumos agropecuarios para la implementación de la estrategia de reconversión productiva adelantada en la ruralidad de Bogotá.</t>
  </si>
  <si>
    <t>Prestar los servicios profesionales y técnicos para apoyar a la Subdirección de Economía Rural en el desarrollo y verificación de protocolos, herramientas, metodologias agronomicas, ambientales, sociales y culturales en el marco de la implementación de las unidades productivas en reconversión.</t>
  </si>
  <si>
    <t xml:space="preserve">Prestación de servicios técnicos para el acompañamiento en la implementación de estrategias o modelos de produccion con tecnologias limpias </t>
  </si>
  <si>
    <t xml:space="preserve">Contratar los servicios de operación logistica y suministro de elementos que sean necesarios para realización de los eventos y activiadades desarrolladas por la entidad </t>
  </si>
  <si>
    <t>Suministro de insumos agricolas y de comercialización para el fortalecimiento de las unidades productivas en reconversión implemnetadas en la ruralidad de Bogotá.</t>
  </si>
  <si>
    <t>Prestar los servicios profesionales y técnicos para apoyar a la Subdirección de Economía Rural en el desarrollo y verificación de protocolos, herramientas, metodologias agronomicas, ambientales, sociales y culturales en el marco del fortalecimiento de las unidades productivas en reconversión.</t>
  </si>
  <si>
    <t>Licitación Pública</t>
  </si>
  <si>
    <t>subasta</t>
  </si>
  <si>
    <t>Contratación Directa</t>
  </si>
  <si>
    <t>Selección abreviada por subasta inversa</t>
  </si>
  <si>
    <t>3 meses</t>
  </si>
  <si>
    <t>8 meses</t>
  </si>
  <si>
    <t>9 meses</t>
  </si>
  <si>
    <t>Contratar la compra de sistemas de plantas electricas y paneles solares, para el suministro de energia de los mercados campesinos en el marco del proyecto 1020</t>
  </si>
  <si>
    <t xml:space="preserve">Prestar los servicios de obra para la normalización del fluido electrico de la platafoma logística los Luceros </t>
  </si>
  <si>
    <t>Adquisición mobiliario para el desarrollo de la estrategia de mercados campesinos.</t>
  </si>
  <si>
    <t xml:space="preserve">certificaciones sanitarios y/o de calidad que permitan  el cumplimiento de la normatividad vigente, por parte de los propductores queparticipan de los mercados campesinos </t>
  </si>
  <si>
    <t xml:space="preserve">Contratar mediante convenio interadministravivo la obtención de registros Invima para los productores que participan de los mercados campesinos </t>
  </si>
  <si>
    <t>Selección Abreviada de menor cuantia por Subasta Inversa</t>
  </si>
  <si>
    <t>Selección abreviada de mernor cuantia</t>
  </si>
  <si>
    <t>Selección abreviada de mernor cuantia por subasta inversa</t>
  </si>
  <si>
    <t>Convenio Interadministrativo</t>
  </si>
  <si>
    <t>2 meses</t>
  </si>
  <si>
    <t xml:space="preserve">5 meses </t>
  </si>
  <si>
    <t xml:space="preserve"> 3 meses </t>
  </si>
  <si>
    <t>1022-Consolidacion del ecosistema de emprendimiento y mejoramiento de la productividad de las mipymes</t>
  </si>
  <si>
    <t>Identificar y mapear eventos que tengan como objeto servir de plataforma para la intermediación y comercialización empresarial.</t>
  </si>
  <si>
    <t>*Seleccionar y apoyar la realización de eventos clave en los que pueda participar la población objeto de atención de la SDDE.
*Realizar alianzas, convenios o contratos para impulsar el desarrollo de los eventos identificados.
*Desarrollar mecanismos para evaluar los resultados de los eventos apoyados.
* Socialización del Protocolo de Aprovechamiento económico de Espacio Público en la modalidad de mercados temporales en las diferentes localidades del Distrito.
*Apoyo jurídico y técnico en las solicitudes y contratos para el Aprovechamiento económico de Espacio Público en la modalidad de mercados temporales en las diferentes localidades del Distrito.</t>
  </si>
  <si>
    <t xml:space="preserve">Impulsar las ferias o mercados temporales en espaciós públicos que permitan a cluster, asociaciones, unidades productivas acceder  a nuevos mercados con 10 contratistas tecnicos o Tecnologos  </t>
  </si>
  <si>
    <t>CPS</t>
  </si>
  <si>
    <t>12 Meses</t>
  </si>
  <si>
    <t xml:space="preserve">Realizar   ferias comerciales y Ruedas de Negocios especializadas por sector en la que participen mipymes en o y/o unidades productivas en la plaza de artesanos
</t>
  </si>
  <si>
    <t>Licitación pública</t>
  </si>
  <si>
    <t>11 Meses</t>
  </si>
  <si>
    <t>"Aunar esfuerzos institucional para el fortalecimiento de los artesanos de Bogotá entre Artesanías de Colombia - IDT - SDDE"</t>
  </si>
  <si>
    <t xml:space="preserve">Convenio Interadministrativo </t>
  </si>
  <si>
    <t>Apoyar la realización de eventos, ferias y/o ruedas de negocios in sitú en las diferentes localidades de Bogotá yen plaza de los artesanos  así como en eventos de ciudad que permitan a las pymes y/o unidades productivas  exhibir sus productos, comercializarlos y/o promocionarlos</t>
  </si>
  <si>
    <t>Identificar y analizar obstáculos para la formalización empresarial</t>
  </si>
  <si>
    <t xml:space="preserve">*Seguir con la socialización e implementación del Proyecto de Mejora Regulatoria Empresarial en las Entidades del Distrito
*Acompañamiento de de la SDDE en el desarrollo de los Proyectos Pilotos en materia de mejora  regulatoria en las Secretarías de Ambiente y Salud
</t>
  </si>
  <si>
    <t>Implementar acciones para mejorar el entorno de negocios de la ciudad impactando positivamente los ranking de competitividad.</t>
  </si>
  <si>
    <t>Sensibilizar unidades Productivas y/o mipymes en procesos de formalización empresarial en las localidades de Bogotá</t>
  </si>
  <si>
    <t>*Visita a unidades productivas de forma mensual según cronograma establecido
*Toma de localidades según cronograma
*Atención aUnidades Productivas en la ruta de Emprendimiento
*Trabajo articulado con la Cámara de Comercio de Bogotá en la oferta de servicios (Cámara Móvil)
* Invitación de Entidades Distritales para socializar el programa de Formalización Empresarial  ( SDG, IPES, IDT, IDU, IDEPAC)</t>
  </si>
  <si>
    <t>Dar continuidad al programa de formalización empresarial dirigido a empresarios, unidades productivas y/o mipymes en la ciudad de Bogotá realizando contratación de CPS a  profesionales, tecnicos o tecnologos y bachilleres</t>
  </si>
  <si>
    <t xml:space="preserve"> CPS </t>
  </si>
  <si>
    <t xml:space="preserve">Formular el diseño de la Estrategia de formalización empresarial dirigido a empresarios, unidades productivas y/o mipymes en la ciudad de Bogotá realizando contratación de CPS a  profesionales y tecnicos o tecnologos. </t>
  </si>
  <si>
    <t>Asistencia técnica a unidades productivas del Distrito Capital</t>
  </si>
  <si>
    <t>Promover, fomentar y desarrollar competencias empresariales que permitan la mejora de la productividad y/o competitividad de las unidades productivas atendidas a través del Centro de Negocios.</t>
  </si>
  <si>
    <t>Prestar servicios profesionales para el apoyo y asistencia tecnica a las labores relacionadas con el fortalecimiento de emprendimientos, unidades productivas del Distrito Capital de conformidad con los lineamientos de la Suddirecciòn de Emprendimiento y Negocios.</t>
  </si>
  <si>
    <t>12 meses</t>
  </si>
  <si>
    <t>Brindar apoyo logistico para el fortalecimiento de unidades productivas del Distrito Capital a tráves de asistencia técnica a la medida.</t>
  </si>
  <si>
    <t>Apoyar el desarrollo logistico para la realización de los eventos requeridos en el marco del fortalecimiento de las actividades misionales de la entidad.</t>
  </si>
  <si>
    <t>Mejorar la calidad  de la oferta de productos artesanales y las condiciones socio economicas de los artesanos ubicados en las diferentes localidades de la ciudad de Bogotá, D.C.; mediante el fortalecimieto institucional de los artesandos de Bogotá de acuerdo a un proceso de selección efectuado.</t>
  </si>
  <si>
    <t>Fortalecer las condiciones básicas empresariales para 313 Mypimes y/o unidades productivas ubicadas en Bogotá</t>
  </si>
  <si>
    <t>Fortalecimiento en temas administrativos, financieros y/o de mercados a mipymes y/o unidades productivas o productores.</t>
  </si>
  <si>
    <t>Fortalecer capacidades basicas para el emprendimiento y el desarrollo empresarial a través de la articulación de las diferentes capacidades de los actores del ecosistema de emprendimiento local.</t>
  </si>
  <si>
    <t>Prestar servicios profesionales para el fortalecimiento de los emprendimientos y unidades productivas de la ciudad a través de la articulación del ecosistema de emprendimiento distrital de conformidad con los lineamientos de la Suddirecciòn de Emprendimiento y Negocios.</t>
  </si>
  <si>
    <t>Brindar apoyo logistico para el fortalecimiento de las condiciones basicas empresariales de las mipymes y/o unidades productivas del Distrito Capital.</t>
  </si>
  <si>
    <t>puesta en marcha   de  alianzas estratégicas  a traves de y convenios para el fortalecimiento empresarial. 
* Promover ofertas financieras a los empresarios  para evitar el apalancamiento con altos costos financieros</t>
  </si>
  <si>
    <t xml:space="preserve"> Identificación de sectores  y poblaciones que requieren fortalecimiento empresarial 
*Establecer alianzas y programas para ofrecer servicios integrales para el desarrollo productivo y empresarial
* Implementar programas de educación financiera  para el empresario  acorde con el sector y necesidad empresarial.
*Crear alianzas con entidades públicas y privadas para implementar programas de formación en educación financiera para los empresarios </t>
  </si>
  <si>
    <t>11 MESES</t>
  </si>
  <si>
    <t>frecer productos y servicios financieros para el fortalecimiento empresarial a traves de convenios con entidades públicas y/o privadas.</t>
  </si>
  <si>
    <t>Realizar brigadas informativas por medio de las  asociaciones, clusters, ferias, alcaldias locales, concejos locales de gobierno  para llevar acabo el desarrollo de las  convocatorias.
Realizar 6 convocatorias  dirigida a todo tipo de población  que hagan parte del setor empresarial en el Distrito Capital.</t>
  </si>
  <si>
    <t xml:space="preserve">Apoyar a la Subdirección de Financiamiento e Inclusión Financiera en las capacitaciones que promovuevan la inclusión financiera para las unidades productivas de los diferentes grupos poblacionales en las localidades del Distrito Capital.
</t>
  </si>
  <si>
    <t>Alianzas y convenios para el fortalecimiento empresarial 
Articulación para la difusión de programas en el sector comercial a través de las asociaciones gremiales.</t>
  </si>
  <si>
    <t xml:space="preserve">* Convocar mesas de trabajo con actores involucrados en oferta de productos y servicios empresariales.
*Divulgar  a través de los diferentes medios de comunicación utilizados por la SDDE,  el convenio suscrito entre la SDDE y el FNG para  fortalecer  el  manejo de las finanzas empresariales permitiendo asi  el accesos al secotr financiero.
</t>
  </si>
  <si>
    <t>Funcionamiento de la ruta de emprendimiento en la plaza de Artesanos para Bogotá.</t>
  </si>
  <si>
    <t xml:space="preserve">1. Atender y brindar asistencia técnica  a la medida a traves de la ruta de  emprendimiento a los ciudadanos de Bogotá, incluyendo la ruta diferencial. 
2. Fomentar mecanismos de articulación entre organizaciones  para el encadenamiento de servicios de apoyo al emprendedor.
3. Propocionar la oferta de servicios de las organizaciones en el Ecosistema de Emprendimiento de Bogotá para los emprendedores del distrito
4. Establecer alianzas para ofertar programas que respondan a las necesidades de los emprendedores.
5. Implementar y hacer seguimiento a los programas de asistencia técnica a la medida para emprendedores.
</t>
  </si>
  <si>
    <t>Contratar los servicios profesionales para realizar el desarrollo e implementación  de la ruta Distrital de emprendimiento a emprendedores,  empresarios, victimas y  grupos poblacionales,  de acuerdo a al diagnóstico establecido y fase en que se encuentren.</t>
  </si>
  <si>
    <t>Desarrollar eventos para promover el fortalecimiento de las competencias emprendedoras y empresariales de los ususarios del Centro de Negocios.</t>
  </si>
  <si>
    <t>Brindar apoyo logistico para el fortalecimiento de emprendimientos del Distrito Capital a tráves de asistencia técnica a la medida.</t>
  </si>
  <si>
    <t>Diseño e implementación con el apoyo de entidades de orden público local, nacional y sector privado, para fomentar en los colegios distritales el espíritu y ADN emprendedor de los niños, niñas y adolescentes estudiantes</t>
  </si>
  <si>
    <t xml:space="preserve">CONTRATAR LOS SERVICIOS DE OPERACIÓN LOGÍSTICA Y SUMINISTRO DE ELEMENTOS QUE SEAN NECESARIOS PARA LA REALIZACIÓN DE LOS EVENTOS Y ACTIVIDADES DESARROLLADAS POR LA ENTIDAD EN CUMPLIMIENTO DE SUS FUNCIONES Y MISIÓN.
Prestar los servicios profesionales para el apoyo en la implementación de los productos y servicios de educación financiera, alistamiento financiero y gestión de financiamiento a unidades productivas en las condiciones más favorables existentes en el mercado financiero a cargo de la Secretaría Distrital de Desarrollo Económico.(Contador)
*Prestar servicios profesionales para apoyar  a la Dirección de Desarrollo Empresarial en el seguimiento a los planes,  programas y a la ejecución financiera de convenios y contratos a su cargo.(Contador Dirección).
*Prestar los servicios profesionales para ejercer asesoría en los tramites de naturaleza jurídico administrativa de la Subdirección de Financiamiento e Inclusión Financiera de la  Secretaría Distrital de Desarrollo Económico(abogado)
* Prestación de Servicios Profesionales de apoyo en la implementación de estrategias para la canalización de los servicios de financiamiento e inclusión financiera que se generan a través de los diferentes convenios hacia la población objetivo en el Distrito Capital.(Ingeniero industrial)
Prestar servicios profesionales para apoyar a la Secretaría Distrital de Desarrollo Económico, para apoyar a la Dirección de Desarrollo Empresarial y Empleo en el desarrollo de actividades administrativas y las asociadas a los procesos de contratación.(Economista)
Prestar servicios profesionales para apoyar a la Secretaría Distrital de Desarrollo Económico, para apoyar a la Dirección de Desarrollo Empresarial y Empleo en el desarrollo de actividades administrativas y las asociadas a los procesos de contratación.(PROFESIONALES, SEIS )
</t>
  </si>
  <si>
    <t>CONTRATAR LOS SERVICIOS DE OPERACIÓN LOGÍSTICA Y SUMINISTRO DE ELEMENTOS QUE SEAN NECESARIOS PARA LA REALIZACIÓN DE LOS EVENTOS Y ACTIVIDADES DESARROLLADAS POR LA ENTIDAD EN CUMPLIMIENTO DE SUS FUNCIONES Y MISIÓN.</t>
  </si>
  <si>
    <t xml:space="preserve">aunar esfuerzos interadministrativos entre la
Secretaría Distrital de Desarrollo económico y el Fondo Nacional de Garantías S.A., para apoyar las operaciones de financiamiento otorgadas a empresarios del Distrito Capital
Aunar esfuerzos interadministrativos entre la
Secretaría Distrital de Desarrollo económico y Bancoldex., para apoyar las operaciones de financiamiento otorgadas a
empresarios del Distrito Capital </t>
  </si>
  <si>
    <t xml:space="preserve">Licitación pública </t>
  </si>
  <si>
    <t xml:space="preserve">Convenio 
interadministrativo </t>
  </si>
  <si>
    <t>1023 Potenciar el Trabajo Decente en la Ciudad</t>
  </si>
  <si>
    <t>Formar en competencias blandas y transversales en 8.000 personas por medio de la Agencía Pública de Gestión y Colocación del Distrito</t>
  </si>
  <si>
    <t>Formar en competencias laborales al menos 1.000 personas</t>
  </si>
  <si>
    <t>Remitir al menos 10.000 personas a  empleadores desde la Agencía</t>
  </si>
  <si>
    <t>Remitir al menos 2.500 personas formadas y certificadas por la Agencía a empleadores</t>
  </si>
  <si>
    <t>Mantener en perfecto funcionamiento El instrumento de registro y consulta de beneficiarios de los distintos procesos de formación para el trabajo ofrecidos por el Distrito</t>
  </si>
  <si>
    <t>Diseñar e implementar procedimientos que faciliten el acceso laboral de la población objeto, mediante procesos de articulación entre el sector público, privado y academia para la postulación de vacantes por medio de la agencia pública de empleo.</t>
  </si>
  <si>
    <t>Construir alianzas estratégicas con instituciones de formación para el trabajo, cuyos programas respondan a las necesidades de la demanda productiva de la ciudad.</t>
  </si>
  <si>
    <t>Implementar acciones dirigidas a optimizar los servicios de gestión, orientación y colocación de empleo en el Distrito capital para mejorar las condiciones de productividad, disminuir brechas y mejorar la calidad de vida de los ciudadanos.</t>
  </si>
  <si>
    <t xml:space="preserve">Contratación de un equipo humano que brinde apoyo en la implementación de las estrategías que faciliten el acceso al mercado laboral, organizando y desarrollando los eventos programados en sus etapas de construccion, desarrollo y cierre. (14 Rutas de Victimas con acompañamiento de registro, intermediación, formación, orientación y los referntes locales </t>
  </si>
  <si>
    <t xml:space="preserve">Contratos para articular acciones de políticas activas de trabajo (ej. Pactos por Empleo con difentes sectores, articulación intersinstucional con  SDMujer, SDIS, SDE, etc) o realizar acciones  para atención diferencial a poblaciones (14 Rutas de Victimas con acompañamiento de registro, intermediación, formación, orientación y los referntes locales </t>
  </si>
  <si>
    <t xml:space="preserve">Operar la agencia pública de empleo y  los Quioscos del Servicio Público de Empleo con el fin fortalecer la ruta integral de empleo, emprendimiento y/o fortalecimiento empresarial y la presencia institucional en las localidades de Bogotá (14 Rutas de Victimas con acompañamiento de registro, intermediación, formación, orientación y los referntes locales </t>
  </si>
  <si>
    <t xml:space="preserve">Contratar CINCO (5) CPS para realizar los procesos de intermediación laboral en la agencia.
Contratar UNA (1) CPS para apoyar el registro y trazabilidad del proceso, actualización de bases de datos.
Contratar una (1) CPS apoyar las estrategias de las políticas activas de trabajo lideradas por la Subdirección
Contratar CINCO (5) CPS para la operación de la Agencia Pública de Empleo orientación laboral
Contratar NUEVE (9) CPS para la operación de la Agencia Pública de Empleo registro de los cuales (1) CPS que maneje el lenguaje de señas para el personal que asiste a la plaza y posea este tipo de discapacidad discapacidad
Contratar CINCO (5) CPS para la operación de la Agencia Pública de Empleo  gestión empresarial
Contratar TRES (3) CPS para gestionar el archivo de la Subdirección, subir información a bases de datos de la Agencia
Contratar CINCO (5) CPS para el funcionamiento Referentes Locales: 3 técnicos y 2 profesionales
Contratar SEIS (6) CPS Referentes Diferenciales  
Contratar UN (1) CPS Coordinador apoyo Subdirección </t>
  </si>
  <si>
    <t>Apoyo logisto para la remisión desde la agencia para facilitar la vinculación laboral de los buscadores de empleo</t>
  </si>
  <si>
    <t>Contratar TRES (3) CPS para apoyar realizar los talleres formación en competencias blandas y transversales en la Agencia Pública de Empleo del Distrito</t>
  </si>
  <si>
    <t>Contratar una (1) CPS para apoyar el diseño y acompañamiento de las estrategias de formación lideradas por la Subdirección</t>
  </si>
  <si>
    <t>Contratar UNA (1) CPS para apoyar la implementación, puesta en marcha, mantenimiento y actualización de la APP Bogota trabaja.</t>
  </si>
  <si>
    <t>1019- Transferencia del conocimiento y consolidación del ecosistema de innovación para el mejoramiento de la competitividad</t>
  </si>
  <si>
    <t>Fondo Distrital de Innovación y temas afines operando</t>
  </si>
  <si>
    <t>Crear y operar un Fondo Distrital de Innovación y temas afines</t>
  </si>
  <si>
    <t>Se encuentran en estructuracion por parte de la Direccion de Competividad las estrategias para el año 2019 y en revision por parte del Secretario</t>
  </si>
  <si>
    <t>El fondo tiene como objeto pormover el desarrollo de la innovación, nuevas tecnologías e industrias creativas en la ciudad a través de la administración, recaudo servicios y la cosntrucción de obras de infraestructura para el cumplimiento de su objeto. Para el desarrollo de sus actividade se articulará con las redes de innovación y conocimiento públicas, privadas y académicas de la ciudad</t>
  </si>
  <si>
    <t>Concurso de meritos sin precalificación</t>
  </si>
  <si>
    <t xml:space="preserve">Ordenes de prestacion de servicios </t>
  </si>
  <si>
    <t>Contratacion de recurso humano</t>
  </si>
  <si>
    <t>Ordenes de Prestacion de servicios</t>
  </si>
  <si>
    <t>Contratacion directa de Servicios Profesionales</t>
  </si>
  <si>
    <t>Impulsar proyectos estrategicos o retos de ciudad</t>
  </si>
  <si>
    <t>Identificar problematicas suseptibles para el diseño e implementacion de retos de ciudad</t>
  </si>
  <si>
    <t>Promover proyectos estrategicos o retos de ciudad</t>
  </si>
  <si>
    <t>Numero de aglomeraciones, cluster o encadenamientos productivos de la ciudad intervenidos</t>
  </si>
  <si>
    <t>Intervenir en fortalecimiento innovador aglomeraciones,cluster o encadenamientos productivos</t>
  </si>
  <si>
    <t>Fortalecer unidades productivas en capacidad de desarrollo tecnologico e innovacion productiva</t>
  </si>
  <si>
    <t>Promover que al menos el porciento de empresas intervenidas en desarrollo tecnologico e innovacion productiva implementen objetivos de innovación</t>
  </si>
  <si>
    <t>Bolsa logistica</t>
  </si>
  <si>
    <t>Se desarrollaran eventos, encuentros, ferias y conversatorios con de fin de  intervenir en el fortalecimiento  innovador aglomeraciones,cluster o encadenamientos productivos</t>
  </si>
  <si>
    <t>Bolsa logistica se aplicara las estrategias definidas por SDDE</t>
  </si>
  <si>
    <t>Licitacion Publica</t>
  </si>
  <si>
    <t>Evento Fashion Week</t>
  </si>
  <si>
    <t xml:space="preserve">Particpar y promocionar el evento Bogotá Fashion Week,  como espacio de fortalemineto de los cluster y aglomeraciones Bogotanas, de los sectores de moda y calzado </t>
  </si>
  <si>
    <t xml:space="preserve">Bogota Fashion </t>
  </si>
  <si>
    <t>Convenio de asociación</t>
  </si>
  <si>
    <t>Fortalecer los cluster de Industrias creativas y culturales de Bogotá</t>
  </si>
  <si>
    <t>Mediante una licitación publica se llevara a cabo  la adquisición de predios, diseño y construcción de la infraestructura requerida para el desarrollo de una oferta educativa que permita el fortalecimiento del sector cultural y creativo de la ciudad.</t>
  </si>
  <si>
    <t xml:space="preserve">Aunar esfuerzos administrativos y financieros con el fin de llevar a cabo la adquisición de predios, diseño y construcción de la infraestructura requerida para el desarrollo de una oferta educativa que permita el fortalecimiento del sector cultural y creativo de la ciudad en el marco del proyecto "Voto Nacional- La Estanzuela" de Bogotá D.C.
</t>
  </si>
  <si>
    <t>Se desarrollara Concurso de Meritos para la operación de los CSEI y el fortalecimiento de 150 unidades productivas y promover  que al menos el  60% promuevan objetivos de innovacion</t>
  </si>
  <si>
    <t>Asesorar y brindar herramientas en temas relacionados con la productividad y la competitividad de las unidades productivas que son fortalecidas a través de los CSEI de la Secretaría Distrital de Desarrollo Económico</t>
  </si>
  <si>
    <t xml:space="preserve"> Asesorar y brindar herramientas en temas relacionados con la productividad y la competitividad de las unidades productivas que son fortalecidas a través de los CSEI de la Secretaría Distrital de Desarrollo Económico</t>
  </si>
  <si>
    <t>Arrendamiento de inmueble para funcionamiento de Centro de Servicios Empresariales y de Innovación</t>
  </si>
  <si>
    <t>Contar con espacios para el desarrollo de actividades que ofrece el CSEI a la comunidad</t>
  </si>
  <si>
    <t>Arrendamiento</t>
  </si>
  <si>
    <t>1025- Generación de alternativas
productivas de desarrollo sostenible
para la ruralidad bogotana</t>
  </si>
  <si>
    <t>1020- Mejoramiento de la eficiencia del
Sistema de Abastecimiento y
Seguridad Alimentaria de Bogotá</t>
  </si>
  <si>
    <t>1026 - Observatorio de Desarrollo Económico</t>
  </si>
  <si>
    <t>Realizar 22 Investigaciones del Sector de Desarrollo Económico</t>
  </si>
  <si>
    <t>Seguimiento permanente de la coyuntura economica de la ciudad pára la divulgacion oportuna en la ciudadania de la capital</t>
  </si>
  <si>
    <t>Identificación de las necesidades de información.
- Recolección y búsqueda  de información (encuestas, intercambio de bases de datos, generación de información, entre otros)
- Procesamiento y análisis de información.
- Publicación de la información a través de informes y boletines</t>
  </si>
  <si>
    <t>Realizar las actividades de recolecciòn de informaciòn en campo sobre la coyuntura econòmica de la ciudad de Bogotà, determinadas  por la Direcciòn de Estudios de Desarrollo Econòmico.</t>
  </si>
  <si>
    <t>Contratación Directa -  Servicios de apoyo a la gestión</t>
  </si>
  <si>
    <t xml:space="preserve">Identificar y priorizar los problemas  de ciudad relacionados con el crecimiento economico distribucion de Ingreso y Bienestar de la poblacion Bogotana, traducidos en acciones de politica publica </t>
  </si>
  <si>
    <t>Elaboracion de documentos de coyuntura economica de Bogotá que sean socializados oprotunamente a travez de los canales de distribucion establecidos para dicho fin.</t>
  </si>
  <si>
    <t>Apoyar las actividades relacionadas con la supervisiòn de la recolecciòn de informaciòn en campo que se adelantan sobre la coyuntura econòmica de la ciudad y se determinan por la Direcciòn de Estudios de Desarrollo Econòmico.</t>
  </si>
  <si>
    <t>Contratación Directa -  Servicios profesionales</t>
  </si>
  <si>
    <t>1. Publicación de información actual y oportuna de las temáticas desarrolladas en el Observatorio.
2. Mayor posicionamiento en redes sociales de la Secretaría.</t>
  </si>
  <si>
    <t xml:space="preserve">1. Elaborar los documentos,estudios e investigaciones en materia de desarrollo socioeconómco y publicarlos según cronograma de las publicaciones establecido para el efecto en el Observatorio de Desarrollo Económico.
2. Diseño de imágenes, bullets, infografias que puedan movilizarse en redes sociales y que contribuyan a hacer atractiva la página del Observatorio.
</t>
  </si>
  <si>
    <t xml:space="preserve">Prestar los servicios profesionales apoyando en la coordinación, seguimiento, desarrollo y control hasta la finalizaciòn de los procesos operativos de recolecciòn y captura de informaciòn  que sobre la coyuntura econòmica de la ciudad adelanta la Direcciòn de Estudios de Desarrollo Econòmico. </t>
  </si>
  <si>
    <t>Efectuar el control de las publicaciones que se generan en desarrollo de las funciones de la Direcciòn de Estudios de Desarrollo Econòmico, la Subdirecciòn de Estudios Estratègicos y la Subdirecciòn de Informaciòn y Estadìsticas.</t>
  </si>
  <si>
    <t>. Publicación de información actual y oportuna de las temáticas desarrolladas en el Observatorio.
2. Mayor posicionamiento en redes sociales de la Secretaría.</t>
  </si>
  <si>
    <t>Prestar los servicios profesionales a la Subdirección de Estudios Estrategicos , en el procesamiento y produccion  de informacion para los estudios , documentos y/o investigaciones de carácter  socieconomico que se requieran para la dependencia .</t>
  </si>
  <si>
    <t>Brindar los servicios profesionales apoyando a la Direcciòn de Estudios de Desarrollo Econòmico en la bùsqueda, recolecciòn, anàlisis, consolidaciòn, seguimiento  y validaciòn de la  informaciòn que soporte los estudios e investigaciones en materia econòmica priorizados por la dependencia.</t>
  </si>
  <si>
    <t>Apoyar el procesamiento y produccion  de informacion para los la realizaciòn de estudios e investigaciones y documentos en temas econòmicos  que se adelantan desde la  Subdirección de Estudios Estrategicos.</t>
  </si>
  <si>
    <t>Prestar los servicios profesionales apoyando a la Subdirección de Estudios Estratégicos en la búsqueda, generación, análisis y producción de información para los estudios y documentos de carácter socioeconomico que  requiera la dependencia especialmente los relacionados con la dinámica laboral de la ciudad.</t>
  </si>
  <si>
    <t>Apoyar la georreferenciaciòn de la informaciòn para el desarrollo de las intervenciones que realiza la Secretarìa Distrital de Desarrollo Econòmico</t>
  </si>
  <si>
    <t>Aunar esfuerzos técnicos, humanos, administrativos y financieros para continuar avanzando en la construcción de las cuentas trimestrales desde el punto de vista de la oferta a precios constantes; así como la recolección de información y entrega de resultados de la encuesta mensual de servicios de Bogotá.</t>
  </si>
  <si>
    <t>10 MESES</t>
  </si>
  <si>
    <t>1. Elaborar los documentos,estudios e investigaciones en materia de desarrollo socioeconómco y publicarlos según cronograma de las publicaciones establecido para el efecto en el Observatorio de Desarrollo Económico.
2. Diseño de imágenes, bullets, infografias que puedan movilizarse en redes sociales y que contribuyan a hacer atractiva la página del Observatorio.</t>
  </si>
  <si>
    <t xml:space="preserve">Prestar los servicios profesionales apoyando a la Dirección de Estudios de Desarrollo económico en la producción, revisión, seguimiento y/o análisis de información para la realización de investigaciones y documentos  en temas socioeconómicos  priorizados por la Dirección de Estudios de Desarrollo Económico.  </t>
  </si>
  <si>
    <t>Prestar los servicios profesionales apoyando a la Subdirección de Información y Estadísticas en lo relacionado con la aplicación de métodos cuantitativos, así como participar en la elaboración de estudios e investigaciones  relacionados con economía urbana y desarrollo requeridos por la Dirección de Estudios de Desarrollo Económico.</t>
  </si>
  <si>
    <t>Adicion y prórroga  al  convenio 307 de 2018, cuyo objeto consiste en Aunar esfuerzos técnicos, humanos, administrativos y financieros para llevar a cabo la actualización de la base del PIB Bogotá, la construcción de las cuentas trimestrales desde el punto de vista de la oferta a precios constantes; así como la recolección de información y entrega de resultados de la encuesta mensual de servicios de Bogotá.</t>
  </si>
  <si>
    <t>3 MESES</t>
  </si>
  <si>
    <t xml:space="preserve">Actualización Softwarte Arcgis </t>
  </si>
  <si>
    <t>12 MESES</t>
  </si>
  <si>
    <t>Actualización Licencias S.A.S</t>
  </si>
  <si>
    <r>
      <t xml:space="preserve">Prestar los servicios profesionales apoyando a la Subdireccion de Informacion Estadistica en la realizacion de mineria de datos e identificacion  tendencias o relaciones entre variables para la construccion de Modelos Estadisticos, asi como la estructuracion, consolidacion  y evaluacion de la calidad de base de datos para la generacion de informes estadisticos e informacion </t>
    </r>
    <r>
      <rPr>
        <sz val="8"/>
        <color theme="0"/>
        <rFont val="Calibri"/>
        <family val="2"/>
        <scheme val="minor"/>
      </rPr>
      <t>Economica</t>
    </r>
  </si>
  <si>
    <t>Lograr un Índice de satisfacción laboral igual o superior a 70%</t>
  </si>
  <si>
    <t>1028 - Gestión y Modernización Institucional</t>
  </si>
  <si>
    <t>Mantener la sostenibilidad del 100% de los subsistemas del Sistema Integrado de Gestión</t>
  </si>
  <si>
    <t>Mantener actualizados el 100% de los procesos y procedimientos de la entidad</t>
  </si>
  <si>
    <t>Apoyar la prestación del 100% de los servicos de apoyo logistico y administrativo de la entidad</t>
  </si>
  <si>
    <t>Apoyar juridicamente el 100% de los proyectos de inversión ejecutados por la entidad</t>
  </si>
  <si>
    <t>Implementar el 100 porciento plan estratégico de  comunicaciones de la entidad</t>
  </si>
  <si>
    <t>Implementar mejoras en el 100% de los planes de mantenimiento anual de la infraestructura física de la entidad</t>
  </si>
  <si>
    <t>Actualizar el 70% de la infraestructura tecnologica de la entidad</t>
  </si>
  <si>
    <t>Reducir al 5% los niveles de interrupción de la conexión a internet</t>
  </si>
  <si>
    <t>Hacer sostenible el 100% del las mejoras implementadas en los sistemas de Información de la SDDE</t>
  </si>
  <si>
    <t>Hacer sostenible el mantenimiento de 100% de la actualización de la infraestructura tecnológica de la entidad</t>
  </si>
  <si>
    <t>Garantizar la prestación de los  servicios de vigilancia, transporte, mantenimiento de instalaciones, papelería, combustibles, conectividad a internet, aseo, cafetería, suministros de impresión y licencias</t>
  </si>
  <si>
    <t>Apoyar jurídicamente los procesos de contratación, la respuesta a demandas tutelas y derechos de petición y la prevención del daño antijurídico de la entidad</t>
  </si>
  <si>
    <t>Proyectas, diseñar y elaborar material comunicativo relacionado con la gestión de la entidad, utilizando los canales de comunicación más adecuados para transmitir el conocimiento a actores interesados.</t>
  </si>
  <si>
    <t>Mejorar la operación de la infraestructura tecnologiga de la entidad y de esta forma mejorar las condiciones de seguridad de las instalacion donde opera la SDDE</t>
  </si>
  <si>
    <t>A través de la conectividad a internet con anchos de banda ideales para la operación de la entidad y del monitoreo al servicio prestado se logrará reducir al 5% las horas de interrupción de un servicio estimado 24 horas al día -7 días a la semana</t>
  </si>
  <si>
    <t xml:space="preserve">se realizaran acciones para mejorar la operación de todos los sistemas </t>
  </si>
  <si>
    <t>Mantenimiento simultaneo de la infraestructura existente a fin de garantizar la estabilidad del servicio de la infraestructura (redes, servidores, computadores, impresoras, aire acondicionado y red contra incendios del datacenter)</t>
  </si>
  <si>
    <t>Contratar los servicios de vigilancia, papelería, seguros y demas actividades que sean necesarias para garantizar el funcionamiento de las Sedes de la Entidad.</t>
  </si>
  <si>
    <t>Realizar campañas de actualización normativa de los procesos y procedimientos de la entidad</t>
  </si>
  <si>
    <t>Producción de piezas comunicativas
Difusión de los proyectos, planes y productos de la entidad
Diseño e implementación de ferias, foros y otros eventos liderados por la Secretaría Distrital de Desarrollo Económico, en coordinación con los operadores.</t>
  </si>
  <si>
    <t>Realizar mantenimiento preventivo y correctivo a las instalaciones de la SDDE</t>
  </si>
  <si>
    <t>Adquisición de Equipos de Computo, servidores, impresoras y equipos de telecomunicación</t>
  </si>
  <si>
    <t>Realizar monitoreo permanente a la prestación del servicio de conectividad a internet e implementar los instrumentos necesarios para mantener en linea los servicios informaticos de la entidad</t>
  </si>
  <si>
    <t>Realizar la contratación de servicios de mantenimiento de Equipos de Computo, servidores, impresoras, aire acondicionado, sistema contra incendios y equipos de telecomunicación</t>
  </si>
  <si>
    <t>Prestar los servicios asistenciales y de apoyo a la Secretaría Distrital de Desarrollo Económico  en lo concerniente  a la Clasificación, Organización, Ordenación y descripción  física y magnética de los expedientes que se encuentran en custodia del Archivo Central de la Entidad.</t>
  </si>
  <si>
    <t>cps</t>
  </si>
  <si>
    <t>Prestar los servicios asistenciales y de apoyo a la Secretaría Distrital de Desarrollo Económico  en lo concerniente  a la Clasificación, Organización, Ordenación y descripción  física y magnética de los expedientes que se encuentran en custodia del Archivo Central de la Entidad</t>
  </si>
  <si>
    <t>Prestar los servicios Profesionales en la elaboración del Sistema Integrado de Conservación y las Tablas de Retención Documental, de la Secretaría Distrital de Desarrollo Económico, cumpliendo con los criterios establecidos  por el AGN y el Archivo de Bogotá y las demás políticas vigentes en la materia.</t>
  </si>
  <si>
    <t>Prestar los servicios Tecnológicos a la Secretaría Distrital de Desarrollo Económico para apoyar el desarrollo, ejecución y cumplimiento de los planes y programas asociados al subsistema de gestión documental, teniendo en cuenta la normatividad vigente en materia de archivos</t>
  </si>
  <si>
    <t>Prestar los servicios de apoyo en actividades  relacionadas con el programa de gestión documental de la entidad y en la organización de los archivos de gestión y central de la Secretaria</t>
  </si>
  <si>
    <t>Brindar apoyo profesional en el fortalecimiento del proceso “Atención al ciudadano” a cargo de la Dirección de Gestión Corporativa de la Secretaría Distrital de desarrollo Económico.</t>
  </si>
  <si>
    <t>Prestar los servicios profesionales, gestionando, asesorando y acompañando las diferentes actividades y procesos del área de seguridad y salud en el trabajo de la Secretaria Distrital de Desarrollo Económico</t>
  </si>
  <si>
    <t>Prestar los servicios de apoyo a la gestión para ejecutar la atención de la enfermería con base en las actividades priorizadas por el área de seguridad y salud en el trabajo en la Secretaría Distrital de Desarrollo Económico.</t>
  </si>
  <si>
    <t>Prestar los servicios profesionales a la Secretaria Distrital de Desarrollo Económico en la definición e implementación de acciones de mejora continua y el seguimiento requerido por el Sistema Integrado de Gestión.</t>
  </si>
  <si>
    <t>Prestar los servicios de apoyo a la gestión para la implementación de acciones de mejora continua del Sistema Integrado de Gestión de la Secretaria Distrital de Desarrollo Económico.</t>
  </si>
  <si>
    <t>Brindar los servicios profesionales a la Secretaria Distrital de Desarrollo Económico implementación de acciones para la mejora continua y de segumiento del Sistema Integrado de Gestión.</t>
  </si>
  <si>
    <t>Prestar los servicios de apoyo a la gestión para la implementación de acciones de mejora continua del Sistema Integrado de Gestión de la Secretaria Distrital de Desarrollo Económico .</t>
  </si>
  <si>
    <t>PRESTAR EL SERVICIO DE VIGILANCIA ESPECIALIZADA EN LA MODALIDAD DE VIGILANCIA FIJA CON ARMA PARA LAS INSTALACIONES Y BIENES A CARGO DE LA SECRETARIA DISTRITAL DE DESARROLLO ECONÓMICO.</t>
  </si>
  <si>
    <t>Selección Abreviada - Subasta inversa</t>
  </si>
  <si>
    <t>Prestar el servicio de alquiler de maquinas purificadoras y dispensadoras de agua fría y caliente para la Secretaría Distrital de Desarrollo Económico.</t>
  </si>
  <si>
    <t>Mínima cuantía</t>
  </si>
  <si>
    <t>Suministro de los implementos necesarios de papelería y útiles de oficina para cubrir las necesidades de la Secretaria Distrital de Desarrollo Económico</t>
  </si>
  <si>
    <t>Selección Abreviada-Acuerdo Marco de Precios</t>
  </si>
  <si>
    <t>Prestación del servicio de transporte público especial a la Secretaría Distrital de Desarrollo Económico</t>
  </si>
  <si>
    <t>Prestar los servicios de apoyo a la Gestión administrativa del Área de almacén e inventarios de la Secretaria Distrital de Desarrollo Económico</t>
  </si>
  <si>
    <t>Prestar los servicios de apoyo a la Gestión administrativa y logística del Área de almacén e inventarios de la Secretaria Distrital de Desarrollo Económico</t>
  </si>
  <si>
    <t>Prestación de los servicios profesionales para coordinar la ejecución e implementación de las políticas contables operativas, la actualización de los manuales de procesos y la reestructuración del sistema contable, definidos en la implementación de las Normas Internacionales de Información Contable - NIIF bajo el Nuevo Marco Normativo Contable para las entidades de gobierno en la Secretaría Distrital de Desarrollo Económico.</t>
  </si>
  <si>
    <t>Prestar servicios profesionales en el ámbito Financiero y de Talento Humano, procesos de contratación, evaluación financiera correspondiente a los procesos contractuales que adelanta la Secretaría Distrital de Desarrollo Económico y Procedimientos y análisis de incapacidades, consolidación de prestaciones sociales y las demás funciones que requiera la Dirección de Gestión Corporativa</t>
  </si>
  <si>
    <t>Prestar  servicios profesionales en el ámbito Financiero y Tributario, relacionados con revisión Estados Financieros, informes  presupuestales y los demás temas que requiera la Dirección de Gestión Corporativa que se ajusten al perfil profesional.</t>
  </si>
  <si>
    <t>Prestar Servicios Profesionales para apoyar a la Secretaria Distrital de Desarrollo Económico en la gestión de acuerdos y desarrollo de actividades priorizadas por el Secretario de Despacho, encaminadas al Cumplimiento al Plan de Acción 2018 y Plan de Desarrollo de Bogotá Mejor Para Todos.</t>
  </si>
  <si>
    <t>Prestar los servicios profesionales para realizar acompañamiento a las gestiones propias del Despacho del Secretario Distrital de Desarrollo Económico.</t>
  </si>
  <si>
    <t>Prestar los servicios de apoyo como conductor a la Secretaria Distrital de Desarrollo económico.</t>
  </si>
  <si>
    <t>Prestar los servicios profesionales para apoyar la Secretaría Distrital de Desarrollo Económico en el seguimiento, monitoreo, actividades logísticas y administrativas en relación con el Concejo de Bogotá y el Congreso de la República por motivo de control político</t>
  </si>
  <si>
    <t>Prestar los servicios profesionales a la Secretaría Distrital de Desarrollo Económico, apoyando la gestión de los asuntos inherentes a las funciones del Secretario de Despacho</t>
  </si>
  <si>
    <t>Prestar los servicios profesionales para apoyar a la Dirección de Gestión Corporativa, en los procesos de servicios administrativos, seguridad, aseo, mantenimiento de infraestructura física, logística para el desarrollo de eventos, para garantizar el normal funcionamiento de las dependencias adscritas a la Secretaria Distrital de Desarrollo Económico</t>
  </si>
  <si>
    <t>Llevar a cabo los servicios profesionales para la realización de labores de soporte logístico en la Dirección de Gestión Corporativa y el desarrollo administrativo del recinto ferial Plaza de los Artesanos</t>
  </si>
  <si>
    <t>Prestar los servicios de apoyo a la gestión en temas operativos financieros que requiera adelantar la Dirección de Gestión Corporativa</t>
  </si>
  <si>
    <t>Prestar los servicios de apoyo a la Secretaría Distrital de Desarrollo Económico en lo concerniente a las actividades de organización, trámite y gestión de documentos.</t>
  </si>
  <si>
    <t>Prestar sus servicios profesionales a la Secretaría de Desarrollo Económico, para actualizar  y evaluar el plan estratégico de la entidad.</t>
  </si>
  <si>
    <t>Prestar los servicios profesionales en la Subsecretaría de Desarrollo Económico y Control Disciplinario, en el análisis, la proyección y elaboración de documentos en materia disciplinaria y  registrar y actualizar las distintas bases de datos</t>
  </si>
  <si>
    <t>Prestar los servicios profesionales en la Subsecretaría de Desarrollo Económico y Control Disciplinario, en la recolección de información, preparación de documentos y trámite de los procesos disciplinarios de la Oficina</t>
  </si>
  <si>
    <t>Prestar los servicios profesionales con el fin de apoyar el desarrollo de los proyectos, actividades y acciones que adelante la Subsecretaria de Desarrollo Económico y Control Disciplinario en el marco de su misionalidad</t>
  </si>
  <si>
    <t>Brindar apoyo profesional en el desarrollo de las actividades administrativas ejecutadas por la Dirección de Gestión Corporativa, especialmente en lo referente al área de talento humano y bienes y servicios generales</t>
  </si>
  <si>
    <t>Prestar los servicios profesionales en los programas de bienestar social, seguridad y salud en el trabajo, gestión ambiental y capacitación de la Dirección de Gestión Corporativa de la Secretaria de Desarrollo Económico</t>
  </si>
  <si>
    <t>Prestar servicios profesionales brindando apoyo en los procesos contractuales y jurídicos que adelante la Secretaría Distrital de Desarrollo Económico y las demás exigencias jurídicas que se requieran.</t>
  </si>
  <si>
    <t>Prestar los servicios profesionales a la Oficina Asesora Jurídica en la estructuración de convenios así como de los procesos precontractuales, contractuales y postcontractuales que se adelanten por parte de la Secretaría Distrital de Desarrollo Económico.</t>
  </si>
  <si>
    <t>Prestar los servicios profesionales para ejercer la defensa judicial y extrajudicial de la Secretaría Distrital de Desarrollo Económico en aquellos procesos que cursan a favor o en contra de la Entida</t>
  </si>
  <si>
    <t>Prestar los servicios profesionales y asesorar a la Oficina Asesora Jurídica en la revisión, seguimiento y acompañamiento en cada una de las etapas de los procesos de contratación.</t>
  </si>
  <si>
    <t>Prestar los servicios profesionales a la Oficina Asesora Jurídica en la estructuración de convenios, de procesos precontractuales, contractuales y postcontractuales y en general, brindar apoyo en cada una de las etapas de los procesos de contratación que se adelanten por parte de la Secretaría Distrital de Desarrollo Económico.</t>
  </si>
  <si>
    <t>Prestar los servicios profesionales y apoyar a la Oficina Asesora Jurídica en la revisión de los documentos de los procesos precontractuales, contractuales y post contractuales que se adelanten por parte de la Secretaría Distrital de Desarrollo Económico y apoyar la revisión y análisis propios de conceptos emitidos por la Oficina Asesora Jurídica con el fin de unificar criterios tendientes a evitar la causación del daño antijurídico.</t>
  </si>
  <si>
    <t>Prestar los servicios profesionales para la generación de informes y reportes en el manejo de la base de datos de contratación requeridos por la Secretaría Distrital de Desarrollo Económico.</t>
  </si>
  <si>
    <t>Producción audiovisual de comerciales institucionales</t>
  </si>
  <si>
    <t>Adquisicion de licencia ADOBE</t>
  </si>
  <si>
    <t>Contratación Directa - Sin pluralidad de oferentes</t>
  </si>
  <si>
    <t>1 mes</t>
  </si>
  <si>
    <t>Prestar servicios profesionales a la Secretaría Distrital de Desarrollo Económico orientados a implementar el 100 porciento plan estratégico de comunicaciones mediante el acompañamiento e implementación de los diferentes eventos internos y externos en el año 2018 desarrollados por la SDDE</t>
  </si>
  <si>
    <t>Prestar los servicios profesionales  a la Secretaría Distrital de Desarrollo Económico para apoyar el diseño y diagramación de piezas de comunicación</t>
  </si>
  <si>
    <t>Prestar servicios profesionales para apoyar a la Secretaría de Desarrollo Económico en la realización de presentaciones y documentos técnicos requeridos por el Secretario de Despacho</t>
  </si>
  <si>
    <t>Prestar servicios profesionales orientados a la planeación y producción de eventos generales de la Secretaría Distrital de Desarrollo Económico</t>
  </si>
  <si>
    <t>Prestar servicios profesionales brindando apoyo, seguimiento y acompañamiento de las noticias publicadas en los medios de comunicación para implementar el 100 por ciento del plan estratégico de comunicaciones</t>
  </si>
  <si>
    <t>Prestar el servicio de mantenimiento integral preventivo y correctivo con suministro de materiales, repuestos y mano de obra para el parque automotor de propiedad de la Secretaria Distrital de Desarrollo Económico — SDDE</t>
  </si>
  <si>
    <t>Realizar el reforzamiento estructural de las instalaciones del  recinto ferial Plaza de los Artesanos, sede administrativa de la Secretaría Distrital de Desarrollo Económico, dando cumplimiento a los lineamientos establecidos en la Norma Colombiana de Diseño y Construcción Sismo Resistente NSR-10.</t>
  </si>
  <si>
    <t>Realizar la instalación de la primera etapa de la red contra incendios del  recinto ferial Plaza de los Artesanos, sede administrativa de la Secretaría Distrital de Desarrollo Económico</t>
  </si>
  <si>
    <t>Prestar los servicios para apoyar el desarrollo de las actividades de mantenimiento en las sedes de la Secretaria Distrital de Desarrollo Económico</t>
  </si>
  <si>
    <t>Prestar los servicios profesionales de ingeniería para realizar el acompañamiento al área técnica de los contratos de obra que requiera la Secretaria Distrital de Desarrollo Económico</t>
  </si>
  <si>
    <t>Implementar y prestar los servicios de soporte y mantenimiento preventivo y correctivo para la plataforma de telefonía IP de la Secretaría Distal de Desarrollo Económico</t>
  </si>
  <si>
    <t xml:space="preserve">Adquisiscion de elementos tecnologicos para entidad </t>
  </si>
  <si>
    <t>Adquisición instalación y puesta en funcionamiento del software "Cellcrypt", para encripción de voz, chat y archivos en celulares Smartphone, para la Secretaría Distrital de Desarrollo Económico</t>
  </si>
  <si>
    <t>Adquisicion licencias antivirus para garantizar seguridad d ela informacion de la SDDE. </t>
  </si>
  <si>
    <t xml:space="preserve">Licencias office </t>
  </si>
  <si>
    <t>Realizar la adquisición de un digiturno para  la Secretaría Distrital de Desarrollo Económico</t>
  </si>
  <si>
    <t>Prestación de servicios telecomunicaciones (móvil - GPS) con equipos a la Secretaria Distrital de Desarrollo Económico.</t>
  </si>
  <si>
    <t>Prestar los servicios profesionales en la realización de las políticas de seguridad y administración de UTM Sophos 430, ECM Alfreco, Sistemas de almacenamiento de la Secretaría Distrital de Desarrollo Económica</t>
  </si>
  <si>
    <t>Prestar los servicios profesionales a la Secretaría Distrital de Desarrollo Económico- SDDE en temas relacionados con sistemas de informática móviles y soporte a la red inalámbrica</t>
  </si>
  <si>
    <t>Prestar servicios profesionales especializados para adelantar la consolidación, homologación, validación y análisis de las bases de datos de personas atendidas por la SDDE y elaborar publicaciones, y reportes de las fuentes de información que se le asignen en el marco de los programas, planes y proyectos de la entidad, con el fin de soportar la visualización y publicación de datos abiertos, alineado con el Modelo Integrado de Planeación y Gestión.</t>
  </si>
  <si>
    <t>Prestar los servicios profesionales en temas relacionados en la administración, soporte, afinación de las plataformas de base de datos y aplicaciones Oracle, Linux y apoyo en la infraestructura de comunicaciones de la entidad</t>
  </si>
  <si>
    <t>Prestar los servicios profesionales a la Secretaria Distrital de Desarrollo Económico en temas relacionados en la administración, soporte, mantenimiento y afinación de las plataformas de base de datos y aplicaciones Oracle.</t>
  </si>
  <si>
    <t>Prestar los servicios profesionales con el fin de apoyar a la Secretaría Distrital  de Desarrollo Económico en las adecuaciones de los módulos administrativos, financieros y contables para el cumplimiento de los requerimientos formulados por la Contaduría General de la Nación en las Normas Internacionales del Sector Público (NICSP).</t>
  </si>
  <si>
    <t>Prestar los servicios profesionales a la Secretaría Distrital de Desarrollo Económico, bajo la coordinación de la Subdirección Informática y Sistemas en el desarrollo de actividades de implementación, soporte, mantenimiento de los aplicativos para el manejo de nómina y personal (PERNO); módulos de inventarios (SAI y SAE).</t>
  </si>
  <si>
    <t>Suministro de los consumibles necesarios para 1 año para la correcta operacion de mas maquinas impresoras con que cuenta la entidad</t>
  </si>
  <si>
    <t>CONTRATAR EL SERVICIO DE MANTENIMIENTO PREVENTIVO, CORRECTIVO, SOPORTE TÉCNICO Y BOLSA DE REPUESTOS, PARA LOS EQUIPOS DE CÓMPUTO Y DEMÁS ELEMENTOS INFORMÁTICOS, DE PROPIEDAD DE LA SECRETARÍA DE DESARROLLO ECONÓMICO.</t>
  </si>
  <si>
    <t>Contratar el servicio de copias de respaldo de servidores y licencia de dataprotector</t>
  </si>
  <si>
    <t>Adquirir el soporte y actualización para los productos Oracle de la Secretaría de Desarrollo Económico por Un (1) año.</t>
  </si>
  <si>
    <t>se realizará actualización permanente a los subsistemas del SIG y elaboración de informes de seguimiento</t>
  </si>
  <si>
    <t>Realizar la intervención del del archivo central de la SDDE ajustandolo a las TRD aprobadas para la SDDE</t>
  </si>
  <si>
    <t>Elaborar informes de seguimiento a los indicadores de medición del desempeño, a la matriz de riesgos de los procesos de la entidad y  a la implementación del SIG.</t>
  </si>
  <si>
    <t>1021- Posicionamiento local, nacional e
internacional de Bogotá</t>
  </si>
  <si>
    <t>Apoyar empresas en procesos de exportación</t>
  </si>
  <si>
    <t>Promover programas que consoliden el posicionamiento internacional de la ciudad</t>
  </si>
  <si>
    <t>Contratación de terceros para capacitaciones y brindar herramientas a las empresas priorizadas.</t>
  </si>
  <si>
    <t>Contratación de terceros para organización y desarrollo de los eventos y/o ferias que realice la SDDE</t>
  </si>
  <si>
    <t>Contratación de personal para llevar a cabo las actividades que requiera el área en desarrollo de su misionalidad</t>
  </si>
  <si>
    <t>Convenio con asociado con conocimiento de las oportunidades de mejora en términos de inversión extranjera, y manejo de los principales indicadores a nivel internacional.</t>
  </si>
  <si>
    <t>Convenio con asociado con experiencia en los temas de posicionamiento de ciudad en mercados locales, nacionales, e internacionales</t>
  </si>
  <si>
    <t>Convenio con asociado para capacitaciones y brindar herramientas a las empresas priorizadas.</t>
  </si>
  <si>
    <t>Capacitación en temas propios a la exportación de bienes, (principales mercados, condiciones de calidad, etiquetado, etc.)</t>
  </si>
  <si>
    <t>Organización de eventos tanto abiertos al público, como algunos orientados a un público priorizado.</t>
  </si>
  <si>
    <t>Contratación de profesionales y asistentes idóneos para llevar a cabo las actividades propias de la Dirección</t>
  </si>
  <si>
    <t>Identificación de las principales oportunidades de mejora de la ciudad en general, de acuerdo con los estándares internacionales de las ciudades mejor posicionadas para inversión extranjera</t>
  </si>
  <si>
    <t>Identificar las mejores estrategias publicitarias que permitan mostrar la ciudad como un destino atractivo para la inversión, los eventos y el turismo.</t>
  </si>
  <si>
    <t>Capacitación en temas de posicionamiento de marca y productos para las empresas priorizadas por parte de la Subdirección.</t>
  </si>
  <si>
    <t>Desarrollar el proceso de fortalecimiento empresarial orientado a la internacionalización de un grupo de empresas exportadoras o con potencial exportador de la ciudad Bogotá D.C., que hagan parte de los sectores económicos priorizados por la Secretaría Distrital de Desarrollo Económico.</t>
  </si>
  <si>
    <t>Contratar los servicios logísticos requeridos para la realización de ferias y eventos organizados por la Secretaria Distrital de Desarrollo Económico.</t>
  </si>
  <si>
    <t>Prestar los servicios profesionales a la Subdirección de Internacionalización</t>
  </si>
  <si>
    <t>Desarrollar estrategias que permitan al Distrito Capital atraer la inversión extranjera a través de eventos.</t>
  </si>
  <si>
    <t>Realizar acciones a través de prensa o de medios masivos de comunicación que permitan el posicionamiento de la ciudad ante mercados extranjeros</t>
  </si>
  <si>
    <t>Fortalecer a empresarios a través de estrategia de coaching  en temas de posicionamiento de marca de sus productos o servicios que permitan ser visibles en futuros mercados extranjeros</t>
  </si>
  <si>
    <t>Concurso de méritos sin precalificación</t>
  </si>
  <si>
    <t>Contratación directa - Servicios profesionales</t>
  </si>
  <si>
    <t xml:space="preserve">1027- Planeación y gestión para el
mejoramiento institucional
</t>
  </si>
  <si>
    <t>Realizar el 100% de las capacitaciones programadas anualmente a las áreas misionales en instrumentos y procesos de planeación</t>
  </si>
  <si>
    <t>Realizar 100 por ciento de las capacitaciones a funcionarios de la entidad en uso y apropiación de los instrumentos y proceso de planeación y seguimiento de la entidad</t>
  </si>
  <si>
    <t>Realización continua  y práctica de sesiones y talleres de aprendizaje individuales y colectivos dirigidos a personas vinculadas a la SDDE  tendiente a fortalecer el uso y apropiación de los instrumentos y proceso de planeación y seguimiento de la entidad.</t>
  </si>
  <si>
    <t>Procesos de difusión, socialización, talleres de aprendizaje e implementación de instrumentos del proceso de planeación, seguimiento, evaluación y mejoramiento de la gestión de la entidad 
Realizar sesiones de aprendizaje en puesto de trabajo de personas vinculadas a la SDDE.  
Realización de  talleres  colectivos de aprendizaje 
Suministrar elementos de apoyo y didácticos para capacitación en planeación y gestión</t>
  </si>
  <si>
    <t>Transparencia</t>
  </si>
  <si>
    <t>Seguimiento -costos</t>
  </si>
  <si>
    <t>Seguimiento</t>
  </si>
  <si>
    <t>Capacitar a personas vinculadas a la entidad en uso y apropiación de los instrumentos y proceso de planeación y seguimiento de la entidad</t>
  </si>
  <si>
    <t>Diseñar e Implementar planes de capacitación sobre los procesos y procedimientos de planeación que desarrolla la SDDE 
Diseñar e implementar un plan de capacitaciones acerca de los instrumentos y metodologías de apoyo a la gestión, seguimiento y evaluación de la entidad.</t>
  </si>
  <si>
    <t>Administrativo</t>
  </si>
  <si>
    <t xml:space="preserve">Implementar una  herramienta para la caracterización y seguimiento de beneficiarios y/o personas atendidas por la SDDE </t>
  </si>
  <si>
    <t xml:space="preserve">Mejorar la generación, consolidación, almacenamiento y análisis de información sobre los  beneficiarios y/o personas atendidas por la SDDE </t>
  </si>
  <si>
    <t>Diseñar e implementar campañas de sensibilización sobre la importancia de conocer y usar la información producida por las áreas de la Entidad para la toma de decisiones.</t>
  </si>
  <si>
    <t>Victimas</t>
  </si>
  <si>
    <t>Realizar informes de seguimiento y evaluación a los proyectos de inversión</t>
  </si>
  <si>
    <t>Consolidar el seguimiento  y  evaluación como un insumo permanente y fundamental en la toma de decisiones de la alta dirección .</t>
  </si>
  <si>
    <t xml:space="preserve">Realizar una evaluación de la implementación de las herramientas de planeación de las SDDE. 
Implementar planes de seguimiento físico, financiero y de intervención en materia económica para verificar que los instrumentos y metodologías están siendo aplicadas.
Realizar, socializar y publica de manera de manera regular en la intranet de la entidad, informes de seguimiento, análisis y evaluación de las intervenciones de la entidad </t>
  </si>
  <si>
    <t>Seguimiento-administrativo</t>
  </si>
  <si>
    <t>Metas proyectos</t>
  </si>
  <si>
    <t>TOTAL PRESUPUESTO INVERSIÓN</t>
  </si>
  <si>
    <t>FUNCIONAMIENTO</t>
  </si>
  <si>
    <t>Proyecto / Rubro</t>
  </si>
  <si>
    <t>Objeto Amplio</t>
  </si>
  <si>
    <t>Modalidad selección</t>
  </si>
  <si>
    <t>Tipo Contrato</t>
  </si>
  <si>
    <t>Valor estimado</t>
  </si>
  <si>
    <t>3-1-2-02-05-01-0000-00</t>
  </si>
  <si>
    <t>Adición y prórroga del contrato N° 277 de 2018 el cual tiene por objeto. “PRESTACIÓN DE SERVICIOS DE ASEO Y CAFETERÍA CON SUMINISTRO DE INSUMOS Y EQUIPOS PARA LAS INSTALACIONES DE LA SECRETARIA DISTRITAL DE DESARROLLO ECONÓMICO.”</t>
  </si>
  <si>
    <t>Prestación de servicios</t>
  </si>
  <si>
    <t>20 días</t>
  </si>
  <si>
    <t>3-1-2-02-01-01-0006-000</t>
  </si>
  <si>
    <t>Prestación de servicios de aseo y cafetería con suministro de insumos y equipos para las instalaciones de la Secretaria Distrital de Desarrollo Económico.</t>
  </si>
  <si>
    <t>3-1-2-02-01-01-0004-000</t>
  </si>
  <si>
    <t>3-1-2-02-01-01-0005-000</t>
  </si>
  <si>
    <t>3-1-2-02-01-03-0004-000</t>
  </si>
  <si>
    <t>3-1-2-02-01-02-0008-000</t>
  </si>
  <si>
    <t>3-1-2-02-01-02-0005-000</t>
  </si>
  <si>
    <t>2-1-2-05-01-02-0002-000</t>
  </si>
  <si>
    <t>3-1-2-02-01-02-0006-000</t>
  </si>
  <si>
    <t>3-1-2-02-01-02-0003-000</t>
  </si>
  <si>
    <t>3-1-2-02-01-01-0003-000</t>
  </si>
  <si>
    <t>3-1-2-02-01-03-0002-000</t>
  </si>
  <si>
    <t>3-1-2-02-01-02-0004-000</t>
  </si>
  <si>
    <t>3-1-2-02-01-02-0007-000</t>
  </si>
  <si>
    <t>3-1-2-02-02-03-0005-002</t>
  </si>
  <si>
    <t>3-1-2-02-02-01-0002-000</t>
  </si>
  <si>
    <t>3-1-2-02-02-03-0005-001</t>
  </si>
  <si>
    <t>Adición y prórroga del contrato No. 289 cuyo objeto es: PRESTAR EL SERVICIO DE VIGILANCIA ESPECIALIZADA EN LA MODALIDAD DE VIGILANCIA FIJA CON ARMA PARA LAS INSTALACIONES Y BIENES A CARGO DE LA SECRETARIA DISTRITAL DE DESARROLLO ECONÓMICO.</t>
  </si>
  <si>
    <t>Adquisición de bonos y/o tarjetas canjeables únicas y exclusivas para compra de vestuario y calzado (Dotación) para funcionarios de la Secretaria Distrital de Desarrollo Económico.</t>
  </si>
  <si>
    <t>Selección Abreviada - Menor cuantía</t>
  </si>
  <si>
    <t>Compraventa</t>
  </si>
  <si>
    <t>Realizar  documentos que contribuyan al eje de abastecimiento alimentario y de seguridad alimentaria y nutricional para la ciudad de Bogotá</t>
  </si>
  <si>
    <t>Capacitar  tenderos y/o actores del sistema de abastecimiento, presencial y/o virtualmente</t>
  </si>
  <si>
    <t>Vincular  actores del Sistema de Abastecimiento Alimentario de Bogotá a procesos de mejora empresarial y/o comercial</t>
  </si>
  <si>
    <t xml:space="preserve"> Capacitar  tenderos y/o actores del sistema de abastecimiento presencial y/o vitualmente</t>
  </si>
  <si>
    <t>Fortalecer actores vinculados al Sistema de Abastecimiento Alimentario</t>
  </si>
  <si>
    <t>Implementar en Unidades productivas procesos de reconversión productiva.</t>
  </si>
  <si>
    <t>Fortalecer  Unidades productivas vinculadas en la adopción de procesos de
reconversión productiva</t>
  </si>
  <si>
    <t>Implementar Unidades agrícolas familiares procesos de reconversión productiva.</t>
  </si>
  <si>
    <t>Apoyar la realización de evento de intermediación y comercialización
empresarial</t>
  </si>
  <si>
    <t>Poner en marcha el %del plan de socialización e implementación de la propuesta de mejora regulatoria empresarial.</t>
  </si>
  <si>
    <t>Fortalecer a unidades productivas con asistencia técnica a la medida.</t>
  </si>
  <si>
    <t>Apoyar unidades productivas en su proceso de formalización</t>
  </si>
  <si>
    <t>Implementar  procesos de formación y/o alistamiento financiero a empresarios del Distrito Capital favoreciendo su inclusión.</t>
  </si>
  <si>
    <t>Realizar  convocatorias para fortalecer unidades productivas a través de acceso a financiamiento formal</t>
  </si>
  <si>
    <t xml:space="preserve"> Fortalecer  unidades productivas de todos los sectores económicos a través de respaldo con garantías y/o financiamiento en condiciones más favorables que las del mercado</t>
  </si>
  <si>
    <t xml:space="preserve">Brindar a emprendimientos por oportunidad asistencia técnica a la medida.
</t>
  </si>
  <si>
    <t>Atender emprendimientos de oportunidad</t>
  </si>
  <si>
    <t xml:space="preserve"> Fortalecer en capacidades empresariales y formalizar empresas</t>
  </si>
  <si>
    <t>Vincular personas laboralmente</t>
  </si>
  <si>
    <t>Vincular personas laboralmente a través de los diferentes procesos de intermediación.</t>
  </si>
  <si>
    <t>Formar a  personas en competencias transversales y/o laborales</t>
  </si>
  <si>
    <t>Remitir a empleadores desde la Agencia al menos personas que cumplan con los perfiles ocupacionales</t>
  </si>
  <si>
    <t>Generar reportes de información económica y estadística</t>
  </si>
  <si>
    <t>Realizar  investigaciones del sector de desarrollo económico</t>
  </si>
  <si>
    <t>Generar  reportes de información económica y estadística</t>
  </si>
  <si>
    <t>Realizarinvestigaciones del sector de desarrollo económico</t>
  </si>
  <si>
    <t>Realizar  documentos en temas socioeconómicos</t>
  </si>
  <si>
    <t>Realizar investigaciones del sector de desarrollo económico</t>
  </si>
  <si>
    <t>Alcanzar  Descargas, visitas y/o entregas de los documentos del observatorio de desarrollo económico</t>
  </si>
  <si>
    <t>Alcanzar Descargas, visitas y/o entregas de los documentos del observatorio de desarrollo económico</t>
  </si>
  <si>
    <t>Realizar documentos en temas socioeconómicos</t>
  </si>
  <si>
    <t>TOTAL</t>
  </si>
  <si>
    <t>PLAN DE ACCIÓN Vs CONTRATACIÓN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</si>
</sst>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_(* \(#,##0\);_(* &quot;-&quot;_);_(@_)"/>
    <numFmt numFmtId="44" formatCode="_(&quot;$&quot;\ * #,##0.00_);_(&quot;$&quot;\ * \(#,##0.00\);_(&quot;$&quot;\ * &quot;-&quot;??_);_(@_)"/>
    <numFmt numFmtId="43" formatCode="_(* #,##0.00_);_(* \(#,##0.00\);_(* &quot;-&quot;??_);_(@_)"/>
    <numFmt numFmtId="164" formatCode="_-&quot;$&quot;* #,##0.00_-;\-&quot;$&quot;* #,##0.00_-;_-&quot;$&quot;* &quot;-&quot;??_-;_-@_-"/>
    <numFmt numFmtId="165" formatCode="&quot;$&quot;\ #,##0"/>
    <numFmt numFmtId="166" formatCode="_(* #,##0_);_(* \(#,##0\);_(* &quot;-&quot;??_);_(@_)"/>
    <numFmt numFmtId="169" formatCode="_(&quot;$&quot;\ * #,##0_);_(&quot;$&quot;\ * \(#,##0\);_(&quot;$&quot;\ * &quot;-&quot;??_);_(@_)"/>
    <numFmt numFmtId="170" formatCode="#,##0;[Red]#,##0"/>
  </numFmts>
  <fonts count="14" x14ac:knownFonts="1">
    <font>
      <sz val="11"/>
      <color theme="1"/>
      <name val="Calibri"/>
      <family val="2"/>
      <scheme val="minor"/>
    </font>
    <font>
      <b/>
      <sz val="11"/>
      <color theme="1"/>
      <name val="Calibri"/>
      <family val="2"/>
      <scheme val="minor"/>
    </font>
    <font>
      <sz val="11"/>
      <color theme="1"/>
      <name val="Calibri"/>
      <family val="2"/>
      <scheme val="minor"/>
    </font>
    <font>
      <sz val="8"/>
      <color theme="1"/>
      <name val="Calibri"/>
      <family val="2"/>
      <scheme val="minor"/>
    </font>
    <font>
      <sz val="8"/>
      <name val="Calibri"/>
      <family val="2"/>
    </font>
    <font>
      <b/>
      <sz val="8"/>
      <color theme="1"/>
      <name val="Calibri"/>
      <family val="2"/>
      <scheme val="minor"/>
    </font>
    <font>
      <b/>
      <sz val="8"/>
      <name val="Calibri"/>
      <family val="2"/>
      <scheme val="minor"/>
    </font>
    <font>
      <b/>
      <sz val="8"/>
      <name val="Calibri"/>
      <family val="2"/>
      <charset val="1"/>
    </font>
    <font>
      <b/>
      <sz val="8"/>
      <color theme="1"/>
      <name val="Cambria"/>
      <family val="1"/>
    </font>
    <font>
      <sz val="8"/>
      <color rgb="FF000000"/>
      <name val="Calibri"/>
      <family val="2"/>
    </font>
    <font>
      <sz val="8"/>
      <color theme="1"/>
      <name val="Calibri"/>
      <family val="2"/>
    </font>
    <font>
      <sz val="8"/>
      <name val="Calibri"/>
      <family val="2"/>
      <scheme val="minor"/>
    </font>
    <font>
      <sz val="8"/>
      <color rgb="FF000000"/>
      <name val="Calibri"/>
      <family val="2"/>
      <scheme val="minor"/>
    </font>
    <font>
      <sz val="8"/>
      <color theme="0"/>
      <name val="Calibri"/>
      <family val="2"/>
      <scheme val="minor"/>
    </font>
  </fonts>
  <fills count="6">
    <fill>
      <patternFill patternType="none"/>
    </fill>
    <fill>
      <patternFill patternType="gray125"/>
    </fill>
    <fill>
      <patternFill patternType="solid">
        <fgColor rgb="FF00B0F0"/>
        <bgColor rgb="FF33CCCC"/>
      </patternFill>
    </fill>
    <fill>
      <patternFill patternType="solid">
        <fgColor rgb="FF00B0F0"/>
        <bgColor indexed="64"/>
      </patternFill>
    </fill>
    <fill>
      <patternFill patternType="solid">
        <fgColor theme="0"/>
        <bgColor rgb="FF33CCCC"/>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bottom style="thin">
        <color rgb="FF000000"/>
      </bottom>
      <diagonal/>
    </border>
    <border>
      <left style="thin">
        <color indexed="64"/>
      </left>
      <right/>
      <top style="thin">
        <color indexed="64"/>
      </top>
      <bottom/>
      <diagonal/>
    </border>
    <border>
      <left style="thin">
        <color rgb="FF000000"/>
      </left>
      <right style="thin">
        <color rgb="FF000000"/>
      </right>
      <top style="thin">
        <color indexed="64"/>
      </top>
      <bottom/>
      <diagonal/>
    </border>
    <border>
      <left/>
      <right/>
      <top style="thin">
        <color rgb="FF000000"/>
      </top>
      <bottom style="thin">
        <color rgb="FF000000"/>
      </bottom>
      <diagonal/>
    </border>
    <border>
      <left/>
      <right style="thin">
        <color indexed="64"/>
      </right>
      <top/>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cellStyleXfs>
  <cellXfs count="235">
    <xf numFmtId="0" fontId="0" fillId="0" borderId="0" xfId="0"/>
    <xf numFmtId="0" fontId="0" fillId="5" borderId="0" xfId="0" applyFill="1"/>
    <xf numFmtId="0" fontId="4" fillId="4" borderId="1" xfId="0" applyFont="1" applyFill="1" applyBorder="1" applyAlignment="1">
      <alignment horizontal="center" vertical="center" wrapText="1"/>
    </xf>
    <xf numFmtId="0" fontId="0" fillId="0" borderId="0" xfId="0" applyFill="1" applyBorder="1"/>
    <xf numFmtId="0" fontId="0" fillId="0" borderId="0" xfId="0" applyFill="1"/>
    <xf numFmtId="164" fontId="0" fillId="0" borderId="0" xfId="0" applyNumberFormat="1" applyFill="1" applyBorder="1"/>
    <xf numFmtId="164" fontId="0" fillId="0" borderId="0" xfId="0" applyNumberFormat="1" applyFill="1"/>
    <xf numFmtId="44" fontId="0" fillId="0" borderId="0" xfId="0" applyNumberFormat="1" applyFill="1"/>
    <xf numFmtId="3"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0" xfId="0" applyFont="1" applyAlignment="1">
      <alignment horizontal="center"/>
    </xf>
    <xf numFmtId="0" fontId="4" fillId="4" borderId="1" xfId="0" applyFont="1" applyFill="1" applyBorder="1" applyAlignment="1">
      <alignment horizontal="justify" vertical="center" wrapText="1"/>
    </xf>
    <xf numFmtId="165" fontId="3" fillId="0" borderId="1" xfId="0" applyNumberFormat="1"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2"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3" fillId="0" borderId="4" xfId="0" applyFont="1" applyFill="1" applyBorder="1" applyAlignment="1">
      <alignment horizontal="justify" vertical="center" wrapText="1"/>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3" fontId="3" fillId="0" borderId="2" xfId="0" applyNumberFormat="1" applyFont="1" applyFill="1" applyBorder="1" applyAlignment="1">
      <alignment horizontal="justify" vertical="center" wrapText="1"/>
    </xf>
    <xf numFmtId="3" fontId="3" fillId="0" borderId="3" xfId="0" applyNumberFormat="1" applyFont="1" applyFill="1" applyBorder="1" applyAlignment="1">
      <alignment horizontal="justify" vertical="center" wrapText="1"/>
    </xf>
    <xf numFmtId="3" fontId="3" fillId="0" borderId="4" xfId="0" applyNumberFormat="1" applyFont="1" applyFill="1" applyBorder="1" applyAlignment="1">
      <alignment horizontal="justify" vertical="center" wrapText="1"/>
    </xf>
    <xf numFmtId="44" fontId="3" fillId="0" borderId="1" xfId="2" applyFont="1" applyBorder="1" applyAlignment="1">
      <alignment horizontal="center" vertical="center"/>
    </xf>
    <xf numFmtId="0" fontId="3" fillId="0" borderId="2"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xf>
    <xf numFmtId="3" fontId="3" fillId="0" borderId="1" xfId="0" applyNumberFormat="1" applyFont="1" applyBorder="1" applyAlignment="1">
      <alignment horizontal="center" vertical="center"/>
    </xf>
    <xf numFmtId="0" fontId="3" fillId="0" borderId="3" xfId="0" applyFont="1" applyBorder="1" applyAlignment="1">
      <alignment horizontal="justify" vertical="center" wrapText="1"/>
    </xf>
    <xf numFmtId="0" fontId="3" fillId="0" borderId="1" xfId="0" applyFont="1" applyBorder="1" applyAlignment="1">
      <alignment vertical="center" wrapText="1"/>
    </xf>
    <xf numFmtId="3" fontId="3" fillId="0" borderId="2" xfId="0" applyNumberFormat="1"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justify"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3" fontId="5" fillId="3" borderId="5" xfId="0"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3" fontId="5" fillId="3"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69" fontId="3" fillId="0" borderId="2" xfId="2" applyNumberFormat="1" applyFont="1" applyFill="1" applyBorder="1" applyAlignment="1">
      <alignment horizontal="center" vertical="center" wrapText="1"/>
    </xf>
    <xf numFmtId="169" fontId="3" fillId="0" borderId="4" xfId="2" applyNumberFormat="1" applyFont="1" applyFill="1" applyBorder="1" applyAlignment="1">
      <alignment horizontal="center" vertical="center" wrapText="1"/>
    </xf>
    <xf numFmtId="169" fontId="3" fillId="0" borderId="3" xfId="2" applyNumberFormat="1" applyFont="1" applyFill="1" applyBorder="1" applyAlignment="1">
      <alignment horizontal="center" vertical="center" wrapText="1"/>
    </xf>
    <xf numFmtId="0" fontId="4" fillId="0" borderId="10" xfId="0" applyFont="1" applyBorder="1"/>
    <xf numFmtId="0" fontId="4" fillId="0" borderId="14" xfId="0" applyFont="1" applyBorder="1"/>
    <xf numFmtId="170" fontId="9" fillId="0" borderId="12" xfId="0" applyNumberFormat="1" applyFont="1" applyFill="1" applyBorder="1" applyAlignment="1">
      <alignment horizontal="right" vertical="center"/>
    </xf>
    <xf numFmtId="0" fontId="9" fillId="0" borderId="1" xfId="0" applyFont="1" applyFill="1" applyBorder="1" applyAlignment="1">
      <alignment horizontal="left" vertical="center" wrapText="1"/>
    </xf>
    <xf numFmtId="170" fontId="9" fillId="0" borderId="9" xfId="0" applyNumberFormat="1" applyFont="1" applyFill="1" applyBorder="1" applyAlignment="1">
      <alignment horizontal="right" vertical="center"/>
    </xf>
    <xf numFmtId="170" fontId="4" fillId="0" borderId="14" xfId="0" applyNumberFormat="1" applyFont="1" applyFill="1" applyBorder="1" applyAlignment="1">
      <alignment horizontal="right"/>
    </xf>
    <xf numFmtId="170" fontId="9" fillId="0" borderId="9" xfId="0" applyNumberFormat="1" applyFont="1" applyFill="1" applyBorder="1" applyAlignment="1">
      <alignment horizontal="right" vertical="center"/>
    </xf>
    <xf numFmtId="3" fontId="7" fillId="2"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3" fontId="9" fillId="0" borderId="1" xfId="0" applyNumberFormat="1" applyFont="1" applyFill="1" applyBorder="1" applyAlignment="1">
      <alignment horizontal="center" vertical="center"/>
    </xf>
    <xf numFmtId="0" fontId="9" fillId="0" borderId="1" xfId="0" applyFont="1" applyFill="1" applyBorder="1" applyAlignment="1">
      <alignment horizontal="justify" vertical="center" wrapText="1"/>
    </xf>
    <xf numFmtId="169" fontId="9" fillId="0" borderId="1" xfId="0" applyNumberFormat="1" applyFont="1" applyFill="1" applyBorder="1" applyAlignment="1">
      <alignment horizontal="center" vertical="center" wrapText="1"/>
    </xf>
    <xf numFmtId="170" fontId="9" fillId="0" borderId="1" xfId="0" applyNumberFormat="1" applyFont="1" applyFill="1" applyBorder="1" applyAlignment="1">
      <alignment horizontal="right" vertical="center"/>
    </xf>
    <xf numFmtId="0" fontId="4" fillId="0" borderId="1" xfId="0" applyFont="1" applyFill="1" applyBorder="1"/>
    <xf numFmtId="0" fontId="9" fillId="0" borderId="1" xfId="0" applyFont="1" applyFill="1" applyBorder="1" applyAlignment="1">
      <alignment horizontal="center" wrapText="1"/>
    </xf>
    <xf numFmtId="3" fontId="9" fillId="0" borderId="1" xfId="0" applyNumberFormat="1" applyFont="1" applyFill="1" applyBorder="1" applyAlignment="1">
      <alignment horizontal="center" vertical="center"/>
    </xf>
    <xf numFmtId="169" fontId="9" fillId="0" borderId="1" xfId="0" applyNumberFormat="1" applyFont="1" applyFill="1" applyBorder="1" applyAlignment="1">
      <alignment horizontal="center" wrapText="1"/>
    </xf>
    <xf numFmtId="3" fontId="9" fillId="0" borderId="1" xfId="0" applyNumberFormat="1" applyFont="1" applyFill="1" applyBorder="1" applyAlignment="1">
      <alignment horizontal="justify" vertical="top"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10" fillId="0" borderId="1" xfId="0" applyNumberFormat="1" applyFont="1" applyFill="1" applyBorder="1" applyAlignment="1">
      <alignment horizontal="center" vertical="center"/>
    </xf>
    <xf numFmtId="3" fontId="9" fillId="0" borderId="1" xfId="0" applyNumberFormat="1" applyFont="1" applyFill="1" applyBorder="1" applyAlignment="1">
      <alignment horizontal="justify"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xf>
    <xf numFmtId="0" fontId="4" fillId="0" borderId="1" xfId="0" applyFont="1" applyFill="1" applyBorder="1" applyAlignment="1">
      <alignment horizontal="justify"/>
    </xf>
    <xf numFmtId="0" fontId="9" fillId="0" borderId="1" xfId="0" applyFont="1" applyFill="1" applyBorder="1" applyAlignment="1">
      <alignment horizontal="justify" vertical="top" wrapText="1"/>
    </xf>
    <xf numFmtId="3" fontId="9"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justify" vertical="center"/>
    </xf>
    <xf numFmtId="0" fontId="3" fillId="0" borderId="3" xfId="0" applyFont="1" applyFill="1" applyBorder="1" applyAlignment="1">
      <alignment horizontal="justify" vertical="center"/>
    </xf>
    <xf numFmtId="0" fontId="3" fillId="0" borderId="4" xfId="0" applyFont="1" applyFill="1" applyBorder="1" applyAlignment="1">
      <alignment horizontal="justify" vertical="center"/>
    </xf>
    <xf numFmtId="37" fontId="9" fillId="0" borderId="2" xfId="0" applyNumberFormat="1" applyFont="1" applyFill="1" applyBorder="1" applyAlignment="1">
      <alignment horizontal="center" vertical="center" wrapText="1"/>
    </xf>
    <xf numFmtId="37" fontId="9" fillId="0" borderId="3" xfId="0" applyNumberFormat="1" applyFont="1" applyFill="1" applyBorder="1" applyAlignment="1">
      <alignment horizontal="center" vertical="center" wrapText="1"/>
    </xf>
    <xf numFmtId="37" fontId="9" fillId="0" borderId="4"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xf>
    <xf numFmtId="3" fontId="9" fillId="0" borderId="1" xfId="0" applyNumberFormat="1" applyFont="1" applyFill="1" applyBorder="1" applyAlignment="1">
      <alignment horizontal="justify" vertical="center" wrapText="1"/>
    </xf>
    <xf numFmtId="3" fontId="4" fillId="0" borderId="1" xfId="0" applyNumberFormat="1" applyFont="1" applyFill="1" applyBorder="1" applyAlignment="1">
      <alignment horizontal="justify" vertical="top" wrapText="1"/>
    </xf>
    <xf numFmtId="0" fontId="4" fillId="0"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1" xfId="0" applyFont="1" applyFill="1" applyBorder="1" applyAlignment="1">
      <alignment horizontal="center" vertical="center"/>
    </xf>
    <xf numFmtId="37" fontId="3" fillId="0" borderId="1" xfId="2" applyNumberFormat="1" applyFont="1" applyFill="1" applyBorder="1" applyAlignment="1">
      <alignment horizontal="center" vertical="center" wrapText="1"/>
    </xf>
    <xf numFmtId="37" fontId="4" fillId="4" borderId="1" xfId="2"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9" fillId="0" borderId="9" xfId="0" applyFont="1" applyBorder="1" applyAlignment="1">
      <alignment horizontal="left" vertical="center" wrapText="1"/>
    </xf>
    <xf numFmtId="0" fontId="11" fillId="0" borderId="12" xfId="0" applyFont="1" applyBorder="1" applyAlignment="1">
      <alignment horizontal="center" vertical="center" wrapText="1"/>
    </xf>
    <xf numFmtId="0" fontId="12" fillId="0" borderId="12" xfId="0" applyFont="1" applyBorder="1" applyAlignment="1">
      <alignment horizontal="center" vertical="center" wrapText="1"/>
    </xf>
    <xf numFmtId="170" fontId="11" fillId="0" borderId="9" xfId="0" applyNumberFormat="1" applyFont="1" applyBorder="1" applyAlignment="1">
      <alignment horizontal="right" vertical="center" wrapText="1"/>
    </xf>
    <xf numFmtId="0" fontId="11" fillId="0" borderId="9" xfId="0" applyFont="1" applyBorder="1" applyAlignment="1">
      <alignment horizontal="center" vertical="center" wrapText="1"/>
    </xf>
    <xf numFmtId="0" fontId="12"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12" fillId="0" borderId="9" xfId="0" applyFont="1" applyBorder="1" applyAlignment="1">
      <alignment horizontal="center" vertical="center" wrapText="1"/>
    </xf>
    <xf numFmtId="170" fontId="11" fillId="0" borderId="9" xfId="0" applyNumberFormat="1" applyFont="1" applyBorder="1" applyAlignment="1">
      <alignment horizontal="right" vertical="center"/>
    </xf>
    <xf numFmtId="0" fontId="11" fillId="0" borderId="10" xfId="0" applyFont="1" applyBorder="1"/>
    <xf numFmtId="170" fontId="11" fillId="0" borderId="10" xfId="0" applyNumberFormat="1" applyFont="1" applyBorder="1" applyAlignment="1">
      <alignment horizontal="right"/>
    </xf>
    <xf numFmtId="170" fontId="11" fillId="0" borderId="9" xfId="0" applyNumberFormat="1" applyFont="1" applyBorder="1" applyAlignment="1">
      <alignment horizontal="right" vertical="center"/>
    </xf>
    <xf numFmtId="170" fontId="11" fillId="0" borderId="9" xfId="0" applyNumberFormat="1" applyFont="1" applyBorder="1" applyAlignment="1">
      <alignment horizontal="right" vertical="center" wrapText="1"/>
    </xf>
    <xf numFmtId="0" fontId="11" fillId="0" borderId="14" xfId="0" applyFont="1" applyBorder="1"/>
    <xf numFmtId="170" fontId="11" fillId="0" borderId="14" xfId="0" applyNumberFormat="1" applyFont="1" applyBorder="1" applyAlignment="1">
      <alignment horizontal="right"/>
    </xf>
    <xf numFmtId="0" fontId="12" fillId="0" borderId="20" xfId="0" applyFont="1" applyBorder="1" applyAlignment="1">
      <alignment horizontal="center" vertical="center" wrapText="1"/>
    </xf>
    <xf numFmtId="170" fontId="11" fillId="0" borderId="1" xfId="0" applyNumberFormat="1" applyFont="1" applyBorder="1" applyAlignment="1">
      <alignment horizontal="right" vertical="center" wrapText="1"/>
    </xf>
    <xf numFmtId="3" fontId="12" fillId="0" borderId="9" xfId="0" applyNumberFormat="1" applyFont="1" applyBorder="1" applyAlignment="1">
      <alignment horizontal="center" vertical="center"/>
    </xf>
    <xf numFmtId="0" fontId="11" fillId="0" borderId="9" xfId="0" applyFont="1" applyBorder="1" applyAlignment="1">
      <alignment horizontal="justify" vertical="center" wrapText="1"/>
    </xf>
    <xf numFmtId="37" fontId="3" fillId="0" borderId="9" xfId="0" applyNumberFormat="1" applyFont="1" applyBorder="1" applyAlignment="1">
      <alignment horizontal="center" vertical="center" wrapText="1"/>
    </xf>
    <xf numFmtId="0" fontId="12" fillId="0" borderId="9" xfId="0" applyFont="1" applyBorder="1" applyAlignment="1">
      <alignment horizontal="justify" vertical="center" wrapText="1"/>
    </xf>
    <xf numFmtId="0" fontId="11" fillId="0" borderId="10" xfId="0" applyFont="1" applyBorder="1" applyAlignment="1">
      <alignment horizontal="justify"/>
    </xf>
    <xf numFmtId="0" fontId="11" fillId="0" borderId="10" xfId="0" applyFont="1" applyBorder="1" applyAlignment="1">
      <alignment horizontal="justify" vertical="center" wrapText="1"/>
    </xf>
    <xf numFmtId="0" fontId="11" fillId="0" borderId="14" xfId="0" applyFont="1" applyBorder="1" applyAlignment="1">
      <alignment horizontal="justify" vertical="center" wrapText="1"/>
    </xf>
    <xf numFmtId="37" fontId="3" fillId="0" borderId="10" xfId="0" applyNumberFormat="1" applyFont="1" applyBorder="1" applyAlignment="1">
      <alignment horizontal="center" vertical="center" wrapText="1"/>
    </xf>
    <xf numFmtId="0" fontId="12" fillId="0" borderId="10" xfId="0" applyFont="1" applyBorder="1" applyAlignment="1">
      <alignment horizontal="justify" vertical="center" wrapText="1"/>
    </xf>
    <xf numFmtId="0" fontId="11" fillId="0" borderId="14" xfId="0" applyFont="1" applyBorder="1" applyAlignment="1">
      <alignment horizontal="justify"/>
    </xf>
    <xf numFmtId="170" fontId="3" fillId="0" borderId="23" xfId="0" applyNumberFormat="1" applyFont="1" applyBorder="1" applyAlignment="1">
      <alignment horizontal="center" vertical="center"/>
    </xf>
    <xf numFmtId="0" fontId="3" fillId="0" borderId="10" xfId="0" applyFont="1" applyBorder="1" applyAlignment="1">
      <alignment horizontal="center" vertical="center"/>
    </xf>
    <xf numFmtId="0" fontId="11" fillId="0" borderId="19" xfId="0" applyFont="1" applyBorder="1" applyAlignment="1">
      <alignment horizontal="justify" vertical="center" wrapText="1"/>
    </xf>
    <xf numFmtId="0" fontId="11" fillId="0" borderId="15" xfId="0" applyFont="1" applyBorder="1" applyAlignment="1">
      <alignment horizontal="justify" vertical="center" wrapText="1"/>
    </xf>
    <xf numFmtId="0" fontId="12" fillId="0" borderId="11" xfId="0" applyFont="1" applyBorder="1" applyAlignment="1">
      <alignment horizontal="justify" vertical="center" wrapText="1"/>
    </xf>
    <xf numFmtId="0" fontId="12" fillId="0" borderId="13" xfId="0" applyFont="1" applyBorder="1" applyAlignment="1">
      <alignment horizontal="justify" vertical="center" wrapText="1"/>
    </xf>
    <xf numFmtId="37" fontId="3" fillId="0" borderId="1" xfId="0" applyNumberFormat="1" applyFont="1" applyBorder="1" applyAlignment="1">
      <alignment horizontal="center" vertical="center" wrapText="1"/>
    </xf>
    <xf numFmtId="0" fontId="11" fillId="0" borderId="17" xfId="0" applyFont="1" applyBorder="1" applyAlignment="1">
      <alignment horizontal="justify"/>
    </xf>
    <xf numFmtId="0" fontId="11" fillId="0" borderId="15" xfId="0" applyFont="1" applyBorder="1" applyAlignment="1">
      <alignment horizontal="justify"/>
    </xf>
    <xf numFmtId="0" fontId="11" fillId="0" borderId="13" xfId="0" applyFont="1" applyBorder="1" applyAlignment="1">
      <alignment horizontal="justify"/>
    </xf>
    <xf numFmtId="0" fontId="11" fillId="0" borderId="18" xfId="0" applyFont="1" applyBorder="1" applyAlignment="1">
      <alignment horizontal="justify"/>
    </xf>
    <xf numFmtId="170" fontId="11" fillId="0" borderId="2"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170" fontId="11" fillId="0" borderId="1" xfId="0" applyNumberFormat="1" applyFont="1" applyBorder="1" applyAlignment="1">
      <alignment horizontal="center" vertical="center"/>
    </xf>
    <xf numFmtId="0" fontId="11" fillId="0" borderId="16" xfId="0" applyFont="1" applyBorder="1" applyAlignment="1">
      <alignment horizontal="justify" vertical="center" wrapText="1"/>
    </xf>
    <xf numFmtId="0" fontId="11" fillId="0" borderId="0" xfId="0" applyFont="1" applyBorder="1" applyAlignment="1">
      <alignment horizontal="justify"/>
    </xf>
    <xf numFmtId="0" fontId="11" fillId="0" borderId="21" xfId="0" applyFont="1" applyBorder="1" applyAlignment="1">
      <alignment horizontal="justify"/>
    </xf>
    <xf numFmtId="0" fontId="11" fillId="0" borderId="24" xfId="0" applyFont="1" applyBorder="1" applyAlignment="1">
      <alignment horizontal="justify" vertical="center" wrapText="1"/>
    </xf>
    <xf numFmtId="37"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xf>
    <xf numFmtId="3" fontId="3" fillId="0" borderId="2" xfId="2" applyNumberFormat="1" applyFont="1" applyFill="1" applyBorder="1" applyAlignment="1">
      <alignment horizontal="center" vertical="center"/>
    </xf>
    <xf numFmtId="37" fontId="3" fillId="0" borderId="1" xfId="2" applyNumberFormat="1" applyFont="1" applyFill="1" applyBorder="1" applyAlignment="1">
      <alignment horizontal="center" vertical="center" wrapText="1"/>
    </xf>
    <xf numFmtId="3" fontId="3" fillId="0" borderId="3" xfId="2" applyNumberFormat="1" applyFont="1" applyFill="1" applyBorder="1" applyAlignment="1">
      <alignment horizontal="center" vertical="center"/>
    </xf>
    <xf numFmtId="0" fontId="3" fillId="0" borderId="2" xfId="0" applyFont="1" applyFill="1" applyBorder="1" applyAlignment="1">
      <alignment horizontal="justify" vertical="center" wrapText="1"/>
    </xf>
    <xf numFmtId="3" fontId="3" fillId="0" borderId="2" xfId="0" applyNumberFormat="1" applyFont="1" applyFill="1" applyBorder="1" applyAlignment="1">
      <alignment horizontal="center" vertical="center" wrapText="1"/>
    </xf>
    <xf numFmtId="3" fontId="3" fillId="0" borderId="4" xfId="2" applyNumberFormat="1" applyFont="1" applyFill="1" applyBorder="1" applyAlignment="1">
      <alignment horizontal="center" vertical="center"/>
    </xf>
    <xf numFmtId="0" fontId="3" fillId="0" borderId="1" xfId="0" applyFont="1" applyFill="1" applyBorder="1" applyAlignment="1">
      <alignment vertical="center" wrapText="1"/>
    </xf>
    <xf numFmtId="0" fontId="3" fillId="0" borderId="3" xfId="0" applyFont="1" applyFill="1" applyBorder="1" applyAlignment="1">
      <alignment horizontal="justify" vertical="center" wrapText="1"/>
    </xf>
    <xf numFmtId="37" fontId="3" fillId="0" borderId="4" xfId="2" applyNumberFormat="1" applyFont="1" applyFill="1" applyBorder="1" applyAlignment="1">
      <alignment horizontal="center" vertical="center" wrapText="1"/>
    </xf>
    <xf numFmtId="0" fontId="3" fillId="0" borderId="4" xfId="0" applyFont="1" applyFill="1" applyBorder="1" applyAlignment="1">
      <alignment vertical="center" wrapText="1"/>
    </xf>
    <xf numFmtId="0" fontId="3" fillId="0" borderId="25" xfId="0" applyFont="1" applyBorder="1" applyAlignment="1">
      <alignment horizontal="justify" vertical="center" wrapText="1"/>
    </xf>
    <xf numFmtId="0" fontId="3" fillId="0" borderId="25" xfId="0" applyFont="1" applyBorder="1" applyAlignment="1">
      <alignment horizontal="justify" vertical="center"/>
    </xf>
    <xf numFmtId="0" fontId="3" fillId="0" borderId="8" xfId="0" applyFont="1" applyBorder="1" applyAlignment="1">
      <alignment horizontal="justify" vertical="center"/>
    </xf>
    <xf numFmtId="37" fontId="3" fillId="0" borderId="1" xfId="2" applyNumberFormat="1" applyFont="1" applyBorder="1" applyAlignment="1">
      <alignment horizontal="center" vertical="center"/>
    </xf>
    <xf numFmtId="166" fontId="3" fillId="0" borderId="1" xfId="1" applyNumberFormat="1" applyFont="1" applyBorder="1" applyAlignment="1">
      <alignment horizontal="center" vertical="center"/>
    </xf>
    <xf numFmtId="169" fontId="3" fillId="0" borderId="2" xfId="2" applyNumberFormat="1" applyFont="1" applyFill="1" applyBorder="1" applyAlignment="1">
      <alignment horizontal="justify" vertical="center" wrapText="1"/>
    </xf>
    <xf numFmtId="169" fontId="3" fillId="0" borderId="3" xfId="2" applyNumberFormat="1" applyFont="1" applyFill="1" applyBorder="1" applyAlignment="1">
      <alignment horizontal="justify" vertical="center" wrapText="1"/>
    </xf>
    <xf numFmtId="169" fontId="3" fillId="0" borderId="4" xfId="2" applyNumberFormat="1"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top" wrapText="1"/>
    </xf>
    <xf numFmtId="37" fontId="11" fillId="0" borderId="1" xfId="2" applyNumberFormat="1" applyFont="1" applyFill="1" applyBorder="1" applyAlignment="1">
      <alignment horizontal="center" vertical="center" wrapText="1"/>
    </xf>
    <xf numFmtId="37" fontId="11" fillId="0" borderId="1" xfId="2"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37" fontId="3" fillId="0" borderId="1" xfId="2" applyNumberFormat="1" applyFont="1" applyFill="1" applyBorder="1" applyAlignment="1">
      <alignment horizontal="center" vertical="center"/>
    </xf>
    <xf numFmtId="37" fontId="3" fillId="0" borderId="2" xfId="2" applyNumberFormat="1" applyFont="1" applyFill="1" applyBorder="1" applyAlignment="1">
      <alignment horizontal="center" vertical="center"/>
    </xf>
    <xf numFmtId="37" fontId="3" fillId="0" borderId="2" xfId="2" applyNumberFormat="1" applyFont="1" applyFill="1" applyBorder="1" applyAlignment="1">
      <alignment horizontal="center" vertical="center" wrapText="1"/>
    </xf>
    <xf numFmtId="0" fontId="3" fillId="0" borderId="22" xfId="0" applyFont="1" applyFill="1" applyBorder="1" applyAlignment="1">
      <alignment horizontal="justify" vertical="center" wrapText="1"/>
    </xf>
    <xf numFmtId="37" fontId="3" fillId="0" borderId="2" xfId="2" applyNumberFormat="1" applyFont="1" applyFill="1" applyBorder="1" applyAlignment="1">
      <alignment horizontal="center" vertical="center" wrapText="1"/>
    </xf>
    <xf numFmtId="37" fontId="3" fillId="0" borderId="3" xfId="2"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3" fontId="3" fillId="0" borderId="1" xfId="0" applyNumberFormat="1" applyFont="1" applyBorder="1" applyAlignment="1">
      <alignment horizontal="center" vertical="center"/>
    </xf>
    <xf numFmtId="41" fontId="3" fillId="0" borderId="1" xfId="0" applyNumberFormat="1" applyFont="1" applyBorder="1" applyAlignment="1">
      <alignment horizontal="center" vertical="center"/>
    </xf>
    <xf numFmtId="0" fontId="3" fillId="0" borderId="2" xfId="0" applyFont="1" applyBorder="1" applyAlignment="1">
      <alignment horizontal="justify" vertical="center"/>
    </xf>
    <xf numFmtId="0" fontId="3" fillId="0" borderId="1" xfId="0" applyFont="1" applyBorder="1" applyAlignment="1">
      <alignment horizontal="justify" wrapText="1"/>
    </xf>
    <xf numFmtId="0" fontId="3" fillId="0" borderId="1" xfId="0" applyFont="1" applyBorder="1" applyAlignment="1">
      <alignment horizontal="center"/>
    </xf>
    <xf numFmtId="0" fontId="3" fillId="0" borderId="1" xfId="0" applyFont="1" applyBorder="1"/>
    <xf numFmtId="0" fontId="3" fillId="0" borderId="3" xfId="0" applyFont="1" applyBorder="1" applyAlignment="1">
      <alignment horizontal="justify" vertical="center"/>
    </xf>
    <xf numFmtId="0" fontId="3" fillId="0" borderId="4" xfId="0" applyFont="1" applyBorder="1" applyAlignment="1">
      <alignment horizontal="justify" vertical="center"/>
    </xf>
    <xf numFmtId="41" fontId="3" fillId="0" borderId="2" xfId="0" applyNumberFormat="1" applyFont="1" applyBorder="1" applyAlignment="1">
      <alignment horizontal="center" vertical="center"/>
    </xf>
    <xf numFmtId="0" fontId="3" fillId="0" borderId="1" xfId="0" applyFont="1" applyFill="1" applyBorder="1" applyAlignment="1">
      <alignment wrapText="1"/>
    </xf>
    <xf numFmtId="41" fontId="3" fillId="0" borderId="1" xfId="0" applyNumberFormat="1" applyFont="1" applyBorder="1" applyAlignment="1">
      <alignment horizontal="center" vertical="center" wrapText="1"/>
    </xf>
    <xf numFmtId="0" fontId="3" fillId="0" borderId="1" xfId="0" applyFont="1" applyBorder="1" applyAlignment="1">
      <alignment horizontal="justify"/>
    </xf>
    <xf numFmtId="3"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165" fontId="3" fillId="0" borderId="1" xfId="0" applyNumberFormat="1"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xf>
    <xf numFmtId="165" fontId="3" fillId="0" borderId="2" xfId="0" applyNumberFormat="1"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vertical="center" wrapText="1"/>
    </xf>
    <xf numFmtId="165" fontId="3" fillId="0" borderId="4" xfId="0" applyNumberFormat="1" applyFont="1" applyFill="1" applyBorder="1" applyAlignment="1">
      <alignment horizontal="left" vertical="center" wrapText="1"/>
    </xf>
    <xf numFmtId="3" fontId="3" fillId="0" borderId="4" xfId="0" applyNumberFormat="1" applyFont="1" applyFill="1" applyBorder="1" applyAlignment="1">
      <alignment horizontal="center" vertical="center"/>
    </xf>
    <xf numFmtId="0" fontId="1" fillId="3" borderId="1" xfId="0" applyFont="1" applyFill="1" applyBorder="1" applyAlignment="1">
      <alignment horizontal="center"/>
    </xf>
    <xf numFmtId="3" fontId="1" fillId="3" borderId="1" xfId="0" applyNumberFormat="1" applyFont="1" applyFill="1" applyBorder="1"/>
    <xf numFmtId="3" fontId="3" fillId="0" borderId="1" xfId="0" applyNumberFormat="1" applyFont="1" applyBorder="1"/>
    <xf numFmtId="0" fontId="3" fillId="0" borderId="1" xfId="0" applyFont="1" applyFill="1" applyBorder="1" applyAlignment="1">
      <alignment vertical="center"/>
    </xf>
    <xf numFmtId="0" fontId="3" fillId="0" borderId="2" xfId="0" applyFont="1" applyBorder="1" applyAlignment="1">
      <alignment horizontal="justify" wrapText="1"/>
    </xf>
    <xf numFmtId="0" fontId="3" fillId="0" borderId="3" xfId="0" applyFont="1" applyBorder="1" applyAlignment="1">
      <alignment horizontal="justify" wrapText="1"/>
    </xf>
    <xf numFmtId="0" fontId="3" fillId="0" borderId="4" xfId="0" applyFont="1" applyBorder="1" applyAlignment="1">
      <alignment horizontal="justify" wrapText="1"/>
    </xf>
    <xf numFmtId="0" fontId="5" fillId="3" borderId="1" xfId="0" applyFont="1" applyFill="1" applyBorder="1" applyAlignment="1">
      <alignment horizontal="center"/>
    </xf>
    <xf numFmtId="3" fontId="5" fillId="3" borderId="1" xfId="0" applyNumberFormat="1" applyFont="1" applyFill="1" applyBorder="1" applyAlignment="1">
      <alignment horizontal="center"/>
    </xf>
    <xf numFmtId="3" fontId="3" fillId="0" borderId="1" xfId="0" applyNumberFormat="1" applyFont="1" applyBorder="1" applyAlignment="1">
      <alignment horizontal="center"/>
    </xf>
    <xf numFmtId="41" fontId="3" fillId="0" borderId="1" xfId="3" applyFont="1" applyBorder="1" applyAlignment="1">
      <alignment vertical="center"/>
    </xf>
    <xf numFmtId="41" fontId="3" fillId="0" borderId="1" xfId="3" applyFont="1" applyFill="1" applyBorder="1" applyAlignment="1">
      <alignment vertical="center"/>
    </xf>
    <xf numFmtId="0" fontId="9" fillId="0" borderId="9" xfId="0" applyFont="1" applyBorder="1" applyAlignment="1">
      <alignment horizontal="justify" vertical="center" wrapText="1"/>
    </xf>
    <xf numFmtId="0" fontId="9" fillId="0" borderId="10" xfId="0" applyFont="1" applyBorder="1" applyAlignment="1">
      <alignment horizontal="justify" vertical="center" wrapText="1"/>
    </xf>
    <xf numFmtId="0" fontId="4" fillId="0" borderId="10" xfId="0" applyFont="1" applyBorder="1" applyAlignment="1">
      <alignment horizontal="justify"/>
    </xf>
    <xf numFmtId="0" fontId="4" fillId="0" borderId="9" xfId="0" applyFont="1" applyBorder="1" applyAlignment="1">
      <alignment horizontal="justify" vertical="center" wrapText="1"/>
    </xf>
    <xf numFmtId="0" fontId="4" fillId="0" borderId="14" xfId="0" applyFont="1" applyBorder="1" applyAlignment="1">
      <alignment horizontal="justify"/>
    </xf>
    <xf numFmtId="0" fontId="4" fillId="0" borderId="12" xfId="0" applyFont="1" applyBorder="1" applyAlignment="1">
      <alignment horizontal="justify" vertical="center" wrapText="1"/>
    </xf>
    <xf numFmtId="0" fontId="4" fillId="0" borderId="9" xfId="0" applyFont="1" applyBorder="1" applyAlignment="1">
      <alignment horizontal="justify" vertical="center" wrapText="1"/>
    </xf>
    <xf numFmtId="0" fontId="9" fillId="0" borderId="12" xfId="0" applyFont="1" applyBorder="1" applyAlignment="1">
      <alignment horizontal="justify" vertical="center" wrapText="1"/>
    </xf>
    <xf numFmtId="0" fontId="5" fillId="3" borderId="1" xfId="0" applyFont="1" applyFill="1" applyBorder="1" applyAlignment="1">
      <alignment horizontal="center"/>
    </xf>
    <xf numFmtId="3" fontId="5" fillId="3" borderId="1" xfId="0" applyNumberFormat="1" applyFont="1" applyFill="1" applyBorder="1"/>
  </cellXfs>
  <cellStyles count="4">
    <cellStyle name="Millares" xfId="1" builtinId="3"/>
    <cellStyle name="Millares [0]" xfId="3" builtinId="6"/>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64"/>
  <sheetViews>
    <sheetView tabSelected="1" zoomScale="80" zoomScaleNormal="80" workbookViewId="0">
      <selection activeCell="I9" sqref="I9"/>
    </sheetView>
  </sheetViews>
  <sheetFormatPr baseColWidth="10" defaultRowHeight="15" x14ac:dyDescent="0.25"/>
  <cols>
    <col min="1" max="1" width="15" customWidth="1"/>
    <col min="2" max="2" width="19.85546875" customWidth="1"/>
    <col min="3" max="3" width="30" customWidth="1"/>
    <col min="4" max="4" width="19.140625" customWidth="1"/>
    <col min="5" max="5" width="27.140625" customWidth="1"/>
    <col min="6" max="6" width="24.7109375" customWidth="1"/>
    <col min="7" max="7" width="25" customWidth="1"/>
    <col min="8" max="8" width="39.7109375" customWidth="1"/>
    <col min="9" max="9" width="38.85546875" customWidth="1"/>
    <col min="10" max="10" width="17.28515625" customWidth="1"/>
    <col min="11" max="11" width="14.140625" customWidth="1"/>
    <col min="12" max="12" width="17.42578125" customWidth="1"/>
    <col min="15" max="15" width="16" bestFit="1" customWidth="1"/>
    <col min="17" max="17" width="17.28515625" bestFit="1" customWidth="1"/>
    <col min="19" max="19" width="17.28515625" bestFit="1" customWidth="1"/>
    <col min="21" max="22" width="15.7109375" bestFit="1" customWidth="1"/>
  </cols>
  <sheetData>
    <row r="1" spans="1:48" x14ac:dyDescent="0.25">
      <c r="A1" s="14" t="s">
        <v>423</v>
      </c>
      <c r="B1" s="14"/>
      <c r="C1" s="14"/>
      <c r="D1" s="14"/>
      <c r="E1" s="14"/>
      <c r="F1" s="14"/>
      <c r="G1" s="14"/>
      <c r="H1" s="14"/>
      <c r="I1" s="14"/>
      <c r="J1" s="14"/>
      <c r="K1" s="14"/>
      <c r="L1" s="14"/>
    </row>
    <row r="2" spans="1:48" x14ac:dyDescent="0.25">
      <c r="A2" s="49" t="s">
        <v>0</v>
      </c>
      <c r="B2" s="50" t="s">
        <v>12</v>
      </c>
      <c r="C2" s="49" t="s">
        <v>10</v>
      </c>
      <c r="D2" s="49" t="s">
        <v>11</v>
      </c>
      <c r="E2" s="49" t="s">
        <v>8</v>
      </c>
      <c r="F2" s="51" t="s">
        <v>9</v>
      </c>
      <c r="G2" s="49" t="s">
        <v>1</v>
      </c>
      <c r="H2" s="49" t="s">
        <v>2</v>
      </c>
      <c r="I2" s="49" t="s">
        <v>3</v>
      </c>
      <c r="J2" s="49" t="s">
        <v>4</v>
      </c>
      <c r="K2" s="49" t="s">
        <v>5</v>
      </c>
      <c r="L2" s="51" t="s">
        <v>6</v>
      </c>
    </row>
    <row r="3" spans="1:48" ht="31.5" customHeight="1" x14ac:dyDescent="0.25">
      <c r="A3" s="49"/>
      <c r="B3" s="50"/>
      <c r="C3" s="49"/>
      <c r="D3" s="49"/>
      <c r="E3" s="49"/>
      <c r="F3" s="51"/>
      <c r="G3" s="49"/>
      <c r="H3" s="49"/>
      <c r="I3" s="49"/>
      <c r="J3" s="49"/>
      <c r="K3" s="49"/>
      <c r="L3" s="51"/>
      <c r="M3" s="3"/>
      <c r="N3" s="3"/>
      <c r="O3" s="3"/>
      <c r="P3" s="3"/>
      <c r="Q3" s="3"/>
      <c r="R3" s="3"/>
      <c r="S3" s="3"/>
      <c r="T3" s="3"/>
      <c r="U3" s="3"/>
      <c r="V3" s="3"/>
      <c r="W3" s="3"/>
      <c r="X3" s="4"/>
      <c r="Y3" s="4"/>
      <c r="Z3" s="4"/>
      <c r="AA3" s="4"/>
      <c r="AB3" s="4"/>
      <c r="AC3" s="4"/>
      <c r="AD3" s="4"/>
      <c r="AE3" s="4"/>
      <c r="AF3" s="4"/>
      <c r="AG3" s="4"/>
      <c r="AH3" s="4"/>
      <c r="AI3" s="4"/>
      <c r="AJ3" s="4"/>
      <c r="AK3" s="4"/>
      <c r="AL3" s="4"/>
      <c r="AM3" s="4"/>
      <c r="AN3" s="4"/>
      <c r="AO3" s="4"/>
      <c r="AP3" s="4"/>
      <c r="AQ3" s="4"/>
      <c r="AR3" s="4"/>
      <c r="AS3" s="4"/>
      <c r="AT3" s="4"/>
      <c r="AU3" s="4"/>
      <c r="AV3" s="4"/>
    </row>
    <row r="4" spans="1:48" s="1" customFormat="1" ht="111" customHeight="1" x14ac:dyDescent="0.25">
      <c r="A4" s="18" t="s">
        <v>176</v>
      </c>
      <c r="B4" s="103">
        <f>+D4</f>
        <v>2749919000</v>
      </c>
      <c r="C4" s="24" t="s">
        <v>394</v>
      </c>
      <c r="D4" s="103">
        <f>+F4+F6+F8+F10</f>
        <v>2749919000</v>
      </c>
      <c r="E4" s="17" t="s">
        <v>391</v>
      </c>
      <c r="F4" s="52">
        <v>496000000</v>
      </c>
      <c r="G4" s="17" t="s">
        <v>13</v>
      </c>
      <c r="H4" s="15" t="s">
        <v>16</v>
      </c>
      <c r="I4" s="15" t="s">
        <v>23</v>
      </c>
      <c r="J4" s="2" t="s">
        <v>30</v>
      </c>
      <c r="K4" s="2" t="s">
        <v>34</v>
      </c>
      <c r="L4" s="104">
        <v>96000000</v>
      </c>
      <c r="M4" s="3"/>
      <c r="N4" s="3"/>
      <c r="O4" s="3"/>
      <c r="P4" s="3"/>
      <c r="Q4" s="3"/>
      <c r="R4" s="3"/>
      <c r="S4" s="3"/>
      <c r="T4" s="3"/>
      <c r="U4" s="3"/>
      <c r="V4" s="3"/>
      <c r="W4" s="3"/>
      <c r="X4" s="4"/>
      <c r="Y4" s="4"/>
      <c r="Z4" s="4"/>
      <c r="AA4" s="4"/>
      <c r="AB4" s="4"/>
      <c r="AC4" s="4"/>
      <c r="AD4" s="4"/>
      <c r="AE4" s="4"/>
      <c r="AF4" s="4"/>
      <c r="AG4" s="4"/>
      <c r="AH4" s="4"/>
      <c r="AI4" s="4"/>
      <c r="AJ4" s="4"/>
      <c r="AK4" s="4"/>
      <c r="AL4" s="4"/>
      <c r="AM4" s="4"/>
      <c r="AN4" s="4"/>
      <c r="AO4" s="4"/>
      <c r="AP4" s="4"/>
      <c r="AQ4" s="4"/>
      <c r="AR4" s="4"/>
      <c r="AS4" s="4"/>
      <c r="AT4" s="4"/>
      <c r="AU4" s="4"/>
      <c r="AV4" s="4"/>
    </row>
    <row r="5" spans="1:48" s="1" customFormat="1" ht="77.25" customHeight="1" x14ac:dyDescent="0.25">
      <c r="A5" s="19"/>
      <c r="B5" s="103"/>
      <c r="C5" s="25"/>
      <c r="D5" s="103"/>
      <c r="E5" s="17"/>
      <c r="F5" s="53"/>
      <c r="G5" s="17"/>
      <c r="H5" s="15" t="s">
        <v>17</v>
      </c>
      <c r="I5" s="15" t="s">
        <v>24</v>
      </c>
      <c r="J5" s="2" t="s">
        <v>31</v>
      </c>
      <c r="K5" s="2" t="s">
        <v>34</v>
      </c>
      <c r="L5" s="104">
        <v>400000000</v>
      </c>
      <c r="M5" s="3"/>
      <c r="N5" s="3"/>
      <c r="O5" s="3"/>
      <c r="P5" s="3"/>
      <c r="Q5" s="5"/>
      <c r="R5" s="3"/>
      <c r="S5" s="5"/>
      <c r="T5" s="3"/>
      <c r="U5" s="5"/>
      <c r="V5" s="5"/>
      <c r="W5" s="3"/>
      <c r="X5" s="4"/>
      <c r="Y5" s="4"/>
      <c r="Z5" s="4"/>
      <c r="AA5" s="4"/>
      <c r="AB5" s="4"/>
      <c r="AC5" s="4"/>
      <c r="AD5" s="4"/>
      <c r="AE5" s="4"/>
      <c r="AF5" s="4"/>
      <c r="AG5" s="4"/>
      <c r="AH5" s="4"/>
      <c r="AI5" s="4"/>
      <c r="AJ5" s="4"/>
      <c r="AK5" s="4"/>
      <c r="AL5" s="4"/>
      <c r="AM5" s="4"/>
      <c r="AN5" s="4"/>
      <c r="AO5" s="4"/>
      <c r="AP5" s="4"/>
      <c r="AQ5" s="4"/>
      <c r="AR5" s="4"/>
      <c r="AS5" s="4"/>
      <c r="AT5" s="4"/>
      <c r="AU5" s="4"/>
      <c r="AV5" s="4"/>
    </row>
    <row r="6" spans="1:48" s="1" customFormat="1" ht="60.75" customHeight="1" x14ac:dyDescent="0.25">
      <c r="A6" s="19"/>
      <c r="B6" s="103"/>
      <c r="C6" s="25"/>
      <c r="D6" s="103"/>
      <c r="E6" s="17" t="s">
        <v>392</v>
      </c>
      <c r="F6" s="52">
        <v>803175000</v>
      </c>
      <c r="G6" s="17" t="s">
        <v>14</v>
      </c>
      <c r="H6" s="15" t="s">
        <v>18</v>
      </c>
      <c r="I6" s="15" t="s">
        <v>25</v>
      </c>
      <c r="J6" s="2" t="s">
        <v>32</v>
      </c>
      <c r="K6" s="2" t="s">
        <v>35</v>
      </c>
      <c r="L6" s="104">
        <v>650000000</v>
      </c>
      <c r="M6" s="3"/>
      <c r="N6" s="3"/>
      <c r="O6" s="3"/>
      <c r="P6" s="3"/>
      <c r="Q6" s="3"/>
      <c r="R6" s="3"/>
      <c r="S6" s="3"/>
      <c r="T6" s="3"/>
      <c r="U6" s="3"/>
      <c r="V6" s="3"/>
      <c r="W6" s="3"/>
      <c r="X6" s="4"/>
      <c r="Y6" s="4"/>
      <c r="Z6" s="4"/>
      <c r="AA6" s="4"/>
      <c r="AB6" s="4"/>
      <c r="AC6" s="4"/>
      <c r="AD6" s="4"/>
      <c r="AE6" s="4"/>
      <c r="AF6" s="4"/>
      <c r="AG6" s="4"/>
      <c r="AH6" s="4"/>
      <c r="AI6" s="4"/>
      <c r="AJ6" s="4"/>
      <c r="AK6" s="4"/>
      <c r="AL6" s="4"/>
      <c r="AM6" s="4"/>
      <c r="AN6" s="4"/>
      <c r="AO6" s="4"/>
      <c r="AP6" s="4"/>
      <c r="AQ6" s="4"/>
      <c r="AR6" s="4"/>
      <c r="AS6" s="4"/>
      <c r="AT6" s="4"/>
      <c r="AU6" s="4"/>
      <c r="AV6" s="4"/>
    </row>
    <row r="7" spans="1:48" s="1" customFormat="1" ht="123" customHeight="1" x14ac:dyDescent="0.25">
      <c r="A7" s="19"/>
      <c r="B7" s="103"/>
      <c r="C7" s="25"/>
      <c r="D7" s="103"/>
      <c r="E7" s="17"/>
      <c r="F7" s="53"/>
      <c r="G7" s="17"/>
      <c r="H7" s="15" t="s">
        <v>19</v>
      </c>
      <c r="I7" s="15" t="s">
        <v>26</v>
      </c>
      <c r="J7" s="2" t="s">
        <v>30</v>
      </c>
      <c r="K7" s="2" t="s">
        <v>33</v>
      </c>
      <c r="L7" s="104">
        <v>153175000</v>
      </c>
      <c r="M7" s="3"/>
      <c r="N7" s="3"/>
      <c r="O7" s="5"/>
      <c r="P7" s="3"/>
      <c r="Q7" s="3"/>
      <c r="R7" s="3"/>
      <c r="S7" s="3"/>
      <c r="T7" s="3"/>
      <c r="U7" s="3"/>
      <c r="V7" s="3"/>
      <c r="W7" s="3"/>
      <c r="X7" s="4"/>
      <c r="Y7" s="4"/>
      <c r="Z7" s="4"/>
      <c r="AA7" s="4"/>
      <c r="AB7" s="4"/>
      <c r="AC7" s="4"/>
      <c r="AD7" s="4"/>
      <c r="AE7" s="4"/>
      <c r="AF7" s="4"/>
      <c r="AG7" s="4"/>
      <c r="AH7" s="4"/>
      <c r="AI7" s="4"/>
      <c r="AJ7" s="4"/>
      <c r="AK7" s="4"/>
      <c r="AL7" s="4"/>
      <c r="AM7" s="4"/>
      <c r="AN7" s="4"/>
      <c r="AO7" s="4"/>
      <c r="AP7" s="4"/>
      <c r="AQ7" s="4"/>
      <c r="AR7" s="4"/>
      <c r="AS7" s="4"/>
      <c r="AT7" s="4"/>
      <c r="AU7" s="4"/>
      <c r="AV7" s="4"/>
    </row>
    <row r="8" spans="1:48" s="1" customFormat="1" ht="83.25" customHeight="1" x14ac:dyDescent="0.25">
      <c r="A8" s="19"/>
      <c r="B8" s="103"/>
      <c r="C8" s="25"/>
      <c r="D8" s="103"/>
      <c r="E8" s="17" t="s">
        <v>393</v>
      </c>
      <c r="F8" s="52">
        <v>595372000</v>
      </c>
      <c r="G8" s="18" t="s">
        <v>15</v>
      </c>
      <c r="H8" s="15" t="s">
        <v>20</v>
      </c>
      <c r="I8" s="15" t="s">
        <v>27</v>
      </c>
      <c r="J8" s="2" t="s">
        <v>32</v>
      </c>
      <c r="K8" s="2" t="s">
        <v>36</v>
      </c>
      <c r="L8" s="104">
        <v>300000000</v>
      </c>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1:48" s="1" customFormat="1" ht="120.75" customHeight="1" x14ac:dyDescent="0.25">
      <c r="A9" s="19"/>
      <c r="B9" s="103"/>
      <c r="C9" s="25"/>
      <c r="D9" s="103"/>
      <c r="E9" s="17"/>
      <c r="F9" s="53"/>
      <c r="G9" s="19"/>
      <c r="H9" s="15" t="s">
        <v>21</v>
      </c>
      <c r="I9" s="15" t="s">
        <v>28</v>
      </c>
      <c r="J9" s="2" t="s">
        <v>30</v>
      </c>
      <c r="K9" s="2" t="s">
        <v>33</v>
      </c>
      <c r="L9" s="104">
        <v>295372000</v>
      </c>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row>
    <row r="10" spans="1:48" ht="87.95" customHeight="1" x14ac:dyDescent="0.25">
      <c r="A10" s="19"/>
      <c r="B10" s="103"/>
      <c r="C10" s="25"/>
      <c r="D10" s="103"/>
      <c r="E10" s="18" t="s">
        <v>395</v>
      </c>
      <c r="F10" s="52">
        <v>855372000</v>
      </c>
      <c r="G10" s="19"/>
      <c r="H10" s="15" t="s">
        <v>20</v>
      </c>
      <c r="I10" s="16" t="s">
        <v>27</v>
      </c>
      <c r="J10" s="2" t="s">
        <v>32</v>
      </c>
      <c r="K10" s="2" t="s">
        <v>36</v>
      </c>
      <c r="L10" s="104">
        <v>300000000</v>
      </c>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row>
    <row r="11" spans="1:48" ht="125.25" customHeight="1" x14ac:dyDescent="0.25">
      <c r="A11" s="19"/>
      <c r="B11" s="103"/>
      <c r="C11" s="25"/>
      <c r="D11" s="103"/>
      <c r="E11" s="19"/>
      <c r="F11" s="54"/>
      <c r="G11" s="19"/>
      <c r="H11" s="15" t="s">
        <v>22</v>
      </c>
      <c r="I11" s="16" t="s">
        <v>29</v>
      </c>
      <c r="J11" s="2" t="s">
        <v>30</v>
      </c>
      <c r="K11" s="2" t="s">
        <v>33</v>
      </c>
      <c r="L11" s="104">
        <v>295372000</v>
      </c>
      <c r="M11" s="4"/>
      <c r="N11" s="4"/>
      <c r="O11" s="6"/>
      <c r="P11" s="4"/>
      <c r="Q11" s="4"/>
      <c r="R11" s="4"/>
      <c r="S11" s="4"/>
      <c r="T11" s="4"/>
      <c r="U11" s="4"/>
      <c r="V11" s="4"/>
      <c r="W11" s="4"/>
      <c r="X11" s="4"/>
      <c r="Y11" s="4"/>
      <c r="Z11" s="4"/>
      <c r="AA11" s="4"/>
    </row>
    <row r="12" spans="1:48" ht="81.75" customHeight="1" x14ac:dyDescent="0.25">
      <c r="A12" s="19"/>
      <c r="B12" s="103"/>
      <c r="C12" s="25"/>
      <c r="D12" s="103"/>
      <c r="E12" s="19"/>
      <c r="F12" s="54"/>
      <c r="G12" s="19"/>
      <c r="H12" s="15" t="s">
        <v>61</v>
      </c>
      <c r="I12" s="16" t="s">
        <v>61</v>
      </c>
      <c r="J12" s="2" t="s">
        <v>66</v>
      </c>
      <c r="K12" s="2" t="s">
        <v>70</v>
      </c>
      <c r="L12" s="104">
        <v>60000000</v>
      </c>
      <c r="M12" s="4"/>
      <c r="N12" s="4"/>
      <c r="O12" s="4"/>
      <c r="P12" s="4"/>
      <c r="Q12" s="4"/>
      <c r="R12" s="4"/>
      <c r="S12" s="4"/>
      <c r="T12" s="4"/>
      <c r="U12" s="4"/>
      <c r="V12" s="4"/>
      <c r="W12" s="4"/>
      <c r="X12" s="4"/>
      <c r="Y12" s="4"/>
      <c r="Z12" s="4"/>
      <c r="AA12" s="4"/>
    </row>
    <row r="13" spans="1:48" ht="45.95" customHeight="1" x14ac:dyDescent="0.25">
      <c r="A13" s="19"/>
      <c r="B13" s="103"/>
      <c r="C13" s="25"/>
      <c r="D13" s="103"/>
      <c r="E13" s="19"/>
      <c r="F13" s="54"/>
      <c r="G13" s="19"/>
      <c r="H13" s="15" t="s">
        <v>62</v>
      </c>
      <c r="I13" s="16" t="s">
        <v>62</v>
      </c>
      <c r="J13" s="2" t="s">
        <v>67</v>
      </c>
      <c r="K13" s="2" t="s">
        <v>71</v>
      </c>
      <c r="L13" s="104">
        <v>50000000</v>
      </c>
      <c r="M13" s="4"/>
      <c r="N13" s="4"/>
      <c r="O13" s="7"/>
      <c r="P13" s="4"/>
      <c r="Q13" s="4"/>
      <c r="R13" s="4"/>
      <c r="S13" s="4"/>
      <c r="T13" s="4"/>
      <c r="U13" s="4"/>
      <c r="V13" s="4"/>
      <c r="W13" s="4"/>
      <c r="X13" s="4"/>
      <c r="Y13" s="4"/>
      <c r="Z13" s="4"/>
      <c r="AA13" s="4"/>
    </row>
    <row r="14" spans="1:48" ht="45" customHeight="1" x14ac:dyDescent="0.25">
      <c r="A14" s="19"/>
      <c r="B14" s="103"/>
      <c r="C14" s="25"/>
      <c r="D14" s="103"/>
      <c r="E14" s="19"/>
      <c r="F14" s="54"/>
      <c r="G14" s="19"/>
      <c r="H14" s="15" t="s">
        <v>63</v>
      </c>
      <c r="I14" s="16" t="s">
        <v>63</v>
      </c>
      <c r="J14" s="2" t="s">
        <v>68</v>
      </c>
      <c r="K14" s="2" t="s">
        <v>70</v>
      </c>
      <c r="L14" s="104">
        <v>100000000</v>
      </c>
      <c r="M14" s="4"/>
      <c r="N14" s="4"/>
      <c r="O14" s="4"/>
      <c r="P14" s="4"/>
      <c r="Q14" s="4"/>
      <c r="R14" s="4"/>
      <c r="S14" s="4"/>
      <c r="T14" s="4"/>
      <c r="U14" s="4"/>
      <c r="V14" s="4"/>
      <c r="W14" s="4"/>
      <c r="X14" s="4"/>
      <c r="Y14" s="4"/>
      <c r="Z14" s="4"/>
      <c r="AA14" s="4"/>
    </row>
    <row r="15" spans="1:48" ht="47.25" customHeight="1" x14ac:dyDescent="0.25">
      <c r="A15" s="20"/>
      <c r="B15" s="103"/>
      <c r="C15" s="26"/>
      <c r="D15" s="103"/>
      <c r="E15" s="20"/>
      <c r="F15" s="53"/>
      <c r="G15" s="20"/>
      <c r="H15" s="15" t="s">
        <v>64</v>
      </c>
      <c r="I15" s="16" t="s">
        <v>65</v>
      </c>
      <c r="J15" s="2" t="s">
        <v>69</v>
      </c>
      <c r="K15" s="2" t="s">
        <v>72</v>
      </c>
      <c r="L15" s="104">
        <v>50000000</v>
      </c>
      <c r="M15" s="4"/>
      <c r="N15" s="4"/>
      <c r="O15" s="4"/>
      <c r="P15" s="4"/>
      <c r="Q15" s="4"/>
      <c r="R15" s="4"/>
      <c r="S15" s="4"/>
      <c r="T15" s="4"/>
      <c r="U15" s="4"/>
      <c r="V15" s="4"/>
      <c r="W15" s="4"/>
      <c r="X15" s="4"/>
      <c r="Y15" s="4"/>
      <c r="Z15" s="4"/>
      <c r="AA15" s="4"/>
    </row>
    <row r="16" spans="1:48" ht="15" customHeight="1" x14ac:dyDescent="0.25">
      <c r="A16" s="38" t="s">
        <v>7</v>
      </c>
      <c r="B16" s="105"/>
      <c r="C16" s="39"/>
      <c r="D16" s="40">
        <f>SUM(D4)</f>
        <v>2749919000</v>
      </c>
      <c r="E16" s="41"/>
      <c r="F16" s="42"/>
      <c r="G16" s="42"/>
      <c r="H16" s="42"/>
      <c r="I16" s="42"/>
      <c r="J16" s="42"/>
      <c r="K16" s="43"/>
      <c r="L16" s="44">
        <f>SUM(L4:L15)</f>
        <v>2749919000</v>
      </c>
      <c r="M16" s="4"/>
      <c r="N16" s="4"/>
      <c r="O16" s="4"/>
      <c r="P16" s="4"/>
      <c r="Q16" s="4"/>
      <c r="R16" s="4"/>
      <c r="S16" s="4"/>
      <c r="T16" s="4"/>
      <c r="U16" s="4"/>
      <c r="V16" s="4"/>
      <c r="W16" s="4"/>
      <c r="X16" s="4"/>
      <c r="Y16" s="4"/>
      <c r="Z16" s="4"/>
      <c r="AA16" s="4"/>
    </row>
    <row r="17" spans="1:27" x14ac:dyDescent="0.25">
      <c r="A17" s="45" t="s">
        <v>0</v>
      </c>
      <c r="B17" s="46" t="s">
        <v>12</v>
      </c>
      <c r="C17" s="45" t="s">
        <v>10</v>
      </c>
      <c r="D17" s="45" t="s">
        <v>11</v>
      </c>
      <c r="E17" s="45" t="s">
        <v>8</v>
      </c>
      <c r="F17" s="47" t="s">
        <v>9</v>
      </c>
      <c r="G17" s="45" t="s">
        <v>1</v>
      </c>
      <c r="H17" s="45" t="s">
        <v>2</v>
      </c>
      <c r="I17" s="45" t="s">
        <v>3</v>
      </c>
      <c r="J17" s="45" t="s">
        <v>4</v>
      </c>
      <c r="K17" s="45" t="s">
        <v>5</v>
      </c>
      <c r="L17" s="47" t="s">
        <v>6</v>
      </c>
      <c r="M17" s="4"/>
      <c r="N17" s="4"/>
      <c r="O17" s="4"/>
      <c r="P17" s="4"/>
      <c r="Q17" s="4"/>
      <c r="R17" s="4"/>
      <c r="S17" s="4"/>
      <c r="T17" s="4"/>
      <c r="U17" s="4"/>
      <c r="V17" s="4"/>
      <c r="W17" s="4"/>
      <c r="X17" s="4"/>
      <c r="Y17" s="4"/>
      <c r="Z17" s="4"/>
      <c r="AA17" s="4"/>
    </row>
    <row r="18" spans="1:27" x14ac:dyDescent="0.25">
      <c r="A18" s="48"/>
      <c r="B18" s="46"/>
      <c r="C18" s="45"/>
      <c r="D18" s="45"/>
      <c r="E18" s="45"/>
      <c r="F18" s="47"/>
      <c r="G18" s="45"/>
      <c r="H18" s="45"/>
      <c r="I18" s="45"/>
      <c r="J18" s="45"/>
      <c r="K18" s="45"/>
      <c r="L18" s="47"/>
      <c r="M18" s="4"/>
      <c r="N18" s="4"/>
      <c r="O18" s="4"/>
      <c r="P18" s="4"/>
      <c r="Q18" s="4"/>
      <c r="R18" s="4"/>
      <c r="S18" s="4"/>
      <c r="T18" s="4"/>
      <c r="U18" s="4"/>
      <c r="V18" s="4"/>
      <c r="W18" s="4"/>
      <c r="X18" s="4"/>
      <c r="Y18" s="4"/>
      <c r="Z18" s="4"/>
      <c r="AA18" s="4"/>
    </row>
    <row r="19" spans="1:27" ht="66.75" customHeight="1" x14ac:dyDescent="0.25">
      <c r="A19" s="167" t="s">
        <v>175</v>
      </c>
      <c r="B19" s="170">
        <v>1620000000</v>
      </c>
      <c r="C19" s="28" t="s">
        <v>398</v>
      </c>
      <c r="D19" s="170">
        <v>1620000000</v>
      </c>
      <c r="E19" s="98" t="s">
        <v>396</v>
      </c>
      <c r="F19" s="27">
        <v>605700000</v>
      </c>
      <c r="G19" s="29" t="s">
        <v>38</v>
      </c>
      <c r="H19" s="30" t="s">
        <v>40</v>
      </c>
      <c r="I19" s="30" t="s">
        <v>47</v>
      </c>
      <c r="J19" s="31" t="s">
        <v>37</v>
      </c>
      <c r="K19" s="100" t="s">
        <v>58</v>
      </c>
      <c r="L19" s="32">
        <v>220000000</v>
      </c>
      <c r="M19" s="4"/>
      <c r="N19" s="4"/>
      <c r="O19" s="4"/>
      <c r="P19" s="4"/>
      <c r="Q19" s="4"/>
      <c r="R19" s="4"/>
      <c r="S19" s="4"/>
      <c r="T19" s="4"/>
      <c r="U19" s="4"/>
      <c r="V19" s="4"/>
      <c r="W19" s="4"/>
      <c r="X19" s="4"/>
      <c r="Y19" s="4"/>
      <c r="Z19" s="4"/>
      <c r="AA19" s="4"/>
    </row>
    <row r="20" spans="1:27" ht="33.75" x14ac:dyDescent="0.25">
      <c r="A20" s="168"/>
      <c r="B20" s="170"/>
      <c r="C20" s="33"/>
      <c r="D20" s="170"/>
      <c r="E20" s="98"/>
      <c r="F20" s="27"/>
      <c r="G20" s="29"/>
      <c r="H20" s="30" t="s">
        <v>41</v>
      </c>
      <c r="I20" s="30" t="s">
        <v>48</v>
      </c>
      <c r="J20" s="31" t="s">
        <v>55</v>
      </c>
      <c r="K20" s="100" t="s">
        <v>34</v>
      </c>
      <c r="L20" s="32">
        <v>65000000</v>
      </c>
      <c r="M20" s="4"/>
      <c r="N20" s="4"/>
      <c r="O20" s="4"/>
      <c r="P20" s="4"/>
      <c r="Q20" s="4"/>
      <c r="R20" s="4"/>
      <c r="S20" s="4"/>
      <c r="T20" s="4"/>
      <c r="U20" s="4"/>
      <c r="V20" s="4"/>
      <c r="W20" s="4"/>
      <c r="X20" s="4"/>
      <c r="Y20" s="4"/>
      <c r="Z20" s="4"/>
      <c r="AA20" s="4"/>
    </row>
    <row r="21" spans="1:27" ht="162.75" customHeight="1" x14ac:dyDescent="0.25">
      <c r="A21" s="168"/>
      <c r="B21" s="170"/>
      <c r="C21" s="33"/>
      <c r="D21" s="170"/>
      <c r="E21" s="98"/>
      <c r="F21" s="27"/>
      <c r="G21" s="29"/>
      <c r="H21" s="30" t="s">
        <v>42</v>
      </c>
      <c r="I21" s="30" t="s">
        <v>49</v>
      </c>
      <c r="J21" s="31" t="s">
        <v>56</v>
      </c>
      <c r="K21" s="100" t="s">
        <v>33</v>
      </c>
      <c r="L21" s="171">
        <v>320700000</v>
      </c>
      <c r="M21" s="4"/>
      <c r="N21" s="4"/>
      <c r="O21" s="4"/>
      <c r="P21" s="4"/>
      <c r="Q21" s="4"/>
      <c r="R21" s="4"/>
      <c r="S21" s="4"/>
      <c r="T21" s="4"/>
      <c r="U21" s="4"/>
      <c r="V21" s="4"/>
      <c r="W21" s="4"/>
      <c r="X21" s="4"/>
      <c r="Y21" s="4"/>
      <c r="Z21" s="4"/>
      <c r="AA21" s="4"/>
    </row>
    <row r="22" spans="1:27" ht="95.25" customHeight="1" x14ac:dyDescent="0.25">
      <c r="A22" s="168"/>
      <c r="B22" s="170"/>
      <c r="C22" s="33"/>
      <c r="D22" s="170"/>
      <c r="E22" s="98"/>
      <c r="F22" s="27"/>
      <c r="G22" s="29"/>
      <c r="H22" s="30" t="s">
        <v>43</v>
      </c>
      <c r="I22" s="30" t="s">
        <v>50</v>
      </c>
      <c r="J22" s="34" t="s">
        <v>37</v>
      </c>
      <c r="K22" s="101" t="s">
        <v>59</v>
      </c>
      <c r="L22" s="35">
        <v>200000000</v>
      </c>
      <c r="M22" s="4"/>
      <c r="N22" s="4"/>
      <c r="O22" s="4"/>
      <c r="P22" s="4"/>
      <c r="Q22" s="4"/>
      <c r="R22" s="4"/>
      <c r="S22" s="4"/>
      <c r="T22" s="4"/>
      <c r="U22" s="4"/>
      <c r="V22" s="4"/>
      <c r="W22" s="4"/>
      <c r="X22" s="4"/>
      <c r="Y22" s="4"/>
      <c r="Z22" s="4"/>
      <c r="AA22" s="4"/>
    </row>
    <row r="23" spans="1:27" ht="67.5" x14ac:dyDescent="0.25">
      <c r="A23" s="168"/>
      <c r="B23" s="170"/>
      <c r="C23" s="33"/>
      <c r="D23" s="170"/>
      <c r="E23" s="98" t="s">
        <v>397</v>
      </c>
      <c r="F23" s="27">
        <v>1014300000</v>
      </c>
      <c r="G23" s="29" t="s">
        <v>39</v>
      </c>
      <c r="H23" s="30" t="s">
        <v>44</v>
      </c>
      <c r="I23" s="30" t="s">
        <v>51</v>
      </c>
      <c r="J23" s="31" t="s">
        <v>54</v>
      </c>
      <c r="K23" s="100" t="s">
        <v>60</v>
      </c>
      <c r="L23" s="32">
        <v>200000000</v>
      </c>
      <c r="M23" s="4"/>
      <c r="N23" s="4"/>
      <c r="O23" s="4"/>
      <c r="P23" s="4"/>
      <c r="Q23" s="4"/>
      <c r="R23" s="4"/>
      <c r="S23" s="4"/>
      <c r="T23" s="4"/>
      <c r="U23" s="4"/>
      <c r="V23" s="4"/>
      <c r="W23" s="4"/>
      <c r="X23" s="4"/>
      <c r="Y23" s="4"/>
      <c r="Z23" s="4"/>
      <c r="AA23" s="4"/>
    </row>
    <row r="24" spans="1:27" ht="92.25" customHeight="1" x14ac:dyDescent="0.25">
      <c r="A24" s="168"/>
      <c r="B24" s="170"/>
      <c r="C24" s="33"/>
      <c r="D24" s="170"/>
      <c r="E24" s="99"/>
      <c r="F24" s="27"/>
      <c r="G24" s="29"/>
      <c r="H24" s="30" t="s">
        <v>45</v>
      </c>
      <c r="I24" s="30" t="s">
        <v>52</v>
      </c>
      <c r="J24" s="34" t="s">
        <v>57</v>
      </c>
      <c r="K24" s="100" t="s">
        <v>34</v>
      </c>
      <c r="L24" s="35">
        <v>35000000</v>
      </c>
      <c r="M24" s="4"/>
      <c r="N24" s="4"/>
      <c r="O24" s="4"/>
      <c r="P24" s="4"/>
      <c r="Q24" s="4"/>
      <c r="R24" s="4"/>
      <c r="S24" s="4"/>
      <c r="T24" s="4"/>
      <c r="U24" s="4"/>
      <c r="V24" s="4"/>
      <c r="W24" s="4"/>
      <c r="X24" s="4"/>
      <c r="Y24" s="4"/>
      <c r="Z24" s="4"/>
      <c r="AA24" s="4"/>
    </row>
    <row r="25" spans="1:27" ht="163.5" customHeight="1" x14ac:dyDescent="0.25">
      <c r="A25" s="169"/>
      <c r="B25" s="170"/>
      <c r="C25" s="37"/>
      <c r="D25" s="170"/>
      <c r="E25" s="99"/>
      <c r="F25" s="27"/>
      <c r="G25" s="29"/>
      <c r="H25" s="30" t="s">
        <v>46</v>
      </c>
      <c r="I25" s="30" t="s">
        <v>53</v>
      </c>
      <c r="J25" s="31" t="s">
        <v>56</v>
      </c>
      <c r="K25" s="100" t="s">
        <v>33</v>
      </c>
      <c r="L25" s="32">
        <v>579300000</v>
      </c>
    </row>
    <row r="26" spans="1:27" ht="15" customHeight="1" x14ac:dyDescent="0.25">
      <c r="A26" s="38" t="s">
        <v>7</v>
      </c>
      <c r="B26" s="105"/>
      <c r="C26" s="39"/>
      <c r="D26" s="40">
        <f>SUM(D19)</f>
        <v>1620000000</v>
      </c>
      <c r="E26" s="41"/>
      <c r="F26" s="42"/>
      <c r="G26" s="42"/>
      <c r="H26" s="42"/>
      <c r="I26" s="42"/>
      <c r="J26" s="42"/>
      <c r="K26" s="43"/>
      <c r="L26" s="44">
        <f>SUM(L19:L25)</f>
        <v>1620000000</v>
      </c>
    </row>
    <row r="27" spans="1:27" x14ac:dyDescent="0.25">
      <c r="A27" s="45" t="s">
        <v>0</v>
      </c>
      <c r="B27" s="46" t="s">
        <v>12</v>
      </c>
      <c r="C27" s="45" t="s">
        <v>10</v>
      </c>
      <c r="D27" s="45" t="s">
        <v>11</v>
      </c>
      <c r="E27" s="45" t="s">
        <v>8</v>
      </c>
      <c r="F27" s="47" t="s">
        <v>9</v>
      </c>
      <c r="G27" s="45" t="s">
        <v>1</v>
      </c>
      <c r="H27" s="45" t="s">
        <v>2</v>
      </c>
      <c r="I27" s="45" t="s">
        <v>3</v>
      </c>
      <c r="J27" s="45" t="s">
        <v>4</v>
      </c>
      <c r="K27" s="45" t="s">
        <v>5</v>
      </c>
      <c r="L27" s="47" t="s">
        <v>6</v>
      </c>
    </row>
    <row r="28" spans="1:27" x14ac:dyDescent="0.25">
      <c r="A28" s="48"/>
      <c r="B28" s="62"/>
      <c r="C28" s="48"/>
      <c r="D28" s="48"/>
      <c r="E28" s="48"/>
      <c r="F28" s="63"/>
      <c r="G28" s="48"/>
      <c r="H28" s="48"/>
      <c r="I28" s="48"/>
      <c r="J28" s="48"/>
      <c r="K28" s="48"/>
      <c r="L28" s="63"/>
    </row>
    <row r="29" spans="1:27" ht="45" x14ac:dyDescent="0.25">
      <c r="A29" s="18" t="s">
        <v>73</v>
      </c>
      <c r="B29" s="91">
        <f>SUM(F29:F49)</f>
        <v>8010409999.6700001</v>
      </c>
      <c r="C29" s="64" t="s">
        <v>408</v>
      </c>
      <c r="D29" s="94">
        <f>SUM(F29:F46)</f>
        <v>7250982379.6700001</v>
      </c>
      <c r="E29" s="78" t="s">
        <v>399</v>
      </c>
      <c r="F29" s="65">
        <f>SUM(L29:L32)</f>
        <v>1282734482</v>
      </c>
      <c r="G29" s="95" t="s">
        <v>74</v>
      </c>
      <c r="H29" s="78" t="s">
        <v>75</v>
      </c>
      <c r="I29" s="66" t="s">
        <v>76</v>
      </c>
      <c r="J29" s="67" t="s">
        <v>77</v>
      </c>
      <c r="K29" s="75" t="s">
        <v>78</v>
      </c>
      <c r="L29" s="57">
        <v>250850600</v>
      </c>
    </row>
    <row r="30" spans="1:27" ht="56.25" x14ac:dyDescent="0.25">
      <c r="A30" s="19"/>
      <c r="B30" s="92"/>
      <c r="C30" s="69"/>
      <c r="D30" s="86"/>
      <c r="E30" s="80"/>
      <c r="F30" s="69"/>
      <c r="G30" s="80"/>
      <c r="H30" s="80"/>
      <c r="I30" s="66" t="s">
        <v>79</v>
      </c>
      <c r="J30" s="70" t="s">
        <v>80</v>
      </c>
      <c r="K30" s="75" t="s">
        <v>81</v>
      </c>
      <c r="L30" s="57">
        <v>648750000</v>
      </c>
    </row>
    <row r="31" spans="1:27" ht="33.75" x14ac:dyDescent="0.25">
      <c r="A31" s="19"/>
      <c r="B31" s="92"/>
      <c r="C31" s="69"/>
      <c r="D31" s="86"/>
      <c r="E31" s="80"/>
      <c r="F31" s="69"/>
      <c r="G31" s="80"/>
      <c r="H31" s="80"/>
      <c r="I31" s="66" t="s">
        <v>82</v>
      </c>
      <c r="J31" s="70" t="s">
        <v>83</v>
      </c>
      <c r="K31" s="75" t="s">
        <v>36</v>
      </c>
      <c r="L31" s="57">
        <v>37500000</v>
      </c>
    </row>
    <row r="32" spans="1:27" ht="67.5" x14ac:dyDescent="0.25">
      <c r="A32" s="19"/>
      <c r="B32" s="92"/>
      <c r="C32" s="69"/>
      <c r="D32" s="86"/>
      <c r="E32" s="80"/>
      <c r="F32" s="69"/>
      <c r="G32" s="80"/>
      <c r="H32" s="80"/>
      <c r="I32" s="66" t="s">
        <v>84</v>
      </c>
      <c r="J32" s="67" t="s">
        <v>77</v>
      </c>
      <c r="K32" s="75" t="s">
        <v>81</v>
      </c>
      <c r="L32" s="57">
        <f>195633900+149999982</f>
        <v>345633882</v>
      </c>
    </row>
    <row r="33" spans="1:12" ht="78.75" x14ac:dyDescent="0.25">
      <c r="A33" s="19"/>
      <c r="B33" s="92"/>
      <c r="C33" s="69"/>
      <c r="D33" s="86"/>
      <c r="E33" s="81" t="s">
        <v>400</v>
      </c>
      <c r="F33" s="71">
        <f>SUM(L33)</f>
        <v>157300000</v>
      </c>
      <c r="G33" s="96" t="s">
        <v>85</v>
      </c>
      <c r="H33" s="66" t="s">
        <v>86</v>
      </c>
      <c r="I33" s="66" t="s">
        <v>87</v>
      </c>
      <c r="J33" s="67" t="s">
        <v>77</v>
      </c>
      <c r="K33" s="75" t="s">
        <v>81</v>
      </c>
      <c r="L33" s="57">
        <v>157300000</v>
      </c>
    </row>
    <row r="34" spans="1:12" ht="56.25" x14ac:dyDescent="0.25">
      <c r="A34" s="19"/>
      <c r="B34" s="92"/>
      <c r="C34" s="69"/>
      <c r="D34" s="86"/>
      <c r="E34" s="97" t="s">
        <v>402</v>
      </c>
      <c r="F34" s="65">
        <f>SUM(L34:L35)</f>
        <v>440415800</v>
      </c>
      <c r="G34" s="78" t="s">
        <v>88</v>
      </c>
      <c r="H34" s="78" t="s">
        <v>89</v>
      </c>
      <c r="I34" s="66" t="s">
        <v>90</v>
      </c>
      <c r="J34" s="67" t="s">
        <v>91</v>
      </c>
      <c r="K34" s="75" t="s">
        <v>81</v>
      </c>
      <c r="L34" s="57">
        <v>338533800</v>
      </c>
    </row>
    <row r="35" spans="1:12" ht="56.25" x14ac:dyDescent="0.25">
      <c r="A35" s="19"/>
      <c r="B35" s="92"/>
      <c r="C35" s="69"/>
      <c r="D35" s="86"/>
      <c r="E35" s="80"/>
      <c r="F35" s="69"/>
      <c r="G35" s="80"/>
      <c r="H35" s="80"/>
      <c r="I35" s="66" t="s">
        <v>92</v>
      </c>
      <c r="J35" s="72" t="s">
        <v>77</v>
      </c>
      <c r="K35" s="75" t="s">
        <v>81</v>
      </c>
      <c r="L35" s="57">
        <v>101882000</v>
      </c>
    </row>
    <row r="36" spans="1:12" ht="67.5" x14ac:dyDescent="0.25">
      <c r="A36" s="19"/>
      <c r="B36" s="92"/>
      <c r="C36" s="69"/>
      <c r="D36" s="86"/>
      <c r="E36" s="97" t="s">
        <v>401</v>
      </c>
      <c r="F36" s="71">
        <f>308625000+12141380</f>
        <v>320766380</v>
      </c>
      <c r="G36" s="78" t="s">
        <v>93</v>
      </c>
      <c r="H36" s="66" t="s">
        <v>94</v>
      </c>
      <c r="I36" s="73" t="s">
        <v>95</v>
      </c>
      <c r="J36" s="74" t="s">
        <v>77</v>
      </c>
      <c r="K36" s="75" t="s">
        <v>96</v>
      </c>
      <c r="L36" s="57">
        <v>320766380</v>
      </c>
    </row>
    <row r="37" spans="1:12" ht="33.75" x14ac:dyDescent="0.25">
      <c r="A37" s="19"/>
      <c r="B37" s="92"/>
      <c r="C37" s="69"/>
      <c r="D37" s="86"/>
      <c r="E37" s="97"/>
      <c r="F37" s="76">
        <f>101804880+112374000</f>
        <v>214178880</v>
      </c>
      <c r="G37" s="78"/>
      <c r="H37" s="66" t="s">
        <v>97</v>
      </c>
      <c r="I37" s="73" t="s">
        <v>98</v>
      </c>
      <c r="J37" s="74" t="s">
        <v>122</v>
      </c>
      <c r="K37" s="75" t="s">
        <v>33</v>
      </c>
      <c r="L37" s="57">
        <v>214178880</v>
      </c>
    </row>
    <row r="38" spans="1:12" ht="67.5" x14ac:dyDescent="0.25">
      <c r="A38" s="19"/>
      <c r="B38" s="92"/>
      <c r="C38" s="69"/>
      <c r="D38" s="86"/>
      <c r="E38" s="97"/>
      <c r="F38" s="76">
        <v>37500000</v>
      </c>
      <c r="G38" s="78"/>
      <c r="H38" s="66" t="s">
        <v>99</v>
      </c>
      <c r="I38" s="77" t="s">
        <v>82</v>
      </c>
      <c r="J38" s="74" t="s">
        <v>83</v>
      </c>
      <c r="K38" s="75" t="s">
        <v>36</v>
      </c>
      <c r="L38" s="57">
        <v>37500000</v>
      </c>
    </row>
    <row r="39" spans="1:12" ht="67.5" x14ac:dyDescent="0.25">
      <c r="A39" s="19"/>
      <c r="B39" s="92"/>
      <c r="C39" s="69"/>
      <c r="D39" s="86"/>
      <c r="E39" s="78" t="s">
        <v>100</v>
      </c>
      <c r="F39" s="76">
        <v>36850000</v>
      </c>
      <c r="G39" s="78" t="s">
        <v>101</v>
      </c>
      <c r="H39" s="66" t="s">
        <v>102</v>
      </c>
      <c r="I39" s="73" t="s">
        <v>103</v>
      </c>
      <c r="J39" s="74" t="s">
        <v>77</v>
      </c>
      <c r="K39" s="75" t="s">
        <v>96</v>
      </c>
      <c r="L39" s="57">
        <v>36850000</v>
      </c>
    </row>
    <row r="40" spans="1:12" ht="33.75" x14ac:dyDescent="0.25">
      <c r="A40" s="19"/>
      <c r="B40" s="92"/>
      <c r="C40" s="69"/>
      <c r="D40" s="86"/>
      <c r="E40" s="78"/>
      <c r="F40" s="76">
        <v>84571120</v>
      </c>
      <c r="G40" s="80"/>
      <c r="H40" s="66" t="s">
        <v>104</v>
      </c>
      <c r="I40" s="73" t="s">
        <v>98</v>
      </c>
      <c r="J40" s="74" t="s">
        <v>122</v>
      </c>
      <c r="K40" s="75" t="s">
        <v>33</v>
      </c>
      <c r="L40" s="57">
        <v>84571120</v>
      </c>
    </row>
    <row r="41" spans="1:12" ht="58.5" customHeight="1" x14ac:dyDescent="0.25">
      <c r="A41" s="19"/>
      <c r="B41" s="92"/>
      <c r="C41" s="69"/>
      <c r="D41" s="86"/>
      <c r="E41" s="97" t="s">
        <v>403</v>
      </c>
      <c r="F41" s="76">
        <v>16521906</v>
      </c>
      <c r="G41" s="97" t="s">
        <v>105</v>
      </c>
      <c r="H41" s="78" t="s">
        <v>106</v>
      </c>
      <c r="I41" s="78" t="s">
        <v>119</v>
      </c>
      <c r="J41" s="72" t="s">
        <v>80</v>
      </c>
      <c r="K41" s="79" t="s">
        <v>107</v>
      </c>
      <c r="L41" s="59">
        <v>185521906</v>
      </c>
    </row>
    <row r="42" spans="1:12" ht="65.25" customHeight="1" x14ac:dyDescent="0.25">
      <c r="A42" s="19"/>
      <c r="B42" s="92"/>
      <c r="C42" s="69"/>
      <c r="D42" s="86"/>
      <c r="E42" s="80"/>
      <c r="F42" s="76">
        <v>169000000</v>
      </c>
      <c r="G42" s="80"/>
      <c r="H42" s="80"/>
      <c r="I42" s="80"/>
      <c r="J42" s="72" t="s">
        <v>77</v>
      </c>
      <c r="K42" s="102"/>
      <c r="L42" s="60"/>
    </row>
    <row r="43" spans="1:12" ht="114.75" customHeight="1" x14ac:dyDescent="0.25">
      <c r="A43" s="19"/>
      <c r="B43" s="92"/>
      <c r="C43" s="69"/>
      <c r="D43" s="86"/>
      <c r="E43" s="97" t="s">
        <v>404</v>
      </c>
      <c r="F43" s="76">
        <v>16521906</v>
      </c>
      <c r="G43" s="97" t="s">
        <v>108</v>
      </c>
      <c r="H43" s="78" t="s">
        <v>109</v>
      </c>
      <c r="I43" s="81" t="s">
        <v>120</v>
      </c>
      <c r="J43" s="67" t="s">
        <v>122</v>
      </c>
      <c r="K43" s="79" t="s">
        <v>107</v>
      </c>
      <c r="L43" s="59">
        <v>354621905.67000002</v>
      </c>
    </row>
    <row r="44" spans="1:12" ht="96.75" customHeight="1" x14ac:dyDescent="0.25">
      <c r="A44" s="19"/>
      <c r="B44" s="92"/>
      <c r="C44" s="69"/>
      <c r="D44" s="86"/>
      <c r="E44" s="80"/>
      <c r="F44" s="76">
        <f>338066966.67+33033</f>
        <v>338099999.67000002</v>
      </c>
      <c r="G44" s="80"/>
      <c r="H44" s="80"/>
      <c r="I44" s="66" t="s">
        <v>110</v>
      </c>
      <c r="J44" s="67" t="s">
        <v>77</v>
      </c>
      <c r="K44" s="102"/>
      <c r="L44" s="60"/>
    </row>
    <row r="45" spans="1:12" ht="78.75" customHeight="1" x14ac:dyDescent="0.25">
      <c r="A45" s="19"/>
      <c r="B45" s="92"/>
      <c r="C45" s="69"/>
      <c r="D45" s="86"/>
      <c r="E45" s="97" t="s">
        <v>405</v>
      </c>
      <c r="F45" s="76">
        <v>16521906</v>
      </c>
      <c r="G45" s="97" t="s">
        <v>111</v>
      </c>
      <c r="H45" s="78" t="s">
        <v>112</v>
      </c>
      <c r="I45" s="81" t="s">
        <v>120</v>
      </c>
      <c r="J45" s="67" t="s">
        <v>122</v>
      </c>
      <c r="K45" s="79" t="s">
        <v>33</v>
      </c>
      <c r="L45" s="59">
        <v>4136521906</v>
      </c>
    </row>
    <row r="46" spans="1:12" ht="112.5" x14ac:dyDescent="0.25">
      <c r="A46" s="19"/>
      <c r="B46" s="92"/>
      <c r="C46" s="69"/>
      <c r="D46" s="87"/>
      <c r="E46" s="80"/>
      <c r="F46" s="76">
        <v>4120000000</v>
      </c>
      <c r="G46" s="80"/>
      <c r="H46" s="80"/>
      <c r="I46" s="66" t="s">
        <v>121</v>
      </c>
      <c r="J46" s="67" t="s">
        <v>123</v>
      </c>
      <c r="K46" s="102"/>
      <c r="L46" s="60"/>
    </row>
    <row r="47" spans="1:12" ht="157.5" x14ac:dyDescent="0.25">
      <c r="A47" s="19"/>
      <c r="B47" s="92"/>
      <c r="C47" s="88" t="s">
        <v>407</v>
      </c>
      <c r="D47" s="94">
        <f>SUM(F47:F49)</f>
        <v>759427620</v>
      </c>
      <c r="E47" s="78" t="s">
        <v>406</v>
      </c>
      <c r="F47" s="76">
        <f>+L47</f>
        <v>527577620</v>
      </c>
      <c r="G47" s="66" t="s">
        <v>113</v>
      </c>
      <c r="H47" s="66" t="s">
        <v>114</v>
      </c>
      <c r="I47" s="73" t="s">
        <v>115</v>
      </c>
      <c r="J47" s="82" t="s">
        <v>77</v>
      </c>
      <c r="K47" s="75" t="s">
        <v>96</v>
      </c>
      <c r="L47" s="57">
        <v>527577620</v>
      </c>
    </row>
    <row r="48" spans="1:12" ht="47.25" customHeight="1" x14ac:dyDescent="0.25">
      <c r="A48" s="19"/>
      <c r="B48" s="92"/>
      <c r="C48" s="89"/>
      <c r="D48" s="86"/>
      <c r="E48" s="78"/>
      <c r="F48" s="76">
        <v>195000000</v>
      </c>
      <c r="G48" s="78" t="s">
        <v>116</v>
      </c>
      <c r="H48" s="66" t="s">
        <v>117</v>
      </c>
      <c r="I48" s="73" t="s">
        <v>98</v>
      </c>
      <c r="J48" s="58" t="s">
        <v>122</v>
      </c>
      <c r="K48" s="75" t="s">
        <v>33</v>
      </c>
      <c r="L48" s="61">
        <v>195000000</v>
      </c>
    </row>
    <row r="49" spans="1:12" ht="67.5" x14ac:dyDescent="0.25">
      <c r="A49" s="20"/>
      <c r="B49" s="93"/>
      <c r="C49" s="90"/>
      <c r="D49" s="87"/>
      <c r="E49" s="78"/>
      <c r="F49" s="76">
        <v>36850000</v>
      </c>
      <c r="G49" s="78"/>
      <c r="H49" s="66" t="s">
        <v>118</v>
      </c>
      <c r="I49" s="73" t="s">
        <v>103</v>
      </c>
      <c r="J49" s="83" t="s">
        <v>77</v>
      </c>
      <c r="K49" s="75" t="s">
        <v>33</v>
      </c>
      <c r="L49" s="68">
        <v>36850000</v>
      </c>
    </row>
    <row r="50" spans="1:12" ht="15" customHeight="1" x14ac:dyDescent="0.25">
      <c r="A50" s="38" t="s">
        <v>7</v>
      </c>
      <c r="B50" s="105"/>
      <c r="C50" s="39"/>
      <c r="D50" s="40">
        <f>SUM(D29:D49)</f>
        <v>8010409999.6700001</v>
      </c>
      <c r="E50" s="41"/>
      <c r="F50" s="42"/>
      <c r="G50" s="42"/>
      <c r="H50" s="42"/>
      <c r="I50" s="42"/>
      <c r="J50" s="42"/>
      <c r="K50" s="43"/>
      <c r="L50" s="44">
        <f>SUM(L29:L49)</f>
        <v>8010409999.6700001</v>
      </c>
    </row>
    <row r="51" spans="1:12" x14ac:dyDescent="0.25">
      <c r="A51" s="45" t="s">
        <v>0</v>
      </c>
      <c r="B51" s="46" t="s">
        <v>12</v>
      </c>
      <c r="C51" s="45" t="s">
        <v>10</v>
      </c>
      <c r="D51" s="45" t="s">
        <v>11</v>
      </c>
      <c r="E51" s="45" t="s">
        <v>8</v>
      </c>
      <c r="F51" s="47" t="s">
        <v>9</v>
      </c>
      <c r="G51" s="45" t="s">
        <v>1</v>
      </c>
      <c r="H51" s="45" t="s">
        <v>2</v>
      </c>
      <c r="I51" s="45" t="s">
        <v>3</v>
      </c>
      <c r="J51" s="45" t="s">
        <v>4</v>
      </c>
      <c r="K51" s="45" t="s">
        <v>5</v>
      </c>
      <c r="L51" s="47" t="s">
        <v>6</v>
      </c>
    </row>
    <row r="52" spans="1:12" x14ac:dyDescent="0.25">
      <c r="A52" s="45"/>
      <c r="B52" s="46"/>
      <c r="C52" s="45"/>
      <c r="D52" s="45"/>
      <c r="E52" s="45"/>
      <c r="F52" s="47"/>
      <c r="G52" s="45"/>
      <c r="H52" s="45"/>
      <c r="I52" s="45"/>
      <c r="J52" s="45"/>
      <c r="K52" s="45"/>
      <c r="L52" s="47"/>
    </row>
    <row r="53" spans="1:12" ht="409.6" customHeight="1" x14ac:dyDescent="0.25">
      <c r="A53" s="106" t="s">
        <v>124</v>
      </c>
      <c r="B53" s="123">
        <v>2486566000</v>
      </c>
      <c r="C53" s="124" t="s">
        <v>409</v>
      </c>
      <c r="D53" s="133">
        <f>SUM(L53:L54)</f>
        <v>833283000</v>
      </c>
      <c r="E53" s="124" t="s">
        <v>410</v>
      </c>
      <c r="F53" s="125">
        <f>SUM(L53:L54)</f>
        <v>833283000</v>
      </c>
      <c r="G53" s="126" t="s">
        <v>130</v>
      </c>
      <c r="H53" s="225" t="s">
        <v>133</v>
      </c>
      <c r="I53" s="230" t="s">
        <v>136</v>
      </c>
      <c r="J53" s="107" t="s">
        <v>77</v>
      </c>
      <c r="K53" s="108" t="s">
        <v>33</v>
      </c>
      <c r="L53" s="109">
        <f>757927500+26400000</f>
        <v>784327500</v>
      </c>
    </row>
    <row r="54" spans="1:12" ht="67.5" customHeight="1" x14ac:dyDescent="0.25">
      <c r="A54" s="55"/>
      <c r="B54" s="115"/>
      <c r="C54" s="127"/>
      <c r="D54" s="134"/>
      <c r="E54" s="127"/>
      <c r="F54" s="115"/>
      <c r="G54" s="127"/>
      <c r="H54" s="227"/>
      <c r="I54" s="231" t="s">
        <v>137</v>
      </c>
      <c r="J54" s="110" t="s">
        <v>80</v>
      </c>
      <c r="K54" s="108" t="s">
        <v>33</v>
      </c>
      <c r="L54" s="109">
        <v>48955500</v>
      </c>
    </row>
    <row r="55" spans="1:12" ht="33.75" x14ac:dyDescent="0.25">
      <c r="A55" s="55"/>
      <c r="B55" s="115"/>
      <c r="C55" s="124" t="s">
        <v>411</v>
      </c>
      <c r="D55" s="125">
        <f>SUM(F55:F58)</f>
        <v>222477750</v>
      </c>
      <c r="E55" s="135" t="s">
        <v>125</v>
      </c>
      <c r="F55" s="139">
        <f>SUM(L55:L56)</f>
        <v>150838875</v>
      </c>
      <c r="G55" s="137" t="s">
        <v>131</v>
      </c>
      <c r="H55" s="225" t="s">
        <v>134</v>
      </c>
      <c r="I55" s="231" t="s">
        <v>138</v>
      </c>
      <c r="J55" s="110" t="s">
        <v>77</v>
      </c>
      <c r="K55" s="111" t="s">
        <v>33</v>
      </c>
      <c r="L55" s="109">
        <v>138600000</v>
      </c>
    </row>
    <row r="56" spans="1:12" ht="60" customHeight="1" x14ac:dyDescent="0.25">
      <c r="A56" s="55"/>
      <c r="B56" s="115"/>
      <c r="C56" s="128"/>
      <c r="D56" s="130"/>
      <c r="E56" s="136"/>
      <c r="F56" s="139"/>
      <c r="G56" s="138"/>
      <c r="H56" s="226"/>
      <c r="I56" s="231" t="s">
        <v>137</v>
      </c>
      <c r="J56" s="110" t="s">
        <v>122</v>
      </c>
      <c r="K56" s="108" t="s">
        <v>33</v>
      </c>
      <c r="L56" s="109">
        <v>12238875</v>
      </c>
    </row>
    <row r="57" spans="1:12" ht="33.75" x14ac:dyDescent="0.25">
      <c r="A57" s="55"/>
      <c r="B57" s="115"/>
      <c r="C57" s="128"/>
      <c r="D57" s="130"/>
      <c r="E57" s="124" t="s">
        <v>126</v>
      </c>
      <c r="F57" s="130">
        <f>SUM(L57:L58)</f>
        <v>71638875</v>
      </c>
      <c r="G57" s="131"/>
      <c r="H57" s="226"/>
      <c r="I57" s="230" t="s">
        <v>139</v>
      </c>
      <c r="J57" s="107" t="s">
        <v>77</v>
      </c>
      <c r="K57" s="108" t="s">
        <v>33</v>
      </c>
      <c r="L57" s="109">
        <v>59400000</v>
      </c>
    </row>
    <row r="58" spans="1:12" ht="41.25" customHeight="1" x14ac:dyDescent="0.25">
      <c r="A58" s="55"/>
      <c r="B58" s="115"/>
      <c r="C58" s="132"/>
      <c r="D58" s="115"/>
      <c r="E58" s="129"/>
      <c r="F58" s="130"/>
      <c r="G58" s="127"/>
      <c r="H58" s="227"/>
      <c r="I58" s="231" t="s">
        <v>137</v>
      </c>
      <c r="J58" s="110" t="s">
        <v>80</v>
      </c>
      <c r="K58" s="108" t="s">
        <v>33</v>
      </c>
      <c r="L58" s="109">
        <v>12238875</v>
      </c>
    </row>
    <row r="59" spans="1:12" x14ac:dyDescent="0.25">
      <c r="A59" s="55"/>
      <c r="B59" s="115"/>
      <c r="C59" s="135" t="s">
        <v>412</v>
      </c>
      <c r="D59" s="152">
        <f>SUM(F59:F69)</f>
        <v>830805250</v>
      </c>
      <c r="E59" s="148" t="s">
        <v>127</v>
      </c>
      <c r="F59" s="139">
        <f>SUM(L59:L63)</f>
        <v>404402625</v>
      </c>
      <c r="G59" s="137" t="s">
        <v>132</v>
      </c>
      <c r="H59" s="228" t="s">
        <v>135</v>
      </c>
      <c r="I59" s="225" t="s">
        <v>136</v>
      </c>
      <c r="J59" s="112" t="s">
        <v>77</v>
      </c>
      <c r="K59" s="113" t="s">
        <v>33</v>
      </c>
      <c r="L59" s="114">
        <f>378963750+13200000</f>
        <v>392163750</v>
      </c>
    </row>
    <row r="60" spans="1:12" x14ac:dyDescent="0.25">
      <c r="A60" s="55"/>
      <c r="B60" s="115"/>
      <c r="C60" s="140"/>
      <c r="D60" s="153"/>
      <c r="E60" s="149"/>
      <c r="F60" s="139"/>
      <c r="G60" s="142"/>
      <c r="H60" s="227"/>
      <c r="I60" s="227"/>
      <c r="J60" s="115"/>
      <c r="K60" s="115"/>
      <c r="L60" s="116"/>
    </row>
    <row r="61" spans="1:12" x14ac:dyDescent="0.25">
      <c r="A61" s="55"/>
      <c r="B61" s="115"/>
      <c r="C61" s="140"/>
      <c r="D61" s="153"/>
      <c r="E61" s="149"/>
      <c r="F61" s="139"/>
      <c r="G61" s="142"/>
      <c r="H61" s="227"/>
      <c r="I61" s="227"/>
      <c r="J61" s="115"/>
      <c r="K61" s="115"/>
      <c r="L61" s="116"/>
    </row>
    <row r="62" spans="1:12" x14ac:dyDescent="0.25">
      <c r="A62" s="55"/>
      <c r="B62" s="115"/>
      <c r="C62" s="140"/>
      <c r="D62" s="153"/>
      <c r="E62" s="149"/>
      <c r="F62" s="139"/>
      <c r="G62" s="142"/>
      <c r="H62" s="227"/>
      <c r="I62" s="227"/>
      <c r="J62" s="115"/>
      <c r="K62" s="115"/>
      <c r="L62" s="116"/>
    </row>
    <row r="63" spans="1:12" ht="33.75" x14ac:dyDescent="0.25">
      <c r="A63" s="55"/>
      <c r="B63" s="115"/>
      <c r="C63" s="140"/>
      <c r="D63" s="153"/>
      <c r="E63" s="150"/>
      <c r="F63" s="139"/>
      <c r="G63" s="142"/>
      <c r="H63" s="227"/>
      <c r="I63" s="232" t="s">
        <v>137</v>
      </c>
      <c r="J63" s="110" t="s">
        <v>80</v>
      </c>
      <c r="K63" s="108" t="s">
        <v>33</v>
      </c>
      <c r="L63" s="117">
        <v>12238875</v>
      </c>
    </row>
    <row r="64" spans="1:12" x14ac:dyDescent="0.25">
      <c r="A64" s="55"/>
      <c r="B64" s="115"/>
      <c r="C64" s="140"/>
      <c r="D64" s="153"/>
      <c r="E64" s="148" t="s">
        <v>128</v>
      </c>
      <c r="F64" s="144">
        <f>SUM(L64:L68)</f>
        <v>404402625</v>
      </c>
      <c r="G64" s="142"/>
      <c r="H64" s="227"/>
      <c r="I64" s="225" t="s">
        <v>136</v>
      </c>
      <c r="J64" s="112" t="s">
        <v>77</v>
      </c>
      <c r="K64" s="113" t="s">
        <v>33</v>
      </c>
      <c r="L64" s="118">
        <f>378963750+13200000</f>
        <v>392163750</v>
      </c>
    </row>
    <row r="65" spans="1:12" x14ac:dyDescent="0.25">
      <c r="A65" s="55"/>
      <c r="B65" s="115"/>
      <c r="C65" s="140"/>
      <c r="D65" s="153"/>
      <c r="E65" s="149"/>
      <c r="F65" s="145"/>
      <c r="G65" s="142"/>
      <c r="H65" s="227"/>
      <c r="I65" s="227"/>
      <c r="J65" s="115"/>
      <c r="K65" s="115"/>
      <c r="L65" s="116"/>
    </row>
    <row r="66" spans="1:12" x14ac:dyDescent="0.25">
      <c r="A66" s="55"/>
      <c r="B66" s="115"/>
      <c r="C66" s="140"/>
      <c r="D66" s="153"/>
      <c r="E66" s="149"/>
      <c r="F66" s="145"/>
      <c r="G66" s="142"/>
      <c r="H66" s="227"/>
      <c r="I66" s="227"/>
      <c r="J66" s="115"/>
      <c r="K66" s="115"/>
      <c r="L66" s="116"/>
    </row>
    <row r="67" spans="1:12" x14ac:dyDescent="0.25">
      <c r="A67" s="55"/>
      <c r="B67" s="115"/>
      <c r="C67" s="140"/>
      <c r="D67" s="153"/>
      <c r="E67" s="149"/>
      <c r="F67" s="145"/>
      <c r="G67" s="142"/>
      <c r="H67" s="227"/>
      <c r="I67" s="227"/>
      <c r="J67" s="119"/>
      <c r="K67" s="119"/>
      <c r="L67" s="120"/>
    </row>
    <row r="68" spans="1:12" ht="33.75" x14ac:dyDescent="0.25">
      <c r="A68" s="55"/>
      <c r="B68" s="115"/>
      <c r="C68" s="140"/>
      <c r="D68" s="153"/>
      <c r="E68" s="150"/>
      <c r="F68" s="146"/>
      <c r="G68" s="142"/>
      <c r="H68" s="227"/>
      <c r="I68" s="232" t="s">
        <v>137</v>
      </c>
      <c r="J68" s="110" t="s">
        <v>80</v>
      </c>
      <c r="K68" s="108" t="s">
        <v>33</v>
      </c>
      <c r="L68" s="117">
        <v>12238875</v>
      </c>
    </row>
    <row r="69" spans="1:12" ht="56.25" x14ac:dyDescent="0.25">
      <c r="A69" s="56"/>
      <c r="B69" s="119"/>
      <c r="C69" s="141"/>
      <c r="D69" s="154"/>
      <c r="E69" s="151" t="s">
        <v>129</v>
      </c>
      <c r="F69" s="147">
        <f>SUM(L69)</f>
        <v>22000000</v>
      </c>
      <c r="G69" s="143"/>
      <c r="H69" s="229"/>
      <c r="I69" s="230" t="s">
        <v>140</v>
      </c>
      <c r="J69" s="107" t="s">
        <v>77</v>
      </c>
      <c r="K69" s="121" t="s">
        <v>33</v>
      </c>
      <c r="L69" s="122">
        <v>22000000</v>
      </c>
    </row>
    <row r="70" spans="1:12" x14ac:dyDescent="0.25">
      <c r="A70" s="38" t="s">
        <v>7</v>
      </c>
      <c r="B70" s="105"/>
      <c r="C70" s="39"/>
      <c r="D70" s="40">
        <f>SUM(D53:D69)</f>
        <v>1886566000</v>
      </c>
      <c r="E70" s="41"/>
      <c r="F70" s="42"/>
      <c r="G70" s="42"/>
      <c r="H70" s="42"/>
      <c r="I70" s="42"/>
      <c r="J70" s="42"/>
      <c r="K70" s="43"/>
      <c r="L70" s="40">
        <f>SUM(L53:L69)</f>
        <v>1886566000</v>
      </c>
    </row>
    <row r="71" spans="1:12" x14ac:dyDescent="0.25">
      <c r="A71" s="45" t="s">
        <v>0</v>
      </c>
      <c r="B71" s="46" t="s">
        <v>12</v>
      </c>
      <c r="C71" s="45" t="s">
        <v>10</v>
      </c>
      <c r="D71" s="45" t="s">
        <v>11</v>
      </c>
      <c r="E71" s="45" t="s">
        <v>8</v>
      </c>
      <c r="F71" s="47" t="s">
        <v>9</v>
      </c>
      <c r="G71" s="45" t="s">
        <v>1</v>
      </c>
      <c r="H71" s="45" t="s">
        <v>2</v>
      </c>
      <c r="I71" s="45" t="s">
        <v>3</v>
      </c>
      <c r="J71" s="45" t="s">
        <v>4</v>
      </c>
      <c r="K71" s="45" t="s">
        <v>5</v>
      </c>
      <c r="L71" s="47" t="s">
        <v>6</v>
      </c>
    </row>
    <row r="72" spans="1:12" x14ac:dyDescent="0.25">
      <c r="A72" s="45"/>
      <c r="B72" s="46"/>
      <c r="C72" s="45"/>
      <c r="D72" s="45"/>
      <c r="E72" s="45"/>
      <c r="F72" s="47"/>
      <c r="G72" s="45"/>
      <c r="H72" s="45"/>
      <c r="I72" s="45"/>
      <c r="J72" s="45"/>
      <c r="K72" s="45"/>
      <c r="L72" s="47"/>
    </row>
    <row r="73" spans="1:12" ht="127.5" customHeight="1" x14ac:dyDescent="0.25">
      <c r="A73" s="18" t="s">
        <v>141</v>
      </c>
      <c r="B73" s="157">
        <f>SUM(D73:D85)</f>
        <v>92613103000</v>
      </c>
      <c r="C73" s="24" t="s">
        <v>142</v>
      </c>
      <c r="D73" s="94">
        <f>SUM(F73:F74)</f>
        <v>5647769667</v>
      </c>
      <c r="E73" s="155" t="s">
        <v>143</v>
      </c>
      <c r="F73" s="183">
        <v>5481103000</v>
      </c>
      <c r="G73" s="155" t="s">
        <v>144</v>
      </c>
      <c r="H73" s="155" t="s">
        <v>144</v>
      </c>
      <c r="I73" s="155" t="s">
        <v>145</v>
      </c>
      <c r="J73" s="9" t="s">
        <v>146</v>
      </c>
      <c r="K73" s="156">
        <v>12</v>
      </c>
      <c r="L73" s="183">
        <v>5481103000</v>
      </c>
    </row>
    <row r="74" spans="1:12" ht="22.5" x14ac:dyDescent="0.25">
      <c r="A74" s="19"/>
      <c r="B74" s="159"/>
      <c r="C74" s="26"/>
      <c r="D74" s="212"/>
      <c r="E74" s="155" t="s">
        <v>143</v>
      </c>
      <c r="F74" s="184">
        <v>166666667</v>
      </c>
      <c r="G74" s="155" t="s">
        <v>147</v>
      </c>
      <c r="H74" s="9" t="s">
        <v>148</v>
      </c>
      <c r="I74" s="155" t="s">
        <v>149</v>
      </c>
      <c r="J74" s="9" t="s">
        <v>150</v>
      </c>
      <c r="K74" s="156">
        <v>11</v>
      </c>
      <c r="L74" s="158">
        <v>166666667</v>
      </c>
    </row>
    <row r="75" spans="1:12" ht="36.75" customHeight="1" x14ac:dyDescent="0.25">
      <c r="A75" s="19"/>
      <c r="B75" s="159"/>
      <c r="C75" s="24" t="s">
        <v>154</v>
      </c>
      <c r="D75" s="94">
        <f>SUM(F75:F77)</f>
        <v>2266666667</v>
      </c>
      <c r="E75" s="160" t="s">
        <v>155</v>
      </c>
      <c r="F75" s="184">
        <v>166666667</v>
      </c>
      <c r="G75" s="155" t="s">
        <v>147</v>
      </c>
      <c r="H75" s="9" t="s">
        <v>148</v>
      </c>
      <c r="I75" s="155" t="s">
        <v>149</v>
      </c>
      <c r="J75" s="9" t="s">
        <v>150</v>
      </c>
      <c r="K75" s="156">
        <v>11</v>
      </c>
      <c r="L75" s="158">
        <v>166666667</v>
      </c>
    </row>
    <row r="76" spans="1:12" ht="45" x14ac:dyDescent="0.25">
      <c r="A76" s="19"/>
      <c r="B76" s="159"/>
      <c r="C76" s="25"/>
      <c r="D76" s="190"/>
      <c r="E76" s="155" t="s">
        <v>155</v>
      </c>
      <c r="F76" s="158">
        <v>100000000</v>
      </c>
      <c r="G76" s="9" t="s">
        <v>158</v>
      </c>
      <c r="H76" s="155" t="s">
        <v>159</v>
      </c>
      <c r="I76" s="155" t="s">
        <v>160</v>
      </c>
      <c r="J76" s="9" t="s">
        <v>161</v>
      </c>
      <c r="K76" s="156">
        <v>11</v>
      </c>
      <c r="L76" s="158">
        <v>100000000</v>
      </c>
    </row>
    <row r="77" spans="1:12" ht="45" x14ac:dyDescent="0.25">
      <c r="A77" s="19"/>
      <c r="B77" s="159"/>
      <c r="C77" s="26"/>
      <c r="D77" s="212"/>
      <c r="E77" s="186" t="s">
        <v>155</v>
      </c>
      <c r="F77" s="158">
        <v>2000000000</v>
      </c>
      <c r="G77" s="164" t="s">
        <v>162</v>
      </c>
      <c r="H77" s="155" t="s">
        <v>163</v>
      </c>
      <c r="I77" s="10" t="s">
        <v>164</v>
      </c>
      <c r="J77" s="9" t="s">
        <v>165</v>
      </c>
      <c r="K77" s="156">
        <v>3</v>
      </c>
      <c r="L77" s="165">
        <v>2000000000</v>
      </c>
    </row>
    <row r="78" spans="1:12" ht="33.75" x14ac:dyDescent="0.25">
      <c r="A78" s="19"/>
      <c r="B78" s="159"/>
      <c r="C78" s="24" t="s">
        <v>151</v>
      </c>
      <c r="D78" s="94">
        <f>SUM(F78:F80)</f>
        <v>82865333332</v>
      </c>
      <c r="E78" s="160" t="s">
        <v>152</v>
      </c>
      <c r="F78" s="184">
        <v>166666666</v>
      </c>
      <c r="G78" s="155" t="s">
        <v>147</v>
      </c>
      <c r="H78" s="9" t="s">
        <v>148</v>
      </c>
      <c r="I78" s="155" t="s">
        <v>149</v>
      </c>
      <c r="J78" s="9" t="s">
        <v>150</v>
      </c>
      <c r="K78" s="156">
        <v>11</v>
      </c>
      <c r="L78" s="158">
        <v>166666666</v>
      </c>
    </row>
    <row r="79" spans="1:12" ht="22.5" x14ac:dyDescent="0.25">
      <c r="A79" s="19"/>
      <c r="B79" s="159"/>
      <c r="C79" s="25"/>
      <c r="D79" s="190"/>
      <c r="E79" s="160" t="s">
        <v>153</v>
      </c>
      <c r="F79" s="184">
        <v>166666666</v>
      </c>
      <c r="G79" s="155" t="s">
        <v>147</v>
      </c>
      <c r="H79" s="9" t="s">
        <v>148</v>
      </c>
      <c r="I79" s="155" t="s">
        <v>149</v>
      </c>
      <c r="J79" s="9" t="s">
        <v>150</v>
      </c>
      <c r="K79" s="156">
        <v>11</v>
      </c>
      <c r="L79" s="158">
        <v>166666666</v>
      </c>
    </row>
    <row r="80" spans="1:12" ht="90" x14ac:dyDescent="0.25">
      <c r="A80" s="19"/>
      <c r="B80" s="159"/>
      <c r="C80" s="26"/>
      <c r="D80" s="212"/>
      <c r="E80" s="155" t="s">
        <v>153</v>
      </c>
      <c r="F80" s="158">
        <v>82532000000</v>
      </c>
      <c r="G80" s="155" t="s">
        <v>166</v>
      </c>
      <c r="H80" s="155" t="s">
        <v>167</v>
      </c>
      <c r="I80" s="155" t="s">
        <v>168</v>
      </c>
      <c r="J80" s="9" t="s">
        <v>161</v>
      </c>
      <c r="K80" s="156">
        <v>12</v>
      </c>
      <c r="L80" s="158">
        <v>82532000000</v>
      </c>
    </row>
    <row r="81" spans="1:12" ht="56.25" x14ac:dyDescent="0.25">
      <c r="A81" s="19"/>
      <c r="B81" s="159"/>
      <c r="C81" s="172" t="s">
        <v>156</v>
      </c>
      <c r="D81" s="94">
        <f>SUM(F81:F85)</f>
        <v>1833333334</v>
      </c>
      <c r="E81" s="160" t="s">
        <v>157</v>
      </c>
      <c r="F81" s="184">
        <v>166666667</v>
      </c>
      <c r="G81" s="155" t="s">
        <v>147</v>
      </c>
      <c r="H81" s="9" t="s">
        <v>148</v>
      </c>
      <c r="I81" s="155" t="s">
        <v>149</v>
      </c>
      <c r="J81" s="9" t="s">
        <v>150</v>
      </c>
      <c r="K81" s="156">
        <v>11</v>
      </c>
      <c r="L81" s="158">
        <v>166666667</v>
      </c>
    </row>
    <row r="82" spans="1:12" ht="33.75" x14ac:dyDescent="0.25">
      <c r="A82" s="19"/>
      <c r="B82" s="159"/>
      <c r="C82" s="173"/>
      <c r="D82" s="190"/>
      <c r="E82" s="160" t="s">
        <v>156</v>
      </c>
      <c r="F82" s="185">
        <v>166666667</v>
      </c>
      <c r="G82" s="155" t="s">
        <v>147</v>
      </c>
      <c r="H82" s="9" t="s">
        <v>148</v>
      </c>
      <c r="I82" s="155" t="s">
        <v>149</v>
      </c>
      <c r="J82" s="9" t="s">
        <v>150</v>
      </c>
      <c r="K82" s="156">
        <v>11</v>
      </c>
      <c r="L82" s="158">
        <v>166666667</v>
      </c>
    </row>
    <row r="83" spans="1:12" ht="56.25" x14ac:dyDescent="0.25">
      <c r="A83" s="19"/>
      <c r="B83" s="159"/>
      <c r="C83" s="173"/>
      <c r="D83" s="190"/>
      <c r="E83" s="160" t="s">
        <v>157</v>
      </c>
      <c r="F83" s="158">
        <v>647448030</v>
      </c>
      <c r="G83" s="18" t="s">
        <v>169</v>
      </c>
      <c r="H83" s="18" t="s">
        <v>170</v>
      </c>
      <c r="I83" s="18" t="s">
        <v>171</v>
      </c>
      <c r="J83" s="11" t="s">
        <v>146</v>
      </c>
      <c r="K83" s="85">
        <v>12</v>
      </c>
      <c r="L83" s="158">
        <v>647448030</v>
      </c>
    </row>
    <row r="84" spans="1:12" ht="33.75" x14ac:dyDescent="0.25">
      <c r="A84" s="19"/>
      <c r="B84" s="159"/>
      <c r="C84" s="173"/>
      <c r="D84" s="190"/>
      <c r="E84" s="155" t="s">
        <v>156</v>
      </c>
      <c r="F84" s="158">
        <v>730100970</v>
      </c>
      <c r="G84" s="20"/>
      <c r="H84" s="20"/>
      <c r="I84" s="20"/>
      <c r="J84" s="13"/>
      <c r="K84" s="87"/>
      <c r="L84" s="158">
        <v>730100970</v>
      </c>
    </row>
    <row r="85" spans="1:12" ht="56.25" x14ac:dyDescent="0.25">
      <c r="A85" s="20"/>
      <c r="B85" s="162"/>
      <c r="C85" s="174"/>
      <c r="D85" s="212"/>
      <c r="E85" s="160" t="s">
        <v>157</v>
      </c>
      <c r="F85" s="158">
        <v>122451000</v>
      </c>
      <c r="G85" s="155" t="s">
        <v>172</v>
      </c>
      <c r="H85" s="166" t="s">
        <v>173</v>
      </c>
      <c r="I85" s="10" t="s">
        <v>172</v>
      </c>
      <c r="J85" s="9" t="s">
        <v>174</v>
      </c>
      <c r="K85" s="156">
        <v>12</v>
      </c>
      <c r="L85" s="158">
        <v>122451000</v>
      </c>
    </row>
    <row r="86" spans="1:12" x14ac:dyDescent="0.25">
      <c r="A86" s="38" t="s">
        <v>7</v>
      </c>
      <c r="B86" s="105"/>
      <c r="C86" s="39"/>
      <c r="D86" s="40">
        <f>SUM(D73:D85)</f>
        <v>92613103000</v>
      </c>
      <c r="E86" s="41"/>
      <c r="F86" s="42"/>
      <c r="G86" s="42"/>
      <c r="H86" s="42"/>
      <c r="I86" s="42"/>
      <c r="J86" s="42"/>
      <c r="K86" s="43"/>
      <c r="L86" s="40">
        <f>SUM(L73:L85)</f>
        <v>92613103000</v>
      </c>
    </row>
    <row r="87" spans="1:12" x14ac:dyDescent="0.25">
      <c r="A87" s="45" t="s">
        <v>0</v>
      </c>
      <c r="B87" s="46" t="s">
        <v>12</v>
      </c>
      <c r="C87" s="45" t="s">
        <v>10</v>
      </c>
      <c r="D87" s="45" t="s">
        <v>11</v>
      </c>
      <c r="E87" s="45" t="s">
        <v>8</v>
      </c>
      <c r="F87" s="47" t="s">
        <v>9</v>
      </c>
      <c r="G87" s="45" t="s">
        <v>1</v>
      </c>
      <c r="H87" s="45" t="s">
        <v>2</v>
      </c>
      <c r="I87" s="45" t="s">
        <v>3</v>
      </c>
      <c r="J87" s="45" t="s">
        <v>4</v>
      </c>
      <c r="K87" s="45" t="s">
        <v>5</v>
      </c>
      <c r="L87" s="47" t="s">
        <v>6</v>
      </c>
    </row>
    <row r="88" spans="1:12" x14ac:dyDescent="0.25">
      <c r="A88" s="45"/>
      <c r="B88" s="46"/>
      <c r="C88" s="45"/>
      <c r="D88" s="45"/>
      <c r="E88" s="45"/>
      <c r="F88" s="47"/>
      <c r="G88" s="45"/>
      <c r="H88" s="45"/>
      <c r="I88" s="45"/>
      <c r="J88" s="45"/>
      <c r="K88" s="45"/>
      <c r="L88" s="47"/>
    </row>
    <row r="89" spans="1:12" ht="78.75" x14ac:dyDescent="0.25">
      <c r="A89" s="11" t="s">
        <v>177</v>
      </c>
      <c r="B89" s="187">
        <v>2150000000</v>
      </c>
      <c r="C89" s="21" t="s">
        <v>178</v>
      </c>
      <c r="D89" s="94">
        <f>SUM(F89:F132)</f>
        <v>2150000000</v>
      </c>
      <c r="E89" s="155" t="s">
        <v>413</v>
      </c>
      <c r="F89" s="103">
        <v>20900000</v>
      </c>
      <c r="G89" s="155" t="s">
        <v>179</v>
      </c>
      <c r="H89" s="175" t="s">
        <v>180</v>
      </c>
      <c r="I89" s="176" t="s">
        <v>181</v>
      </c>
      <c r="J89" s="17" t="s">
        <v>182</v>
      </c>
      <c r="K89" s="177" t="s">
        <v>107</v>
      </c>
      <c r="L89" s="103">
        <v>20900000</v>
      </c>
    </row>
    <row r="90" spans="1:12" ht="78.75" x14ac:dyDescent="0.25">
      <c r="A90" s="12"/>
      <c r="B90" s="188"/>
      <c r="C90" s="22"/>
      <c r="D90" s="190"/>
      <c r="E90" s="155" t="s">
        <v>414</v>
      </c>
      <c r="F90" s="103"/>
      <c r="G90" s="155" t="s">
        <v>179</v>
      </c>
      <c r="H90" s="155" t="s">
        <v>180</v>
      </c>
      <c r="I90" s="176"/>
      <c r="J90" s="17"/>
      <c r="K90" s="177"/>
      <c r="L90" s="103"/>
    </row>
    <row r="91" spans="1:12" ht="78.75" x14ac:dyDescent="0.25">
      <c r="A91" s="12"/>
      <c r="B91" s="188"/>
      <c r="C91" s="22"/>
      <c r="D91" s="190"/>
      <c r="E91" s="182" t="s">
        <v>415</v>
      </c>
      <c r="F91" s="103">
        <v>20900000</v>
      </c>
      <c r="G91" s="155" t="s">
        <v>179</v>
      </c>
      <c r="H91" s="175" t="s">
        <v>180</v>
      </c>
      <c r="I91" s="176" t="s">
        <v>181</v>
      </c>
      <c r="J91" s="17" t="s">
        <v>182</v>
      </c>
      <c r="K91" s="177" t="s">
        <v>107</v>
      </c>
      <c r="L91" s="103">
        <v>20900000</v>
      </c>
    </row>
    <row r="92" spans="1:12" ht="78.75" x14ac:dyDescent="0.25">
      <c r="A92" s="12"/>
      <c r="B92" s="188"/>
      <c r="C92" s="22"/>
      <c r="D92" s="190"/>
      <c r="E92" s="155" t="s">
        <v>414</v>
      </c>
      <c r="F92" s="103"/>
      <c r="G92" s="155" t="s">
        <v>179</v>
      </c>
      <c r="H92" s="155" t="s">
        <v>180</v>
      </c>
      <c r="I92" s="178"/>
      <c r="J92" s="17"/>
      <c r="K92" s="177"/>
      <c r="L92" s="103"/>
    </row>
    <row r="93" spans="1:12" ht="78.75" x14ac:dyDescent="0.25">
      <c r="A93" s="12"/>
      <c r="B93" s="188"/>
      <c r="C93" s="22"/>
      <c r="D93" s="190"/>
      <c r="E93" s="182" t="s">
        <v>413</v>
      </c>
      <c r="F93" s="103">
        <v>20900000</v>
      </c>
      <c r="G93" s="155" t="s">
        <v>179</v>
      </c>
      <c r="H93" s="175" t="s">
        <v>180</v>
      </c>
      <c r="I93" s="176" t="s">
        <v>181</v>
      </c>
      <c r="J93" s="17" t="s">
        <v>182</v>
      </c>
      <c r="K93" s="177" t="s">
        <v>107</v>
      </c>
      <c r="L93" s="103">
        <v>20900000</v>
      </c>
    </row>
    <row r="94" spans="1:12" ht="78.75" x14ac:dyDescent="0.25">
      <c r="A94" s="12"/>
      <c r="B94" s="188"/>
      <c r="C94" s="22"/>
      <c r="D94" s="190"/>
      <c r="E94" s="155" t="s">
        <v>416</v>
      </c>
      <c r="F94" s="103"/>
      <c r="G94" s="155" t="s">
        <v>179</v>
      </c>
      <c r="H94" s="155" t="s">
        <v>180</v>
      </c>
      <c r="I94" s="176"/>
      <c r="J94" s="17"/>
      <c r="K94" s="177"/>
      <c r="L94" s="103"/>
    </row>
    <row r="95" spans="1:12" ht="78.75" x14ac:dyDescent="0.25">
      <c r="A95" s="12"/>
      <c r="B95" s="188"/>
      <c r="C95" s="22"/>
      <c r="D95" s="190"/>
      <c r="E95" s="155" t="s">
        <v>417</v>
      </c>
      <c r="F95" s="103">
        <v>20900000</v>
      </c>
      <c r="G95" s="155" t="s">
        <v>183</v>
      </c>
      <c r="H95" s="175" t="s">
        <v>184</v>
      </c>
      <c r="I95" s="176" t="s">
        <v>181</v>
      </c>
      <c r="J95" s="17" t="s">
        <v>182</v>
      </c>
      <c r="K95" s="177" t="s">
        <v>107</v>
      </c>
      <c r="L95" s="103">
        <v>20900000</v>
      </c>
    </row>
    <row r="96" spans="1:12" ht="78.75" x14ac:dyDescent="0.25">
      <c r="A96" s="12"/>
      <c r="B96" s="188"/>
      <c r="C96" s="22"/>
      <c r="D96" s="190"/>
      <c r="E96" s="155" t="s">
        <v>414</v>
      </c>
      <c r="F96" s="103"/>
      <c r="G96" s="155" t="s">
        <v>179</v>
      </c>
      <c r="H96" s="155" t="s">
        <v>180</v>
      </c>
      <c r="I96" s="176"/>
      <c r="J96" s="17"/>
      <c r="K96" s="177"/>
      <c r="L96" s="103"/>
    </row>
    <row r="97" spans="1:12" ht="78.75" x14ac:dyDescent="0.25">
      <c r="A97" s="12"/>
      <c r="B97" s="188"/>
      <c r="C97" s="22"/>
      <c r="D97" s="190"/>
      <c r="E97" s="182" t="s">
        <v>413</v>
      </c>
      <c r="F97" s="103">
        <v>20900000</v>
      </c>
      <c r="G97" s="155" t="s">
        <v>179</v>
      </c>
      <c r="H97" s="175" t="s">
        <v>180</v>
      </c>
      <c r="I97" s="176" t="s">
        <v>181</v>
      </c>
      <c r="J97" s="17" t="s">
        <v>182</v>
      </c>
      <c r="K97" s="177" t="s">
        <v>107</v>
      </c>
      <c r="L97" s="103">
        <v>20900000</v>
      </c>
    </row>
    <row r="98" spans="1:12" ht="78.75" x14ac:dyDescent="0.25">
      <c r="A98" s="12"/>
      <c r="B98" s="188"/>
      <c r="C98" s="22"/>
      <c r="D98" s="190"/>
      <c r="E98" s="155" t="s">
        <v>418</v>
      </c>
      <c r="F98" s="103"/>
      <c r="G98" s="155" t="s">
        <v>179</v>
      </c>
      <c r="H98" s="155" t="s">
        <v>180</v>
      </c>
      <c r="I98" s="176"/>
      <c r="J98" s="17"/>
      <c r="K98" s="177"/>
      <c r="L98" s="103"/>
    </row>
    <row r="99" spans="1:12" ht="78.75" x14ac:dyDescent="0.25">
      <c r="A99" s="12"/>
      <c r="B99" s="188"/>
      <c r="C99" s="22"/>
      <c r="D99" s="190"/>
      <c r="E99" s="182" t="s">
        <v>415</v>
      </c>
      <c r="F99" s="103">
        <v>20900000</v>
      </c>
      <c r="G99" s="155" t="s">
        <v>179</v>
      </c>
      <c r="H99" s="175" t="s">
        <v>180</v>
      </c>
      <c r="I99" s="176" t="s">
        <v>181</v>
      </c>
      <c r="J99" s="17" t="s">
        <v>182</v>
      </c>
      <c r="K99" s="177" t="s">
        <v>107</v>
      </c>
      <c r="L99" s="103">
        <v>20900000</v>
      </c>
    </row>
    <row r="100" spans="1:12" ht="78.75" x14ac:dyDescent="0.25">
      <c r="A100" s="12"/>
      <c r="B100" s="188"/>
      <c r="C100" s="22"/>
      <c r="D100" s="190"/>
      <c r="E100" s="155" t="s">
        <v>418</v>
      </c>
      <c r="F100" s="103"/>
      <c r="G100" s="155" t="s">
        <v>179</v>
      </c>
      <c r="H100" s="155" t="s">
        <v>180</v>
      </c>
      <c r="I100" s="176"/>
      <c r="J100" s="17"/>
      <c r="K100" s="177"/>
      <c r="L100" s="103"/>
    </row>
    <row r="101" spans="1:12" ht="78.75" x14ac:dyDescent="0.25">
      <c r="A101" s="12"/>
      <c r="B101" s="188"/>
      <c r="C101" s="22"/>
      <c r="D101" s="190"/>
      <c r="E101" s="182" t="s">
        <v>413</v>
      </c>
      <c r="F101" s="103">
        <v>20900000</v>
      </c>
      <c r="G101" s="155" t="s">
        <v>179</v>
      </c>
      <c r="H101" s="175" t="s">
        <v>180</v>
      </c>
      <c r="I101" s="176" t="s">
        <v>181</v>
      </c>
      <c r="J101" s="17" t="s">
        <v>182</v>
      </c>
      <c r="K101" s="177" t="s">
        <v>107</v>
      </c>
      <c r="L101" s="103">
        <v>20900000</v>
      </c>
    </row>
    <row r="102" spans="1:12" ht="78.75" x14ac:dyDescent="0.25">
      <c r="A102" s="12"/>
      <c r="B102" s="188"/>
      <c r="C102" s="22"/>
      <c r="D102" s="190"/>
      <c r="E102" s="155" t="s">
        <v>414</v>
      </c>
      <c r="F102" s="103"/>
      <c r="G102" s="155" t="s">
        <v>179</v>
      </c>
      <c r="H102" s="155" t="s">
        <v>180</v>
      </c>
      <c r="I102" s="176"/>
      <c r="J102" s="17"/>
      <c r="K102" s="177"/>
      <c r="L102" s="103"/>
    </row>
    <row r="103" spans="1:12" ht="78.75" x14ac:dyDescent="0.25">
      <c r="A103" s="12"/>
      <c r="B103" s="188"/>
      <c r="C103" s="22"/>
      <c r="D103" s="190"/>
      <c r="E103" s="182" t="s">
        <v>413</v>
      </c>
      <c r="F103" s="103">
        <v>20900000</v>
      </c>
      <c r="G103" s="155" t="s">
        <v>179</v>
      </c>
      <c r="H103" s="175" t="s">
        <v>180</v>
      </c>
      <c r="I103" s="176" t="s">
        <v>181</v>
      </c>
      <c r="J103" s="17" t="s">
        <v>182</v>
      </c>
      <c r="K103" s="177" t="s">
        <v>107</v>
      </c>
      <c r="L103" s="103">
        <v>20900000</v>
      </c>
    </row>
    <row r="104" spans="1:12" ht="78.75" x14ac:dyDescent="0.25">
      <c r="A104" s="12"/>
      <c r="B104" s="188"/>
      <c r="C104" s="22"/>
      <c r="D104" s="190"/>
      <c r="E104" s="155" t="s">
        <v>418</v>
      </c>
      <c r="F104" s="103"/>
      <c r="G104" s="155" t="s">
        <v>179</v>
      </c>
      <c r="H104" s="155" t="s">
        <v>180</v>
      </c>
      <c r="I104" s="176"/>
      <c r="J104" s="17"/>
      <c r="K104" s="177"/>
      <c r="L104" s="103"/>
    </row>
    <row r="105" spans="1:12" ht="78.75" x14ac:dyDescent="0.25">
      <c r="A105" s="12"/>
      <c r="B105" s="188"/>
      <c r="C105" s="22"/>
      <c r="D105" s="190"/>
      <c r="E105" s="182" t="s">
        <v>413</v>
      </c>
      <c r="F105" s="103">
        <v>33000000</v>
      </c>
      <c r="G105" s="155" t="s">
        <v>179</v>
      </c>
      <c r="H105" s="175" t="s">
        <v>180</v>
      </c>
      <c r="I105" s="176" t="s">
        <v>185</v>
      </c>
      <c r="J105" s="17" t="s">
        <v>186</v>
      </c>
      <c r="K105" s="177" t="s">
        <v>107</v>
      </c>
      <c r="L105" s="103">
        <v>33000000</v>
      </c>
    </row>
    <row r="106" spans="1:12" ht="101.25" x14ac:dyDescent="0.25">
      <c r="A106" s="12"/>
      <c r="B106" s="188"/>
      <c r="C106" s="22"/>
      <c r="D106" s="190"/>
      <c r="E106" s="155" t="s">
        <v>419</v>
      </c>
      <c r="F106" s="103"/>
      <c r="G106" s="155" t="s">
        <v>187</v>
      </c>
      <c r="H106" s="179" t="s">
        <v>188</v>
      </c>
      <c r="I106" s="176"/>
      <c r="J106" s="17"/>
      <c r="K106" s="177"/>
      <c r="L106" s="103"/>
    </row>
    <row r="107" spans="1:12" ht="78.75" x14ac:dyDescent="0.25">
      <c r="A107" s="12"/>
      <c r="B107" s="188"/>
      <c r="C107" s="22"/>
      <c r="D107" s="190"/>
      <c r="E107" s="155" t="s">
        <v>413</v>
      </c>
      <c r="F107" s="103">
        <v>46200000</v>
      </c>
      <c r="G107" s="155" t="s">
        <v>179</v>
      </c>
      <c r="H107" s="175" t="s">
        <v>180</v>
      </c>
      <c r="I107" s="176" t="s">
        <v>189</v>
      </c>
      <c r="J107" s="17" t="s">
        <v>186</v>
      </c>
      <c r="K107" s="177" t="s">
        <v>107</v>
      </c>
      <c r="L107" s="103">
        <v>46200000</v>
      </c>
    </row>
    <row r="108" spans="1:12" ht="101.25" x14ac:dyDescent="0.25">
      <c r="A108" s="12"/>
      <c r="B108" s="188"/>
      <c r="C108" s="22"/>
      <c r="D108" s="190"/>
      <c r="E108" s="155" t="s">
        <v>420</v>
      </c>
      <c r="F108" s="103"/>
      <c r="G108" s="155" t="s">
        <v>187</v>
      </c>
      <c r="H108" s="179" t="s">
        <v>188</v>
      </c>
      <c r="I108" s="176"/>
      <c r="J108" s="17"/>
      <c r="K108" s="177"/>
      <c r="L108" s="103"/>
    </row>
    <row r="109" spans="1:12" ht="101.25" x14ac:dyDescent="0.25">
      <c r="A109" s="12"/>
      <c r="B109" s="188"/>
      <c r="C109" s="22"/>
      <c r="D109" s="190"/>
      <c r="E109" s="155" t="s">
        <v>420</v>
      </c>
      <c r="F109" s="158">
        <v>41800000</v>
      </c>
      <c r="G109" s="155" t="s">
        <v>187</v>
      </c>
      <c r="H109" s="155" t="s">
        <v>188</v>
      </c>
      <c r="I109" s="175" t="s">
        <v>190</v>
      </c>
      <c r="J109" s="155" t="s">
        <v>186</v>
      </c>
      <c r="K109" s="156" t="s">
        <v>107</v>
      </c>
      <c r="L109" s="158">
        <v>41800000</v>
      </c>
    </row>
    <row r="110" spans="1:12" ht="101.25" x14ac:dyDescent="0.25">
      <c r="A110" s="12"/>
      <c r="B110" s="188"/>
      <c r="C110" s="22"/>
      <c r="D110" s="190"/>
      <c r="E110" s="155" t="s">
        <v>420</v>
      </c>
      <c r="F110" s="103">
        <v>46200000</v>
      </c>
      <c r="G110" s="155" t="s">
        <v>191</v>
      </c>
      <c r="H110" s="155" t="s">
        <v>188</v>
      </c>
      <c r="I110" s="176" t="s">
        <v>192</v>
      </c>
      <c r="J110" s="17" t="s">
        <v>186</v>
      </c>
      <c r="K110" s="177" t="s">
        <v>107</v>
      </c>
      <c r="L110" s="103">
        <v>46200000</v>
      </c>
    </row>
    <row r="111" spans="1:12" ht="78.75" x14ac:dyDescent="0.25">
      <c r="A111" s="12"/>
      <c r="B111" s="188"/>
      <c r="C111" s="22"/>
      <c r="D111" s="190"/>
      <c r="E111" s="155" t="s">
        <v>417</v>
      </c>
      <c r="F111" s="103"/>
      <c r="G111" s="155" t="s">
        <v>183</v>
      </c>
      <c r="H111" s="175" t="s">
        <v>184</v>
      </c>
      <c r="I111" s="176"/>
      <c r="J111" s="17"/>
      <c r="K111" s="177"/>
      <c r="L111" s="103"/>
    </row>
    <row r="112" spans="1:12" ht="78.75" x14ac:dyDescent="0.25">
      <c r="A112" s="12"/>
      <c r="B112" s="188"/>
      <c r="C112" s="22"/>
      <c r="D112" s="190"/>
      <c r="E112" s="155" t="s">
        <v>418</v>
      </c>
      <c r="F112" s="103">
        <v>48400000</v>
      </c>
      <c r="G112" s="155" t="s">
        <v>179</v>
      </c>
      <c r="H112" s="155" t="s">
        <v>180</v>
      </c>
      <c r="I112" s="176" t="s">
        <v>207</v>
      </c>
      <c r="J112" s="17" t="s">
        <v>186</v>
      </c>
      <c r="K112" s="177" t="s">
        <v>107</v>
      </c>
      <c r="L112" s="103">
        <v>48400000</v>
      </c>
    </row>
    <row r="113" spans="1:12" ht="101.25" x14ac:dyDescent="0.25">
      <c r="A113" s="12"/>
      <c r="B113" s="188"/>
      <c r="C113" s="22"/>
      <c r="D113" s="190"/>
      <c r="E113" s="155" t="s">
        <v>420</v>
      </c>
      <c r="F113" s="103"/>
      <c r="G113" s="155" t="s">
        <v>191</v>
      </c>
      <c r="H113" s="155" t="s">
        <v>188</v>
      </c>
      <c r="I113" s="176"/>
      <c r="J113" s="17"/>
      <c r="K113" s="177"/>
      <c r="L113" s="103"/>
    </row>
    <row r="114" spans="1:12" ht="78.75" x14ac:dyDescent="0.25">
      <c r="A114" s="12"/>
      <c r="B114" s="188"/>
      <c r="C114" s="22"/>
      <c r="D114" s="190"/>
      <c r="E114" s="155" t="s">
        <v>413</v>
      </c>
      <c r="F114" s="180">
        <v>44000000</v>
      </c>
      <c r="G114" s="155" t="s">
        <v>179</v>
      </c>
      <c r="H114" s="175" t="s">
        <v>180</v>
      </c>
      <c r="I114" s="175" t="s">
        <v>181</v>
      </c>
      <c r="J114" s="155" t="s">
        <v>186</v>
      </c>
      <c r="K114" s="156" t="s">
        <v>107</v>
      </c>
      <c r="L114" s="180">
        <v>44000000</v>
      </c>
    </row>
    <row r="115" spans="1:12" ht="78.75" x14ac:dyDescent="0.25">
      <c r="A115" s="12"/>
      <c r="B115" s="188"/>
      <c r="C115" s="22"/>
      <c r="D115" s="190"/>
      <c r="E115" s="155" t="s">
        <v>414</v>
      </c>
      <c r="F115" s="180">
        <v>71500000</v>
      </c>
      <c r="G115" s="155" t="s">
        <v>179</v>
      </c>
      <c r="H115" s="155" t="s">
        <v>180</v>
      </c>
      <c r="I115" s="175" t="s">
        <v>193</v>
      </c>
      <c r="J115" s="155" t="s">
        <v>186</v>
      </c>
      <c r="K115" s="156" t="s">
        <v>107</v>
      </c>
      <c r="L115" s="180">
        <v>71500000</v>
      </c>
    </row>
    <row r="116" spans="1:12" ht="78.75" x14ac:dyDescent="0.25">
      <c r="A116" s="12"/>
      <c r="B116" s="188"/>
      <c r="C116" s="22"/>
      <c r="D116" s="190"/>
      <c r="E116" s="155" t="s">
        <v>417</v>
      </c>
      <c r="F116" s="181">
        <v>55000000</v>
      </c>
      <c r="G116" s="155" t="s">
        <v>183</v>
      </c>
      <c r="H116" s="175" t="s">
        <v>184</v>
      </c>
      <c r="I116" s="176" t="s">
        <v>194</v>
      </c>
      <c r="J116" s="17" t="s">
        <v>186</v>
      </c>
      <c r="K116" s="177" t="s">
        <v>107</v>
      </c>
      <c r="L116" s="181">
        <v>55000000</v>
      </c>
    </row>
    <row r="117" spans="1:12" ht="78.75" x14ac:dyDescent="0.25">
      <c r="A117" s="12"/>
      <c r="B117" s="188"/>
      <c r="C117" s="22"/>
      <c r="D117" s="190"/>
      <c r="E117" s="155" t="s">
        <v>414</v>
      </c>
      <c r="F117" s="181"/>
      <c r="G117" s="155" t="s">
        <v>179</v>
      </c>
      <c r="H117" s="155" t="s">
        <v>180</v>
      </c>
      <c r="I117" s="176"/>
      <c r="J117" s="17"/>
      <c r="K117" s="177"/>
      <c r="L117" s="181"/>
    </row>
    <row r="118" spans="1:12" ht="78.75" x14ac:dyDescent="0.25">
      <c r="A118" s="12"/>
      <c r="B118" s="188"/>
      <c r="C118" s="22"/>
      <c r="D118" s="190"/>
      <c r="E118" s="155" t="s">
        <v>417</v>
      </c>
      <c r="F118" s="181">
        <v>55000000</v>
      </c>
      <c r="G118" s="155" t="s">
        <v>183</v>
      </c>
      <c r="H118" s="175" t="s">
        <v>184</v>
      </c>
      <c r="I118" s="176" t="s">
        <v>195</v>
      </c>
      <c r="J118" s="17" t="s">
        <v>186</v>
      </c>
      <c r="K118" s="177" t="s">
        <v>107</v>
      </c>
      <c r="L118" s="181">
        <v>55000000</v>
      </c>
    </row>
    <row r="119" spans="1:12" ht="78.75" x14ac:dyDescent="0.25">
      <c r="A119" s="12"/>
      <c r="B119" s="188"/>
      <c r="C119" s="22"/>
      <c r="D119" s="190"/>
      <c r="E119" s="155" t="s">
        <v>414</v>
      </c>
      <c r="F119" s="181"/>
      <c r="G119" s="155" t="s">
        <v>179</v>
      </c>
      <c r="H119" s="155" t="s">
        <v>180</v>
      </c>
      <c r="I119" s="176"/>
      <c r="J119" s="17"/>
      <c r="K119" s="177"/>
      <c r="L119" s="181"/>
    </row>
    <row r="120" spans="1:12" ht="78.75" x14ac:dyDescent="0.25">
      <c r="A120" s="12"/>
      <c r="B120" s="188"/>
      <c r="C120" s="22"/>
      <c r="D120" s="190"/>
      <c r="E120" s="182" t="s">
        <v>415</v>
      </c>
      <c r="F120" s="180">
        <v>66000000</v>
      </c>
      <c r="G120" s="155" t="s">
        <v>179</v>
      </c>
      <c r="H120" s="175" t="s">
        <v>180</v>
      </c>
      <c r="I120" s="175" t="s">
        <v>196</v>
      </c>
      <c r="J120" s="155" t="s">
        <v>186</v>
      </c>
      <c r="K120" s="156" t="s">
        <v>107</v>
      </c>
      <c r="L120" s="180">
        <v>66000000</v>
      </c>
    </row>
    <row r="121" spans="1:12" ht="78.75" x14ac:dyDescent="0.25">
      <c r="A121" s="12"/>
      <c r="B121" s="188"/>
      <c r="C121" s="22"/>
      <c r="D121" s="190"/>
      <c r="E121" s="182" t="s">
        <v>415</v>
      </c>
      <c r="F121" s="181">
        <v>981649554</v>
      </c>
      <c r="G121" s="155" t="s">
        <v>183</v>
      </c>
      <c r="H121" s="175" t="s">
        <v>184</v>
      </c>
      <c r="I121" s="176" t="s">
        <v>197</v>
      </c>
      <c r="J121" s="17" t="s">
        <v>69</v>
      </c>
      <c r="K121" s="177" t="s">
        <v>198</v>
      </c>
      <c r="L121" s="181">
        <v>981649554</v>
      </c>
    </row>
    <row r="122" spans="1:12" ht="78.75" x14ac:dyDescent="0.25">
      <c r="A122" s="12"/>
      <c r="B122" s="188"/>
      <c r="C122" s="22"/>
      <c r="D122" s="190"/>
      <c r="E122" s="155" t="s">
        <v>421</v>
      </c>
      <c r="F122" s="181"/>
      <c r="G122" s="155" t="s">
        <v>183</v>
      </c>
      <c r="H122" s="175" t="s">
        <v>184</v>
      </c>
      <c r="I122" s="176"/>
      <c r="J122" s="17"/>
      <c r="K122" s="177"/>
      <c r="L122" s="181"/>
    </row>
    <row r="123" spans="1:12" ht="78.75" x14ac:dyDescent="0.25">
      <c r="A123" s="12"/>
      <c r="B123" s="188"/>
      <c r="C123" s="22"/>
      <c r="D123" s="190"/>
      <c r="E123" s="155" t="s">
        <v>418</v>
      </c>
      <c r="F123" s="181"/>
      <c r="G123" s="155" t="s">
        <v>179</v>
      </c>
      <c r="H123" s="155" t="s">
        <v>180</v>
      </c>
      <c r="I123" s="176"/>
      <c r="J123" s="17"/>
      <c r="K123" s="177"/>
      <c r="L123" s="181"/>
    </row>
    <row r="124" spans="1:12" ht="90" x14ac:dyDescent="0.25">
      <c r="A124" s="12"/>
      <c r="B124" s="188"/>
      <c r="C124" s="22"/>
      <c r="D124" s="190"/>
      <c r="E124" s="160" t="s">
        <v>420</v>
      </c>
      <c r="F124" s="181"/>
      <c r="G124" s="155" t="s">
        <v>191</v>
      </c>
      <c r="H124" s="155" t="s">
        <v>199</v>
      </c>
      <c r="I124" s="176"/>
      <c r="J124" s="17"/>
      <c r="K124" s="177"/>
      <c r="L124" s="181"/>
    </row>
    <row r="125" spans="1:12" ht="78.75" x14ac:dyDescent="0.25">
      <c r="A125" s="12"/>
      <c r="B125" s="188"/>
      <c r="C125" s="22"/>
      <c r="D125" s="190"/>
      <c r="E125" s="155" t="s">
        <v>421</v>
      </c>
      <c r="F125" s="180">
        <v>55000000</v>
      </c>
      <c r="G125" s="155" t="s">
        <v>183</v>
      </c>
      <c r="H125" s="175" t="s">
        <v>184</v>
      </c>
      <c r="I125" s="175" t="s">
        <v>200</v>
      </c>
      <c r="J125" s="155" t="s">
        <v>186</v>
      </c>
      <c r="K125" s="156" t="s">
        <v>107</v>
      </c>
      <c r="L125" s="180">
        <v>55000000</v>
      </c>
    </row>
    <row r="126" spans="1:12" ht="78.75" x14ac:dyDescent="0.25">
      <c r="A126" s="12"/>
      <c r="B126" s="188"/>
      <c r="C126" s="22"/>
      <c r="D126" s="190"/>
      <c r="E126" s="155" t="s">
        <v>421</v>
      </c>
      <c r="F126" s="180">
        <v>41250000</v>
      </c>
      <c r="G126" s="155" t="s">
        <v>183</v>
      </c>
      <c r="H126" s="175" t="s">
        <v>184</v>
      </c>
      <c r="I126" s="175" t="s">
        <v>201</v>
      </c>
      <c r="J126" s="155" t="s">
        <v>186</v>
      </c>
      <c r="K126" s="156" t="s">
        <v>107</v>
      </c>
      <c r="L126" s="180">
        <v>41250000</v>
      </c>
    </row>
    <row r="127" spans="1:12" ht="78.75" x14ac:dyDescent="0.25">
      <c r="A127" s="12"/>
      <c r="B127" s="188"/>
      <c r="C127" s="22"/>
      <c r="D127" s="190"/>
      <c r="E127" s="155" t="s">
        <v>421</v>
      </c>
      <c r="F127" s="181">
        <v>299350446</v>
      </c>
      <c r="G127" s="155" t="s">
        <v>179</v>
      </c>
      <c r="H127" s="155" t="s">
        <v>180</v>
      </c>
      <c r="I127" s="176" t="s">
        <v>202</v>
      </c>
      <c r="J127" s="17" t="s">
        <v>69</v>
      </c>
      <c r="K127" s="177" t="s">
        <v>203</v>
      </c>
      <c r="L127" s="181">
        <v>299350446</v>
      </c>
    </row>
    <row r="128" spans="1:12" ht="78.75" x14ac:dyDescent="0.25">
      <c r="A128" s="12"/>
      <c r="B128" s="188"/>
      <c r="C128" s="22"/>
      <c r="D128" s="190"/>
      <c r="E128" s="155" t="s">
        <v>421</v>
      </c>
      <c r="F128" s="181"/>
      <c r="G128" s="155" t="s">
        <v>183</v>
      </c>
      <c r="H128" s="175" t="s">
        <v>184</v>
      </c>
      <c r="I128" s="176"/>
      <c r="J128" s="17"/>
      <c r="K128" s="177"/>
      <c r="L128" s="181"/>
    </row>
    <row r="129" spans="1:12" ht="101.25" x14ac:dyDescent="0.25">
      <c r="A129" s="12"/>
      <c r="B129" s="188"/>
      <c r="C129" s="22"/>
      <c r="D129" s="190"/>
      <c r="E129" s="160" t="s">
        <v>420</v>
      </c>
      <c r="F129" s="181"/>
      <c r="G129" s="155" t="s">
        <v>191</v>
      </c>
      <c r="H129" s="155" t="s">
        <v>188</v>
      </c>
      <c r="I129" s="176"/>
      <c r="J129" s="17"/>
      <c r="K129" s="177"/>
      <c r="L129" s="181"/>
    </row>
    <row r="130" spans="1:12" ht="78.75" x14ac:dyDescent="0.25">
      <c r="A130" s="12"/>
      <c r="B130" s="188"/>
      <c r="C130" s="22"/>
      <c r="D130" s="190"/>
      <c r="E130" s="155" t="s">
        <v>421</v>
      </c>
      <c r="F130" s="181">
        <v>52000000</v>
      </c>
      <c r="G130" s="155" t="s">
        <v>183</v>
      </c>
      <c r="H130" s="175" t="s">
        <v>184</v>
      </c>
      <c r="I130" s="176" t="s">
        <v>204</v>
      </c>
      <c r="J130" s="17" t="s">
        <v>186</v>
      </c>
      <c r="K130" s="177" t="s">
        <v>205</v>
      </c>
      <c r="L130" s="181">
        <v>52000000</v>
      </c>
    </row>
    <row r="131" spans="1:12" ht="78.75" x14ac:dyDescent="0.25">
      <c r="A131" s="12"/>
      <c r="B131" s="188"/>
      <c r="C131" s="22"/>
      <c r="D131" s="190"/>
      <c r="E131" s="182" t="s">
        <v>413</v>
      </c>
      <c r="F131" s="181"/>
      <c r="G131" s="155" t="s">
        <v>179</v>
      </c>
      <c r="H131" s="175" t="s">
        <v>180</v>
      </c>
      <c r="I131" s="176"/>
      <c r="J131" s="17"/>
      <c r="K131" s="177"/>
      <c r="L131" s="181"/>
    </row>
    <row r="132" spans="1:12" ht="78.75" x14ac:dyDescent="0.25">
      <c r="A132" s="12"/>
      <c r="B132" s="188"/>
      <c r="C132" s="22"/>
      <c r="D132" s="190"/>
      <c r="E132" s="182" t="s">
        <v>413</v>
      </c>
      <c r="F132" s="180">
        <v>46450000</v>
      </c>
      <c r="G132" s="155" t="s">
        <v>179</v>
      </c>
      <c r="H132" s="175" t="s">
        <v>180</v>
      </c>
      <c r="I132" s="175" t="s">
        <v>206</v>
      </c>
      <c r="J132" s="155" t="s">
        <v>186</v>
      </c>
      <c r="K132" s="156" t="s">
        <v>205</v>
      </c>
      <c r="L132" s="180">
        <v>46450000</v>
      </c>
    </row>
    <row r="133" spans="1:12" x14ac:dyDescent="0.25">
      <c r="A133" s="38" t="s">
        <v>7</v>
      </c>
      <c r="B133" s="105"/>
      <c r="C133" s="39"/>
      <c r="D133" s="40">
        <f>+D89</f>
        <v>2150000000</v>
      </c>
      <c r="E133" s="41"/>
      <c r="F133" s="42"/>
      <c r="G133" s="42"/>
      <c r="H133" s="42"/>
      <c r="I133" s="42"/>
      <c r="J133" s="42"/>
      <c r="K133" s="43"/>
      <c r="L133" s="40">
        <f>SUM(L89:L132)</f>
        <v>2150000000</v>
      </c>
    </row>
    <row r="134" spans="1:12" x14ac:dyDescent="0.25">
      <c r="A134" s="45" t="s">
        <v>0</v>
      </c>
      <c r="B134" s="46" t="s">
        <v>12</v>
      </c>
      <c r="C134" s="45" t="s">
        <v>10</v>
      </c>
      <c r="D134" s="45" t="s">
        <v>11</v>
      </c>
      <c r="E134" s="45" t="s">
        <v>8</v>
      </c>
      <c r="F134" s="47" t="s">
        <v>9</v>
      </c>
      <c r="G134" s="45" t="s">
        <v>1</v>
      </c>
      <c r="H134" s="45" t="s">
        <v>2</v>
      </c>
      <c r="I134" s="45" t="s">
        <v>3</v>
      </c>
      <c r="J134" s="45" t="s">
        <v>4</v>
      </c>
      <c r="K134" s="45" t="s">
        <v>5</v>
      </c>
      <c r="L134" s="47" t="s">
        <v>6</v>
      </c>
    </row>
    <row r="135" spans="1:12" x14ac:dyDescent="0.25">
      <c r="A135" s="45"/>
      <c r="B135" s="46"/>
      <c r="C135" s="45"/>
      <c r="D135" s="45"/>
      <c r="E135" s="45"/>
      <c r="F135" s="47"/>
      <c r="G135" s="45"/>
      <c r="H135" s="45"/>
      <c r="I135" s="45"/>
      <c r="J135" s="45"/>
      <c r="K135" s="45"/>
      <c r="L135" s="47"/>
    </row>
    <row r="136" spans="1:12" ht="67.5" x14ac:dyDescent="0.25">
      <c r="A136" s="18" t="s">
        <v>316</v>
      </c>
      <c r="B136" s="21">
        <v>1487300000</v>
      </c>
      <c r="C136" s="203" t="s">
        <v>317</v>
      </c>
      <c r="D136" s="189">
        <v>708650000</v>
      </c>
      <c r="E136" s="155" t="s">
        <v>317</v>
      </c>
      <c r="F136" s="8">
        <v>450000000</v>
      </c>
      <c r="G136" s="204" t="s">
        <v>319</v>
      </c>
      <c r="H136" s="163" t="s">
        <v>325</v>
      </c>
      <c r="I136" s="205" t="s">
        <v>331</v>
      </c>
      <c r="J136" s="204" t="s">
        <v>337</v>
      </c>
      <c r="K136" s="156">
        <v>8</v>
      </c>
      <c r="L136" s="8">
        <v>450000000</v>
      </c>
    </row>
    <row r="137" spans="1:12" ht="33.75" x14ac:dyDescent="0.25">
      <c r="A137" s="19"/>
      <c r="B137" s="22"/>
      <c r="C137" s="203"/>
      <c r="D137" s="189"/>
      <c r="E137" s="160" t="s">
        <v>318</v>
      </c>
      <c r="F137" s="161">
        <v>30000000</v>
      </c>
      <c r="G137" s="206" t="s">
        <v>320</v>
      </c>
      <c r="H137" s="207" t="s">
        <v>326</v>
      </c>
      <c r="I137" s="208" t="s">
        <v>332</v>
      </c>
      <c r="J137" s="206" t="s">
        <v>54</v>
      </c>
      <c r="K137" s="85">
        <v>8</v>
      </c>
      <c r="L137" s="21">
        <v>60000000</v>
      </c>
    </row>
    <row r="138" spans="1:12" ht="22.5" x14ac:dyDescent="0.25">
      <c r="A138" s="19"/>
      <c r="B138" s="22"/>
      <c r="C138" s="203"/>
      <c r="D138" s="189"/>
      <c r="E138" s="160" t="s">
        <v>317</v>
      </c>
      <c r="F138" s="161">
        <v>30000000</v>
      </c>
      <c r="G138" s="209"/>
      <c r="H138" s="210"/>
      <c r="I138" s="211"/>
      <c r="J138" s="209"/>
      <c r="K138" s="87"/>
      <c r="L138" s="23"/>
    </row>
    <row r="139" spans="1:12" ht="33.75" x14ac:dyDescent="0.25">
      <c r="A139" s="19"/>
      <c r="B139" s="22"/>
      <c r="C139" s="203"/>
      <c r="D139" s="189"/>
      <c r="E139" s="160" t="s">
        <v>318</v>
      </c>
      <c r="F139" s="161">
        <v>228650000</v>
      </c>
      <c r="G139" s="206" t="s">
        <v>321</v>
      </c>
      <c r="H139" s="206" t="s">
        <v>327</v>
      </c>
      <c r="I139" s="208" t="s">
        <v>333</v>
      </c>
      <c r="J139" s="206" t="s">
        <v>338</v>
      </c>
      <c r="K139" s="85">
        <v>11</v>
      </c>
      <c r="L139" s="21">
        <v>457300000</v>
      </c>
    </row>
    <row r="140" spans="1:12" ht="22.5" x14ac:dyDescent="0.25">
      <c r="A140" s="19"/>
      <c r="B140" s="22"/>
      <c r="C140" s="203" t="s">
        <v>318</v>
      </c>
      <c r="D140" s="189">
        <v>778650000</v>
      </c>
      <c r="E140" s="160" t="s">
        <v>317</v>
      </c>
      <c r="F140" s="161">
        <v>228650000</v>
      </c>
      <c r="G140" s="209"/>
      <c r="H140" s="209"/>
      <c r="I140" s="211"/>
      <c r="J140" s="209"/>
      <c r="K140" s="87"/>
      <c r="L140" s="23"/>
    </row>
    <row r="141" spans="1:12" ht="67.5" x14ac:dyDescent="0.25">
      <c r="A141" s="19"/>
      <c r="B141" s="22"/>
      <c r="C141" s="203"/>
      <c r="D141" s="189"/>
      <c r="E141" s="160" t="s">
        <v>318</v>
      </c>
      <c r="F141" s="161">
        <v>180000000</v>
      </c>
      <c r="G141" s="204" t="s">
        <v>322</v>
      </c>
      <c r="H141" s="163" t="s">
        <v>328</v>
      </c>
      <c r="I141" s="205" t="s">
        <v>334</v>
      </c>
      <c r="J141" s="204" t="s">
        <v>165</v>
      </c>
      <c r="K141" s="156">
        <v>6</v>
      </c>
      <c r="L141" s="8">
        <v>180000000</v>
      </c>
    </row>
    <row r="142" spans="1:12" ht="56.25" x14ac:dyDescent="0.25">
      <c r="A142" s="19"/>
      <c r="B142" s="22"/>
      <c r="C142" s="203"/>
      <c r="D142" s="189"/>
      <c r="E142" s="160" t="s">
        <v>318</v>
      </c>
      <c r="F142" s="161">
        <v>160000000</v>
      </c>
      <c r="G142" s="204" t="s">
        <v>323</v>
      </c>
      <c r="H142" s="163" t="s">
        <v>329</v>
      </c>
      <c r="I142" s="205" t="s">
        <v>335</v>
      </c>
      <c r="J142" s="204" t="s">
        <v>165</v>
      </c>
      <c r="K142" s="156">
        <v>6</v>
      </c>
      <c r="L142" s="8">
        <v>160000000</v>
      </c>
    </row>
    <row r="143" spans="1:12" ht="45" x14ac:dyDescent="0.25">
      <c r="A143" s="20"/>
      <c r="B143" s="23"/>
      <c r="C143" s="203"/>
      <c r="D143" s="189"/>
      <c r="E143" s="160" t="s">
        <v>318</v>
      </c>
      <c r="F143" s="161">
        <v>180000000</v>
      </c>
      <c r="G143" s="204" t="s">
        <v>324</v>
      </c>
      <c r="H143" s="163" t="s">
        <v>330</v>
      </c>
      <c r="I143" s="205" t="s">
        <v>336</v>
      </c>
      <c r="J143" s="204" t="s">
        <v>165</v>
      </c>
      <c r="K143" s="156">
        <v>6</v>
      </c>
      <c r="L143" s="8">
        <v>180000000</v>
      </c>
    </row>
    <row r="144" spans="1:12" x14ac:dyDescent="0.25">
      <c r="A144" s="38" t="s">
        <v>7</v>
      </c>
      <c r="B144" s="105"/>
      <c r="C144" s="39"/>
      <c r="D144" s="40">
        <f>SUM(D136:D143)</f>
        <v>1487300000</v>
      </c>
      <c r="E144" s="41"/>
      <c r="F144" s="42"/>
      <c r="G144" s="42"/>
      <c r="H144" s="42"/>
      <c r="I144" s="42"/>
      <c r="J144" s="42"/>
      <c r="K144" s="43"/>
      <c r="L144" s="40">
        <f>SUM(L136:L143)</f>
        <v>1487300000</v>
      </c>
    </row>
    <row r="145" spans="1:12" x14ac:dyDescent="0.25">
      <c r="A145" s="45" t="s">
        <v>0</v>
      </c>
      <c r="B145" s="46" t="s">
        <v>12</v>
      </c>
      <c r="C145" s="45" t="s">
        <v>10</v>
      </c>
      <c r="D145" s="45" t="s">
        <v>11</v>
      </c>
      <c r="E145" s="45" t="s">
        <v>8</v>
      </c>
      <c r="F145" s="51" t="s">
        <v>9</v>
      </c>
      <c r="G145" s="45" t="s">
        <v>1</v>
      </c>
      <c r="H145" s="45" t="s">
        <v>2</v>
      </c>
      <c r="I145" s="45" t="s">
        <v>3</v>
      </c>
      <c r="J145" s="45" t="s">
        <v>4</v>
      </c>
      <c r="K145" s="45" t="s">
        <v>5</v>
      </c>
      <c r="L145" s="47" t="s">
        <v>6</v>
      </c>
    </row>
    <row r="146" spans="1:12" x14ac:dyDescent="0.25">
      <c r="A146" s="45"/>
      <c r="B146" s="46"/>
      <c r="C146" s="45"/>
      <c r="D146" s="45"/>
      <c r="E146" s="45"/>
      <c r="F146" s="51"/>
      <c r="G146" s="45"/>
      <c r="H146" s="45"/>
      <c r="I146" s="45"/>
      <c r="J146" s="45"/>
      <c r="K146" s="45"/>
      <c r="L146" s="47"/>
    </row>
    <row r="147" spans="1:12" ht="15" customHeight="1" x14ac:dyDescent="0.25">
      <c r="A147" s="99" t="s">
        <v>209</v>
      </c>
      <c r="B147" s="191">
        <f>SUM(F147:F231)</f>
        <v>6482000000</v>
      </c>
      <c r="C147" s="99" t="s">
        <v>208</v>
      </c>
      <c r="D147" s="191">
        <f>+B147</f>
        <v>6482000000</v>
      </c>
      <c r="E147" s="99" t="s">
        <v>210</v>
      </c>
      <c r="F147" s="192">
        <f>SUM(L147:L158)</f>
        <v>316800000</v>
      </c>
      <c r="G147" s="193" t="s">
        <v>313</v>
      </c>
      <c r="H147" s="99" t="s">
        <v>314</v>
      </c>
      <c r="I147" s="194" t="s">
        <v>234</v>
      </c>
      <c r="J147" s="195" t="s">
        <v>235</v>
      </c>
      <c r="K147" s="196" t="s">
        <v>33</v>
      </c>
      <c r="L147" s="223">
        <v>22000000</v>
      </c>
    </row>
    <row r="148" spans="1:12" ht="68.25" x14ac:dyDescent="0.25">
      <c r="A148" s="99"/>
      <c r="B148" s="191"/>
      <c r="C148" s="99"/>
      <c r="D148" s="36"/>
      <c r="E148" s="99"/>
      <c r="F148" s="192"/>
      <c r="G148" s="197"/>
      <c r="H148" s="99"/>
      <c r="I148" s="194" t="s">
        <v>234</v>
      </c>
      <c r="J148" s="195" t="s">
        <v>235</v>
      </c>
      <c r="K148" s="196" t="s">
        <v>33</v>
      </c>
      <c r="L148" s="223">
        <v>22000000</v>
      </c>
    </row>
    <row r="149" spans="1:12" ht="68.25" x14ac:dyDescent="0.25">
      <c r="A149" s="99"/>
      <c r="B149" s="191"/>
      <c r="C149" s="99"/>
      <c r="D149" s="36"/>
      <c r="E149" s="99"/>
      <c r="F149" s="192"/>
      <c r="G149" s="197"/>
      <c r="H149" s="99"/>
      <c r="I149" s="194" t="s">
        <v>236</v>
      </c>
      <c r="J149" s="195" t="s">
        <v>235</v>
      </c>
      <c r="K149" s="196" t="s">
        <v>33</v>
      </c>
      <c r="L149" s="223">
        <v>22000000</v>
      </c>
    </row>
    <row r="150" spans="1:12" ht="68.25" x14ac:dyDescent="0.25">
      <c r="A150" s="99"/>
      <c r="B150" s="191"/>
      <c r="C150" s="99"/>
      <c r="D150" s="36"/>
      <c r="E150" s="99"/>
      <c r="F150" s="192"/>
      <c r="G150" s="197"/>
      <c r="H150" s="99"/>
      <c r="I150" s="194" t="s">
        <v>237</v>
      </c>
      <c r="J150" s="195" t="s">
        <v>235</v>
      </c>
      <c r="K150" s="196" t="s">
        <v>33</v>
      </c>
      <c r="L150" s="223">
        <v>41800000</v>
      </c>
    </row>
    <row r="151" spans="1:12" ht="68.25" x14ac:dyDescent="0.25">
      <c r="A151" s="99"/>
      <c r="B151" s="191"/>
      <c r="C151" s="99"/>
      <c r="D151" s="36"/>
      <c r="E151" s="99"/>
      <c r="F151" s="192"/>
      <c r="G151" s="197"/>
      <c r="H151" s="99"/>
      <c r="I151" s="194" t="s">
        <v>234</v>
      </c>
      <c r="J151" s="195" t="s">
        <v>235</v>
      </c>
      <c r="K151" s="196" t="s">
        <v>33</v>
      </c>
      <c r="L151" s="223">
        <v>22000000</v>
      </c>
    </row>
    <row r="152" spans="1:12" ht="68.25" x14ac:dyDescent="0.25">
      <c r="A152" s="99"/>
      <c r="B152" s="191"/>
      <c r="C152" s="99"/>
      <c r="D152" s="36"/>
      <c r="E152" s="99"/>
      <c r="F152" s="192"/>
      <c r="G152" s="197"/>
      <c r="H152" s="99"/>
      <c r="I152" s="194" t="s">
        <v>238</v>
      </c>
      <c r="J152" s="195" t="s">
        <v>235</v>
      </c>
      <c r="K152" s="196" t="s">
        <v>33</v>
      </c>
      <c r="L152" s="223">
        <v>31900000</v>
      </c>
    </row>
    <row r="153" spans="1:12" ht="68.25" x14ac:dyDescent="0.25">
      <c r="A153" s="99"/>
      <c r="B153" s="191"/>
      <c r="C153" s="99"/>
      <c r="D153" s="36"/>
      <c r="E153" s="99"/>
      <c r="F153" s="192"/>
      <c r="G153" s="197"/>
      <c r="H153" s="99"/>
      <c r="I153" s="194" t="s">
        <v>234</v>
      </c>
      <c r="J153" s="195" t="s">
        <v>235</v>
      </c>
      <c r="K153" s="196" t="s">
        <v>33</v>
      </c>
      <c r="L153" s="223">
        <v>22000000</v>
      </c>
    </row>
    <row r="154" spans="1:12" ht="45.75" x14ac:dyDescent="0.25">
      <c r="A154" s="99"/>
      <c r="B154" s="191"/>
      <c r="C154" s="99"/>
      <c r="D154" s="36"/>
      <c r="E154" s="99"/>
      <c r="F154" s="192"/>
      <c r="G154" s="197"/>
      <c r="H154" s="99"/>
      <c r="I154" s="194" t="s">
        <v>239</v>
      </c>
      <c r="J154" s="195" t="s">
        <v>235</v>
      </c>
      <c r="K154" s="196" t="s">
        <v>33</v>
      </c>
      <c r="L154" s="223">
        <v>18700000</v>
      </c>
    </row>
    <row r="155" spans="1:12" ht="68.25" x14ac:dyDescent="0.25">
      <c r="A155" s="99"/>
      <c r="B155" s="191"/>
      <c r="C155" s="99"/>
      <c r="D155" s="36"/>
      <c r="E155" s="99"/>
      <c r="F155" s="192"/>
      <c r="G155" s="197"/>
      <c r="H155" s="99"/>
      <c r="I155" s="194" t="s">
        <v>234</v>
      </c>
      <c r="J155" s="195" t="s">
        <v>235</v>
      </c>
      <c r="K155" s="196" t="s">
        <v>33</v>
      </c>
      <c r="L155" s="223">
        <v>22000000</v>
      </c>
    </row>
    <row r="156" spans="1:12" ht="45.75" x14ac:dyDescent="0.25">
      <c r="A156" s="99"/>
      <c r="B156" s="191"/>
      <c r="C156" s="99"/>
      <c r="D156" s="36"/>
      <c r="E156" s="99"/>
      <c r="F156" s="192"/>
      <c r="G156" s="197"/>
      <c r="H156" s="99"/>
      <c r="I156" s="194" t="s">
        <v>240</v>
      </c>
      <c r="J156" s="195" t="s">
        <v>235</v>
      </c>
      <c r="K156" s="196" t="s">
        <v>33</v>
      </c>
      <c r="L156" s="223">
        <v>33000000</v>
      </c>
    </row>
    <row r="157" spans="1:12" ht="45.75" x14ac:dyDescent="0.25">
      <c r="A157" s="99"/>
      <c r="B157" s="191"/>
      <c r="C157" s="99"/>
      <c r="D157" s="36"/>
      <c r="E157" s="99"/>
      <c r="F157" s="192"/>
      <c r="G157" s="197"/>
      <c r="H157" s="99"/>
      <c r="I157" s="194" t="s">
        <v>241</v>
      </c>
      <c r="J157" s="195" t="s">
        <v>235</v>
      </c>
      <c r="K157" s="196" t="s">
        <v>33</v>
      </c>
      <c r="L157" s="223">
        <v>40700000</v>
      </c>
    </row>
    <row r="158" spans="1:12" ht="57" x14ac:dyDescent="0.25">
      <c r="A158" s="99"/>
      <c r="B158" s="191"/>
      <c r="C158" s="99"/>
      <c r="D158" s="36"/>
      <c r="E158" s="99"/>
      <c r="F158" s="192"/>
      <c r="G158" s="197"/>
      <c r="H158" s="99"/>
      <c r="I158" s="194" t="s">
        <v>242</v>
      </c>
      <c r="J158" s="195" t="s">
        <v>235</v>
      </c>
      <c r="K158" s="196" t="s">
        <v>33</v>
      </c>
      <c r="L158" s="223">
        <v>18700000</v>
      </c>
    </row>
    <row r="159" spans="1:12" ht="15" customHeight="1" x14ac:dyDescent="0.25">
      <c r="A159" s="99"/>
      <c r="B159" s="191"/>
      <c r="C159" s="99"/>
      <c r="D159" s="36"/>
      <c r="E159" s="99" t="s">
        <v>211</v>
      </c>
      <c r="F159" s="192">
        <f>SUM(L159:L162)</f>
        <v>123200000</v>
      </c>
      <c r="G159" s="197"/>
      <c r="H159" s="99" t="s">
        <v>315</v>
      </c>
      <c r="I159" s="194" t="s">
        <v>243</v>
      </c>
      <c r="J159" s="195" t="s">
        <v>235</v>
      </c>
      <c r="K159" s="196" t="s">
        <v>33</v>
      </c>
      <c r="L159" s="223">
        <v>44000000</v>
      </c>
    </row>
    <row r="160" spans="1:12" ht="45.75" x14ac:dyDescent="0.25">
      <c r="A160" s="99"/>
      <c r="B160" s="191"/>
      <c r="C160" s="99"/>
      <c r="D160" s="36"/>
      <c r="E160" s="99"/>
      <c r="F160" s="36"/>
      <c r="G160" s="197"/>
      <c r="H160" s="99"/>
      <c r="I160" s="194" t="s">
        <v>244</v>
      </c>
      <c r="J160" s="195" t="s">
        <v>235</v>
      </c>
      <c r="K160" s="196" t="s">
        <v>33</v>
      </c>
      <c r="L160" s="223">
        <v>22000000</v>
      </c>
    </row>
    <row r="161" spans="1:12" ht="45.75" x14ac:dyDescent="0.25">
      <c r="A161" s="99"/>
      <c r="B161" s="191"/>
      <c r="C161" s="99"/>
      <c r="D161" s="36"/>
      <c r="E161" s="99"/>
      <c r="F161" s="36"/>
      <c r="G161" s="197"/>
      <c r="H161" s="99"/>
      <c r="I161" s="194" t="s">
        <v>245</v>
      </c>
      <c r="J161" s="195" t="s">
        <v>235</v>
      </c>
      <c r="K161" s="196" t="s">
        <v>33</v>
      </c>
      <c r="L161" s="223">
        <v>35200000</v>
      </c>
    </row>
    <row r="162" spans="1:12" ht="45.75" x14ac:dyDescent="0.25">
      <c r="A162" s="99"/>
      <c r="B162" s="191"/>
      <c r="C162" s="99"/>
      <c r="D162" s="36"/>
      <c r="E162" s="99"/>
      <c r="F162" s="36"/>
      <c r="G162" s="198"/>
      <c r="H162" s="99"/>
      <c r="I162" s="194" t="s">
        <v>246</v>
      </c>
      <c r="J162" s="195" t="s">
        <v>235</v>
      </c>
      <c r="K162" s="196" t="s">
        <v>33</v>
      </c>
      <c r="L162" s="223">
        <v>22000000</v>
      </c>
    </row>
    <row r="163" spans="1:12" ht="15" customHeight="1" x14ac:dyDescent="0.25">
      <c r="A163" s="99"/>
      <c r="B163" s="191"/>
      <c r="C163" s="99"/>
      <c r="D163" s="36"/>
      <c r="E163" s="99" t="s">
        <v>212</v>
      </c>
      <c r="F163" s="199">
        <f>SUM(L163:L187)</f>
        <v>1868400000</v>
      </c>
      <c r="G163" s="99" t="s">
        <v>220</v>
      </c>
      <c r="H163" s="99" t="s">
        <v>227</v>
      </c>
      <c r="I163" s="194" t="s">
        <v>247</v>
      </c>
      <c r="J163" s="200" t="s">
        <v>248</v>
      </c>
      <c r="K163" s="196" t="s">
        <v>96</v>
      </c>
      <c r="L163" s="223">
        <v>607000000</v>
      </c>
    </row>
    <row r="164" spans="1:12" ht="34.5" x14ac:dyDescent="0.25">
      <c r="A164" s="99"/>
      <c r="B164" s="191"/>
      <c r="C164" s="99"/>
      <c r="D164" s="36"/>
      <c r="E164" s="99"/>
      <c r="F164" s="153"/>
      <c r="G164" s="99"/>
      <c r="H164" s="99"/>
      <c r="I164" s="194" t="s">
        <v>249</v>
      </c>
      <c r="J164" s="200" t="s">
        <v>250</v>
      </c>
      <c r="K164" s="196" t="s">
        <v>96</v>
      </c>
      <c r="L164" s="223">
        <v>18000000</v>
      </c>
    </row>
    <row r="165" spans="1:12" ht="45.75" x14ac:dyDescent="0.25">
      <c r="A165" s="99"/>
      <c r="B165" s="191"/>
      <c r="C165" s="99"/>
      <c r="D165" s="36"/>
      <c r="E165" s="99"/>
      <c r="F165" s="153"/>
      <c r="G165" s="99"/>
      <c r="H165" s="99"/>
      <c r="I165" s="194" t="s">
        <v>251</v>
      </c>
      <c r="J165" s="200" t="s">
        <v>252</v>
      </c>
      <c r="K165" s="196" t="s">
        <v>96</v>
      </c>
      <c r="L165" s="223">
        <v>50000000</v>
      </c>
    </row>
    <row r="166" spans="1:12" ht="23.25" x14ac:dyDescent="0.25">
      <c r="A166" s="99"/>
      <c r="B166" s="191"/>
      <c r="C166" s="99"/>
      <c r="D166" s="36"/>
      <c r="E166" s="99"/>
      <c r="F166" s="153"/>
      <c r="G166" s="99"/>
      <c r="H166" s="99"/>
      <c r="I166" s="194" t="s">
        <v>253</v>
      </c>
      <c r="J166" s="200" t="s">
        <v>248</v>
      </c>
      <c r="K166" s="196" t="s">
        <v>96</v>
      </c>
      <c r="L166" s="223">
        <v>250000000</v>
      </c>
    </row>
    <row r="167" spans="1:12" ht="34.5" x14ac:dyDescent="0.25">
      <c r="A167" s="99"/>
      <c r="B167" s="191"/>
      <c r="C167" s="99"/>
      <c r="D167" s="36"/>
      <c r="E167" s="99"/>
      <c r="F167" s="153"/>
      <c r="G167" s="99"/>
      <c r="H167" s="99"/>
      <c r="I167" s="194" t="s">
        <v>254</v>
      </c>
      <c r="J167" s="195" t="s">
        <v>235</v>
      </c>
      <c r="K167" s="196" t="s">
        <v>33</v>
      </c>
      <c r="L167" s="223">
        <v>22000000</v>
      </c>
    </row>
    <row r="168" spans="1:12" ht="34.5" x14ac:dyDescent="0.25">
      <c r="A168" s="99"/>
      <c r="B168" s="191"/>
      <c r="C168" s="99"/>
      <c r="D168" s="36"/>
      <c r="E168" s="99"/>
      <c r="F168" s="153"/>
      <c r="G168" s="99"/>
      <c r="H168" s="99"/>
      <c r="I168" s="194" t="s">
        <v>254</v>
      </c>
      <c r="J168" s="195" t="s">
        <v>235</v>
      </c>
      <c r="K168" s="196" t="s">
        <v>33</v>
      </c>
      <c r="L168" s="223">
        <v>22000000</v>
      </c>
    </row>
    <row r="169" spans="1:12" ht="45.75" x14ac:dyDescent="0.25">
      <c r="A169" s="99"/>
      <c r="B169" s="191"/>
      <c r="C169" s="99"/>
      <c r="D169" s="36"/>
      <c r="E169" s="99"/>
      <c r="F169" s="153"/>
      <c r="G169" s="99"/>
      <c r="H169" s="99"/>
      <c r="I169" s="194" t="s">
        <v>255</v>
      </c>
      <c r="J169" s="195" t="s">
        <v>235</v>
      </c>
      <c r="K169" s="196" t="s">
        <v>33</v>
      </c>
      <c r="L169" s="223">
        <v>18700000</v>
      </c>
    </row>
    <row r="170" spans="1:12" ht="102" x14ac:dyDescent="0.25">
      <c r="A170" s="99"/>
      <c r="B170" s="191"/>
      <c r="C170" s="99"/>
      <c r="D170" s="36"/>
      <c r="E170" s="99"/>
      <c r="F170" s="153"/>
      <c r="G170" s="99"/>
      <c r="H170" s="99"/>
      <c r="I170" s="194" t="s">
        <v>256</v>
      </c>
      <c r="J170" s="195" t="s">
        <v>235</v>
      </c>
      <c r="K170" s="196" t="s">
        <v>33</v>
      </c>
      <c r="L170" s="223">
        <v>93500000</v>
      </c>
    </row>
    <row r="171" spans="1:12" ht="90.75" x14ac:dyDescent="0.25">
      <c r="A171" s="99"/>
      <c r="B171" s="191"/>
      <c r="C171" s="99"/>
      <c r="D171" s="36"/>
      <c r="E171" s="99"/>
      <c r="F171" s="153"/>
      <c r="G171" s="99"/>
      <c r="H171" s="99"/>
      <c r="I171" s="194" t="s">
        <v>257</v>
      </c>
      <c r="J171" s="195" t="s">
        <v>235</v>
      </c>
      <c r="K171" s="196" t="s">
        <v>33</v>
      </c>
      <c r="L171" s="223">
        <v>69300000</v>
      </c>
    </row>
    <row r="172" spans="1:12" ht="57" x14ac:dyDescent="0.25">
      <c r="A172" s="99"/>
      <c r="B172" s="191"/>
      <c r="C172" s="99"/>
      <c r="D172" s="36"/>
      <c r="E172" s="99"/>
      <c r="F172" s="153"/>
      <c r="G172" s="99"/>
      <c r="H172" s="99"/>
      <c r="I172" s="194" t="s">
        <v>258</v>
      </c>
      <c r="J172" s="195" t="s">
        <v>235</v>
      </c>
      <c r="K172" s="196" t="s">
        <v>33</v>
      </c>
      <c r="L172" s="223">
        <v>71500000</v>
      </c>
    </row>
    <row r="173" spans="1:12" ht="68.25" x14ac:dyDescent="0.25">
      <c r="A173" s="99"/>
      <c r="B173" s="191"/>
      <c r="C173" s="99"/>
      <c r="D173" s="36"/>
      <c r="E173" s="99"/>
      <c r="F173" s="153"/>
      <c r="G173" s="99"/>
      <c r="H173" s="99"/>
      <c r="I173" s="194" t="s">
        <v>259</v>
      </c>
      <c r="J173" s="195" t="s">
        <v>235</v>
      </c>
      <c r="K173" s="196" t="s">
        <v>33</v>
      </c>
      <c r="L173" s="223">
        <v>36300000</v>
      </c>
    </row>
    <row r="174" spans="1:12" ht="45.75" x14ac:dyDescent="0.25">
      <c r="A174" s="99"/>
      <c r="B174" s="191"/>
      <c r="C174" s="99"/>
      <c r="D174" s="36"/>
      <c r="E174" s="99"/>
      <c r="F174" s="153"/>
      <c r="G174" s="99"/>
      <c r="H174" s="99"/>
      <c r="I174" s="194" t="s">
        <v>260</v>
      </c>
      <c r="J174" s="195" t="s">
        <v>235</v>
      </c>
      <c r="K174" s="196" t="s">
        <v>33</v>
      </c>
      <c r="L174" s="223">
        <v>49500000</v>
      </c>
    </row>
    <row r="175" spans="1:12" ht="23.25" x14ac:dyDescent="0.25">
      <c r="A175" s="99"/>
      <c r="B175" s="191"/>
      <c r="C175" s="99"/>
      <c r="D175" s="36"/>
      <c r="E175" s="99"/>
      <c r="F175" s="153"/>
      <c r="G175" s="99"/>
      <c r="H175" s="99"/>
      <c r="I175" s="194" t="s">
        <v>261</v>
      </c>
      <c r="J175" s="195" t="s">
        <v>235</v>
      </c>
      <c r="K175" s="196" t="s">
        <v>33</v>
      </c>
      <c r="L175" s="223">
        <v>28600000</v>
      </c>
    </row>
    <row r="176" spans="1:12" ht="68.25" x14ac:dyDescent="0.25">
      <c r="A176" s="99"/>
      <c r="B176" s="191"/>
      <c r="C176" s="99"/>
      <c r="D176" s="36"/>
      <c r="E176" s="99"/>
      <c r="F176" s="153"/>
      <c r="G176" s="99"/>
      <c r="H176" s="99"/>
      <c r="I176" s="194" t="s">
        <v>262</v>
      </c>
      <c r="J176" s="195" t="s">
        <v>235</v>
      </c>
      <c r="K176" s="196" t="s">
        <v>33</v>
      </c>
      <c r="L176" s="223">
        <v>36300000</v>
      </c>
    </row>
    <row r="177" spans="1:12" ht="45.75" x14ac:dyDescent="0.25">
      <c r="A177" s="99"/>
      <c r="B177" s="191"/>
      <c r="C177" s="99"/>
      <c r="D177" s="36"/>
      <c r="E177" s="99"/>
      <c r="F177" s="153"/>
      <c r="G177" s="99"/>
      <c r="H177" s="99"/>
      <c r="I177" s="194" t="s">
        <v>263</v>
      </c>
      <c r="J177" s="195" t="s">
        <v>235</v>
      </c>
      <c r="K177" s="196" t="s">
        <v>33</v>
      </c>
      <c r="L177" s="223">
        <v>77000000</v>
      </c>
    </row>
    <row r="178" spans="1:12" ht="79.5" x14ac:dyDescent="0.25">
      <c r="A178" s="99"/>
      <c r="B178" s="191"/>
      <c r="C178" s="99"/>
      <c r="D178" s="36"/>
      <c r="E178" s="99"/>
      <c r="F178" s="153"/>
      <c r="G178" s="99"/>
      <c r="H178" s="99"/>
      <c r="I178" s="194" t="s">
        <v>264</v>
      </c>
      <c r="J178" s="195" t="s">
        <v>235</v>
      </c>
      <c r="K178" s="196" t="s">
        <v>33</v>
      </c>
      <c r="L178" s="224">
        <v>71500000</v>
      </c>
    </row>
    <row r="179" spans="1:12" ht="45.75" x14ac:dyDescent="0.25">
      <c r="A179" s="99"/>
      <c r="B179" s="191"/>
      <c r="C179" s="99"/>
      <c r="D179" s="36"/>
      <c r="E179" s="99"/>
      <c r="F179" s="153"/>
      <c r="G179" s="99"/>
      <c r="H179" s="99"/>
      <c r="I179" s="194" t="s">
        <v>265</v>
      </c>
      <c r="J179" s="195" t="s">
        <v>235</v>
      </c>
      <c r="K179" s="196" t="s">
        <v>33</v>
      </c>
      <c r="L179" s="223">
        <v>46200000</v>
      </c>
    </row>
    <row r="180" spans="1:12" ht="34.5" x14ac:dyDescent="0.25">
      <c r="A180" s="99"/>
      <c r="B180" s="191"/>
      <c r="C180" s="99"/>
      <c r="D180" s="36"/>
      <c r="E180" s="99"/>
      <c r="F180" s="153"/>
      <c r="G180" s="99"/>
      <c r="H180" s="99"/>
      <c r="I180" s="194" t="s">
        <v>266</v>
      </c>
      <c r="J180" s="195" t="s">
        <v>235</v>
      </c>
      <c r="K180" s="196" t="s">
        <v>33</v>
      </c>
      <c r="L180" s="223">
        <v>33000000</v>
      </c>
    </row>
    <row r="181" spans="1:12" ht="45.75" x14ac:dyDescent="0.25">
      <c r="A181" s="99"/>
      <c r="B181" s="191"/>
      <c r="C181" s="99"/>
      <c r="D181" s="36"/>
      <c r="E181" s="99"/>
      <c r="F181" s="153"/>
      <c r="G181" s="99"/>
      <c r="H181" s="99"/>
      <c r="I181" s="194" t="s">
        <v>267</v>
      </c>
      <c r="J181" s="195" t="s">
        <v>235</v>
      </c>
      <c r="K181" s="196" t="s">
        <v>33</v>
      </c>
      <c r="L181" s="223">
        <v>25300000</v>
      </c>
    </row>
    <row r="182" spans="1:12" ht="34.5" x14ac:dyDescent="0.25">
      <c r="A182" s="99"/>
      <c r="B182" s="191"/>
      <c r="C182" s="99"/>
      <c r="D182" s="36"/>
      <c r="E182" s="99"/>
      <c r="F182" s="153"/>
      <c r="G182" s="99"/>
      <c r="H182" s="99"/>
      <c r="I182" s="194" t="s">
        <v>268</v>
      </c>
      <c r="J182" s="195" t="s">
        <v>235</v>
      </c>
      <c r="K182" s="196" t="s">
        <v>33</v>
      </c>
      <c r="L182" s="224">
        <v>48000000</v>
      </c>
    </row>
    <row r="183" spans="1:12" ht="57" x14ac:dyDescent="0.25">
      <c r="A183" s="99"/>
      <c r="B183" s="191"/>
      <c r="C183" s="99"/>
      <c r="D183" s="36"/>
      <c r="E183" s="99"/>
      <c r="F183" s="153"/>
      <c r="G183" s="99"/>
      <c r="H183" s="99"/>
      <c r="I183" s="194" t="s">
        <v>269</v>
      </c>
      <c r="J183" s="195" t="s">
        <v>235</v>
      </c>
      <c r="K183" s="196" t="s">
        <v>33</v>
      </c>
      <c r="L183" s="223">
        <v>40700000</v>
      </c>
    </row>
    <row r="184" spans="1:12" ht="57" x14ac:dyDescent="0.25">
      <c r="A184" s="99"/>
      <c r="B184" s="191"/>
      <c r="C184" s="99"/>
      <c r="D184" s="36"/>
      <c r="E184" s="99"/>
      <c r="F184" s="153"/>
      <c r="G184" s="99"/>
      <c r="H184" s="99"/>
      <c r="I184" s="194" t="s">
        <v>270</v>
      </c>
      <c r="J184" s="195" t="s">
        <v>235</v>
      </c>
      <c r="K184" s="196" t="s">
        <v>33</v>
      </c>
      <c r="L184" s="223">
        <v>23100000</v>
      </c>
    </row>
    <row r="185" spans="1:12" ht="57" x14ac:dyDescent="0.25">
      <c r="A185" s="99"/>
      <c r="B185" s="191"/>
      <c r="C185" s="99"/>
      <c r="D185" s="36"/>
      <c r="E185" s="99"/>
      <c r="F185" s="153"/>
      <c r="G185" s="99"/>
      <c r="H185" s="99"/>
      <c r="I185" s="194" t="s">
        <v>271</v>
      </c>
      <c r="J185" s="195" t="s">
        <v>235</v>
      </c>
      <c r="K185" s="196" t="s">
        <v>33</v>
      </c>
      <c r="L185" s="223">
        <v>33000000</v>
      </c>
    </row>
    <row r="186" spans="1:12" ht="57" x14ac:dyDescent="0.25">
      <c r="A186" s="99"/>
      <c r="B186" s="191"/>
      <c r="C186" s="99"/>
      <c r="D186" s="36"/>
      <c r="E186" s="99"/>
      <c r="F186" s="153"/>
      <c r="G186" s="99"/>
      <c r="H186" s="99"/>
      <c r="I186" s="194" t="s">
        <v>272</v>
      </c>
      <c r="J186" s="195" t="s">
        <v>235</v>
      </c>
      <c r="K186" s="196" t="s">
        <v>33</v>
      </c>
      <c r="L186" s="223">
        <v>46200000</v>
      </c>
    </row>
    <row r="187" spans="1:12" ht="57" x14ac:dyDescent="0.25">
      <c r="A187" s="99"/>
      <c r="B187" s="191"/>
      <c r="C187" s="99"/>
      <c r="D187" s="36"/>
      <c r="E187" s="99"/>
      <c r="F187" s="154"/>
      <c r="G187" s="99"/>
      <c r="H187" s="99"/>
      <c r="I187" s="194" t="s">
        <v>273</v>
      </c>
      <c r="J187" s="195" t="s">
        <v>235</v>
      </c>
      <c r="K187" s="196" t="s">
        <v>33</v>
      </c>
      <c r="L187" s="223">
        <v>51700000</v>
      </c>
    </row>
    <row r="188" spans="1:12" ht="15" customHeight="1" x14ac:dyDescent="0.25">
      <c r="A188" s="99"/>
      <c r="B188" s="191"/>
      <c r="C188" s="99"/>
      <c r="D188" s="36"/>
      <c r="E188" s="99" t="s">
        <v>213</v>
      </c>
      <c r="F188" s="192">
        <f>SUM(L188:L196)</f>
        <v>504200000</v>
      </c>
      <c r="G188" s="99" t="s">
        <v>221</v>
      </c>
      <c r="H188" s="99" t="s">
        <v>228</v>
      </c>
      <c r="I188" s="194" t="s">
        <v>274</v>
      </c>
      <c r="J188" s="195" t="s">
        <v>235</v>
      </c>
      <c r="K188" s="196" t="s">
        <v>33</v>
      </c>
      <c r="L188" s="223">
        <v>44000000</v>
      </c>
    </row>
    <row r="189" spans="1:12" ht="57" x14ac:dyDescent="0.25">
      <c r="A189" s="99"/>
      <c r="B189" s="191"/>
      <c r="C189" s="99"/>
      <c r="D189" s="36"/>
      <c r="E189" s="99"/>
      <c r="F189" s="36"/>
      <c r="G189" s="99"/>
      <c r="H189" s="99"/>
      <c r="I189" s="194" t="s">
        <v>275</v>
      </c>
      <c r="J189" s="195" t="s">
        <v>235</v>
      </c>
      <c r="K189" s="196" t="s">
        <v>33</v>
      </c>
      <c r="L189" s="223">
        <v>55000000</v>
      </c>
    </row>
    <row r="190" spans="1:12" ht="45.75" x14ac:dyDescent="0.25">
      <c r="A190" s="99"/>
      <c r="B190" s="191"/>
      <c r="C190" s="99"/>
      <c r="D190" s="36"/>
      <c r="E190" s="99"/>
      <c r="F190" s="36"/>
      <c r="G190" s="99"/>
      <c r="H190" s="99"/>
      <c r="I190" s="194" t="s">
        <v>276</v>
      </c>
      <c r="J190" s="195" t="s">
        <v>235</v>
      </c>
      <c r="K190" s="196" t="s">
        <v>33</v>
      </c>
      <c r="L190" s="223">
        <v>60500000</v>
      </c>
    </row>
    <row r="191" spans="1:12" ht="45.75" x14ac:dyDescent="0.25">
      <c r="A191" s="99"/>
      <c r="B191" s="191"/>
      <c r="C191" s="99"/>
      <c r="D191" s="36"/>
      <c r="E191" s="99"/>
      <c r="F191" s="36"/>
      <c r="G191" s="99"/>
      <c r="H191" s="99"/>
      <c r="I191" s="194" t="s">
        <v>277</v>
      </c>
      <c r="J191" s="195" t="s">
        <v>235</v>
      </c>
      <c r="K191" s="196" t="s">
        <v>33</v>
      </c>
      <c r="L191" s="224">
        <v>51000000</v>
      </c>
    </row>
    <row r="192" spans="1:12" ht="79.5" x14ac:dyDescent="0.25">
      <c r="A192" s="99"/>
      <c r="B192" s="191"/>
      <c r="C192" s="99"/>
      <c r="D192" s="36"/>
      <c r="E192" s="99"/>
      <c r="F192" s="36"/>
      <c r="G192" s="99"/>
      <c r="H192" s="99"/>
      <c r="I192" s="194" t="s">
        <v>278</v>
      </c>
      <c r="J192" s="195" t="s">
        <v>235</v>
      </c>
      <c r="K192" s="196" t="s">
        <v>33</v>
      </c>
      <c r="L192" s="223">
        <v>60500000</v>
      </c>
    </row>
    <row r="193" spans="1:12" ht="79.5" x14ac:dyDescent="0.25">
      <c r="A193" s="99"/>
      <c r="B193" s="191"/>
      <c r="C193" s="99"/>
      <c r="D193" s="36"/>
      <c r="E193" s="99"/>
      <c r="F193" s="36"/>
      <c r="G193" s="99"/>
      <c r="H193" s="99"/>
      <c r="I193" s="194" t="s">
        <v>278</v>
      </c>
      <c r="J193" s="195" t="s">
        <v>235</v>
      </c>
      <c r="K193" s="196" t="s">
        <v>33</v>
      </c>
      <c r="L193" s="223">
        <v>60500000</v>
      </c>
    </row>
    <row r="194" spans="1:12" ht="57" x14ac:dyDescent="0.25">
      <c r="A194" s="99"/>
      <c r="B194" s="191"/>
      <c r="C194" s="99"/>
      <c r="D194" s="36"/>
      <c r="E194" s="99"/>
      <c r="F194" s="36"/>
      <c r="G194" s="99"/>
      <c r="H194" s="99"/>
      <c r="I194" s="194" t="s">
        <v>275</v>
      </c>
      <c r="J194" s="195" t="s">
        <v>235</v>
      </c>
      <c r="K194" s="196" t="s">
        <v>33</v>
      </c>
      <c r="L194" s="223">
        <v>51700000</v>
      </c>
    </row>
    <row r="195" spans="1:12" ht="102" x14ac:dyDescent="0.25">
      <c r="A195" s="99"/>
      <c r="B195" s="191"/>
      <c r="C195" s="99"/>
      <c r="D195" s="36"/>
      <c r="E195" s="99"/>
      <c r="F195" s="36"/>
      <c r="G195" s="99"/>
      <c r="H195" s="99"/>
      <c r="I195" s="194" t="s">
        <v>279</v>
      </c>
      <c r="J195" s="195" t="s">
        <v>235</v>
      </c>
      <c r="K195" s="196" t="s">
        <v>33</v>
      </c>
      <c r="L195" s="223">
        <v>66000000</v>
      </c>
    </row>
    <row r="196" spans="1:12" ht="45.75" x14ac:dyDescent="0.25">
      <c r="A196" s="99"/>
      <c r="B196" s="191"/>
      <c r="C196" s="99"/>
      <c r="D196" s="36"/>
      <c r="E196" s="99"/>
      <c r="F196" s="36"/>
      <c r="G196" s="99"/>
      <c r="H196" s="99"/>
      <c r="I196" s="194" t="s">
        <v>280</v>
      </c>
      <c r="J196" s="195" t="s">
        <v>235</v>
      </c>
      <c r="K196" s="196" t="s">
        <v>33</v>
      </c>
      <c r="L196" s="223">
        <v>55000000</v>
      </c>
    </row>
    <row r="197" spans="1:12" ht="15" customHeight="1" x14ac:dyDescent="0.25">
      <c r="A197" s="99"/>
      <c r="B197" s="191"/>
      <c r="C197" s="99"/>
      <c r="D197" s="36"/>
      <c r="E197" s="99" t="s">
        <v>214</v>
      </c>
      <c r="F197" s="192">
        <f>SUM(L197:L203)</f>
        <v>429900000</v>
      </c>
      <c r="G197" s="99" t="s">
        <v>222</v>
      </c>
      <c r="H197" s="99" t="s">
        <v>229</v>
      </c>
      <c r="I197" s="194" t="s">
        <v>281</v>
      </c>
      <c r="J197" s="195"/>
      <c r="K197" s="196" t="s">
        <v>58</v>
      </c>
      <c r="L197" s="223">
        <v>180000000</v>
      </c>
    </row>
    <row r="198" spans="1:12" x14ac:dyDescent="0.25">
      <c r="A198" s="99"/>
      <c r="B198" s="191"/>
      <c r="C198" s="99"/>
      <c r="D198" s="36"/>
      <c r="E198" s="99"/>
      <c r="F198" s="36"/>
      <c r="G198" s="99"/>
      <c r="H198" s="99"/>
      <c r="I198" s="194" t="s">
        <v>282</v>
      </c>
      <c r="J198" s="195" t="s">
        <v>283</v>
      </c>
      <c r="K198" s="196" t="s">
        <v>284</v>
      </c>
      <c r="L198" s="223">
        <v>20000000</v>
      </c>
    </row>
    <row r="199" spans="1:12" ht="68.25" x14ac:dyDescent="0.25">
      <c r="A199" s="99"/>
      <c r="B199" s="191"/>
      <c r="C199" s="99"/>
      <c r="D199" s="36"/>
      <c r="E199" s="99"/>
      <c r="F199" s="36"/>
      <c r="G199" s="99"/>
      <c r="H199" s="99"/>
      <c r="I199" s="194" t="s">
        <v>285</v>
      </c>
      <c r="J199" s="195" t="s">
        <v>235</v>
      </c>
      <c r="K199" s="196" t="s">
        <v>33</v>
      </c>
      <c r="L199" s="223">
        <v>60500000</v>
      </c>
    </row>
    <row r="200" spans="1:12" ht="34.5" x14ac:dyDescent="0.25">
      <c r="A200" s="99"/>
      <c r="B200" s="191"/>
      <c r="C200" s="99"/>
      <c r="D200" s="36"/>
      <c r="E200" s="99"/>
      <c r="F200" s="36"/>
      <c r="G200" s="99"/>
      <c r="H200" s="99"/>
      <c r="I200" s="194" t="s">
        <v>286</v>
      </c>
      <c r="J200" s="195" t="s">
        <v>235</v>
      </c>
      <c r="K200" s="196" t="s">
        <v>33</v>
      </c>
      <c r="L200" s="223">
        <v>22000000</v>
      </c>
    </row>
    <row r="201" spans="1:12" ht="45.75" x14ac:dyDescent="0.25">
      <c r="A201" s="99"/>
      <c r="B201" s="191"/>
      <c r="C201" s="99"/>
      <c r="D201" s="36"/>
      <c r="E201" s="99"/>
      <c r="F201" s="36"/>
      <c r="G201" s="99"/>
      <c r="H201" s="99"/>
      <c r="I201" s="194" t="s">
        <v>287</v>
      </c>
      <c r="J201" s="195" t="s">
        <v>235</v>
      </c>
      <c r="K201" s="196" t="s">
        <v>33</v>
      </c>
      <c r="L201" s="223">
        <v>23100000</v>
      </c>
    </row>
    <row r="202" spans="1:12" ht="34.5" x14ac:dyDescent="0.25">
      <c r="A202" s="99"/>
      <c r="B202" s="191"/>
      <c r="C202" s="99"/>
      <c r="D202" s="36"/>
      <c r="E202" s="99"/>
      <c r="F202" s="36"/>
      <c r="G202" s="99"/>
      <c r="H202" s="99"/>
      <c r="I202" s="194" t="s">
        <v>288</v>
      </c>
      <c r="J202" s="195" t="s">
        <v>235</v>
      </c>
      <c r="K202" s="196" t="s">
        <v>33</v>
      </c>
      <c r="L202" s="223">
        <v>71500000</v>
      </c>
    </row>
    <row r="203" spans="1:12" ht="57" x14ac:dyDescent="0.25">
      <c r="A203" s="99"/>
      <c r="B203" s="191"/>
      <c r="C203" s="99"/>
      <c r="D203" s="36"/>
      <c r="E203" s="99"/>
      <c r="F203" s="36"/>
      <c r="G203" s="99"/>
      <c r="H203" s="99"/>
      <c r="I203" s="194" t="s">
        <v>289</v>
      </c>
      <c r="J203" s="195" t="s">
        <v>235</v>
      </c>
      <c r="K203" s="196" t="s">
        <v>33</v>
      </c>
      <c r="L203" s="223">
        <v>52800000</v>
      </c>
    </row>
    <row r="204" spans="1:12" ht="15" customHeight="1" x14ac:dyDescent="0.25">
      <c r="A204" s="99"/>
      <c r="B204" s="191"/>
      <c r="C204" s="99"/>
      <c r="D204" s="36"/>
      <c r="E204" s="99" t="s">
        <v>215</v>
      </c>
      <c r="F204" s="192">
        <f>SUM(L204:L213)</f>
        <v>1842500000</v>
      </c>
      <c r="G204" s="99"/>
      <c r="H204" s="99" t="s">
        <v>230</v>
      </c>
      <c r="I204" s="194" t="s">
        <v>290</v>
      </c>
      <c r="J204" s="195" t="s">
        <v>235</v>
      </c>
      <c r="K204" s="196" t="s">
        <v>33</v>
      </c>
      <c r="L204" s="223">
        <v>50000000</v>
      </c>
    </row>
    <row r="205" spans="1:12" ht="68.25" x14ac:dyDescent="0.25">
      <c r="A205" s="99"/>
      <c r="B205" s="191"/>
      <c r="C205" s="99"/>
      <c r="D205" s="36"/>
      <c r="E205" s="99"/>
      <c r="F205" s="36"/>
      <c r="G205" s="99"/>
      <c r="H205" s="99"/>
      <c r="I205" s="194" t="s">
        <v>291</v>
      </c>
      <c r="J205" s="84" t="s">
        <v>54</v>
      </c>
      <c r="K205" s="196" t="s">
        <v>34</v>
      </c>
      <c r="L205" s="223">
        <v>1100000000</v>
      </c>
    </row>
    <row r="206" spans="1:12" ht="45.75" x14ac:dyDescent="0.25">
      <c r="A206" s="99"/>
      <c r="B206" s="191"/>
      <c r="C206" s="99"/>
      <c r="D206" s="36"/>
      <c r="E206" s="99"/>
      <c r="F206" s="36"/>
      <c r="G206" s="99"/>
      <c r="H206" s="99"/>
      <c r="I206" s="194" t="s">
        <v>292</v>
      </c>
      <c r="J206" s="195" t="s">
        <v>54</v>
      </c>
      <c r="K206" s="196" t="s">
        <v>34</v>
      </c>
      <c r="L206" s="223">
        <v>500000000</v>
      </c>
    </row>
    <row r="207" spans="1:12" ht="34.5" x14ac:dyDescent="0.25">
      <c r="A207" s="99"/>
      <c r="B207" s="191"/>
      <c r="C207" s="99"/>
      <c r="D207" s="36"/>
      <c r="E207" s="99"/>
      <c r="F207" s="36"/>
      <c r="G207" s="99"/>
      <c r="H207" s="99"/>
      <c r="I207" s="194" t="s">
        <v>293</v>
      </c>
      <c r="J207" s="195" t="s">
        <v>235</v>
      </c>
      <c r="K207" s="196" t="s">
        <v>33</v>
      </c>
      <c r="L207" s="223">
        <v>22000000</v>
      </c>
    </row>
    <row r="208" spans="1:12" ht="34.5" x14ac:dyDescent="0.25">
      <c r="A208" s="99"/>
      <c r="B208" s="191"/>
      <c r="C208" s="99"/>
      <c r="D208" s="36"/>
      <c r="E208" s="99"/>
      <c r="F208" s="36"/>
      <c r="G208" s="99"/>
      <c r="H208" s="99"/>
      <c r="I208" s="194" t="s">
        <v>293</v>
      </c>
      <c r="J208" s="195" t="s">
        <v>235</v>
      </c>
      <c r="K208" s="196" t="s">
        <v>33</v>
      </c>
      <c r="L208" s="223">
        <v>22000000</v>
      </c>
    </row>
    <row r="209" spans="1:12" ht="34.5" x14ac:dyDescent="0.25">
      <c r="A209" s="99"/>
      <c r="B209" s="191"/>
      <c r="C209" s="99"/>
      <c r="D209" s="36"/>
      <c r="E209" s="99"/>
      <c r="F209" s="36"/>
      <c r="G209" s="99"/>
      <c r="H209" s="99"/>
      <c r="I209" s="194" t="s">
        <v>293</v>
      </c>
      <c r="J209" s="195" t="s">
        <v>235</v>
      </c>
      <c r="K209" s="196" t="s">
        <v>33</v>
      </c>
      <c r="L209" s="223">
        <v>22000000</v>
      </c>
    </row>
    <row r="210" spans="1:12" ht="34.5" x14ac:dyDescent="0.25">
      <c r="A210" s="99"/>
      <c r="B210" s="191"/>
      <c r="C210" s="99"/>
      <c r="D210" s="36"/>
      <c r="E210" s="99"/>
      <c r="F210" s="36"/>
      <c r="G210" s="99"/>
      <c r="H210" s="99"/>
      <c r="I210" s="194" t="s">
        <v>293</v>
      </c>
      <c r="J210" s="195" t="s">
        <v>235</v>
      </c>
      <c r="K210" s="196" t="s">
        <v>33</v>
      </c>
      <c r="L210" s="223">
        <v>22000000</v>
      </c>
    </row>
    <row r="211" spans="1:12" ht="34.5" x14ac:dyDescent="0.25">
      <c r="A211" s="99"/>
      <c r="B211" s="191"/>
      <c r="C211" s="99"/>
      <c r="D211" s="36"/>
      <c r="E211" s="99"/>
      <c r="F211" s="36"/>
      <c r="G211" s="99"/>
      <c r="H211" s="99"/>
      <c r="I211" s="194" t="s">
        <v>293</v>
      </c>
      <c r="J211" s="195" t="s">
        <v>235</v>
      </c>
      <c r="K211" s="196" t="s">
        <v>33</v>
      </c>
      <c r="L211" s="223">
        <v>22000000</v>
      </c>
    </row>
    <row r="212" spans="1:12" ht="34.5" x14ac:dyDescent="0.25">
      <c r="A212" s="99"/>
      <c r="B212" s="191"/>
      <c r="C212" s="99"/>
      <c r="D212" s="36"/>
      <c r="E212" s="99"/>
      <c r="F212" s="36"/>
      <c r="G212" s="99"/>
      <c r="H212" s="99"/>
      <c r="I212" s="194" t="s">
        <v>293</v>
      </c>
      <c r="J212" s="195" t="s">
        <v>235</v>
      </c>
      <c r="K212" s="196" t="s">
        <v>33</v>
      </c>
      <c r="L212" s="223">
        <v>22000000</v>
      </c>
    </row>
    <row r="213" spans="1:12" ht="45.75" x14ac:dyDescent="0.25">
      <c r="A213" s="99"/>
      <c r="B213" s="191"/>
      <c r="C213" s="99"/>
      <c r="D213" s="36"/>
      <c r="E213" s="99"/>
      <c r="F213" s="36"/>
      <c r="G213" s="99"/>
      <c r="H213" s="99"/>
      <c r="I213" s="194" t="s">
        <v>294</v>
      </c>
      <c r="J213" s="195" t="s">
        <v>235</v>
      </c>
      <c r="K213" s="196" t="s">
        <v>33</v>
      </c>
      <c r="L213" s="223">
        <v>60500000</v>
      </c>
    </row>
    <row r="214" spans="1:12" ht="15" customHeight="1" x14ac:dyDescent="0.25">
      <c r="A214" s="99"/>
      <c r="B214" s="191"/>
      <c r="C214" s="99"/>
      <c r="D214" s="36"/>
      <c r="E214" s="99" t="s">
        <v>216</v>
      </c>
      <c r="F214" s="192">
        <f>SUM(L214:L219)</f>
        <v>361600000</v>
      </c>
      <c r="G214" s="99" t="s">
        <v>223</v>
      </c>
      <c r="H214" s="99" t="s">
        <v>231</v>
      </c>
      <c r="I214" s="194" t="s">
        <v>295</v>
      </c>
      <c r="J214" s="195" t="s">
        <v>235</v>
      </c>
      <c r="K214" s="196" t="s">
        <v>96</v>
      </c>
      <c r="L214" s="223">
        <v>100000000</v>
      </c>
    </row>
    <row r="215" spans="1:12" x14ac:dyDescent="0.25">
      <c r="A215" s="99"/>
      <c r="B215" s="191"/>
      <c r="C215" s="99"/>
      <c r="D215" s="36"/>
      <c r="E215" s="99"/>
      <c r="F215" s="36"/>
      <c r="G215" s="99"/>
      <c r="H215" s="99"/>
      <c r="I215" s="194" t="s">
        <v>296</v>
      </c>
      <c r="J215" s="195"/>
      <c r="K215" s="196" t="s">
        <v>70</v>
      </c>
      <c r="L215" s="223">
        <v>150000000</v>
      </c>
    </row>
    <row r="216" spans="1:12" ht="45.75" x14ac:dyDescent="0.25">
      <c r="A216" s="99"/>
      <c r="B216" s="191"/>
      <c r="C216" s="99"/>
      <c r="D216" s="36"/>
      <c r="E216" s="99"/>
      <c r="F216" s="36"/>
      <c r="G216" s="99"/>
      <c r="H216" s="99"/>
      <c r="I216" s="194" t="s">
        <v>297</v>
      </c>
      <c r="J216" s="195"/>
      <c r="K216" s="196" t="s">
        <v>96</v>
      </c>
      <c r="L216" s="223">
        <v>1600000</v>
      </c>
    </row>
    <row r="217" spans="1:12" ht="23.25" x14ac:dyDescent="0.25">
      <c r="A217" s="99"/>
      <c r="B217" s="191"/>
      <c r="C217" s="99"/>
      <c r="D217" s="36"/>
      <c r="E217" s="99"/>
      <c r="F217" s="36"/>
      <c r="G217" s="99"/>
      <c r="H217" s="99"/>
      <c r="I217" s="194" t="s">
        <v>298</v>
      </c>
      <c r="J217" s="195"/>
      <c r="K217" s="196" t="s">
        <v>96</v>
      </c>
      <c r="L217" s="223">
        <v>50000000</v>
      </c>
    </row>
    <row r="218" spans="1:12" x14ac:dyDescent="0.25">
      <c r="A218" s="99"/>
      <c r="B218" s="191"/>
      <c r="C218" s="99"/>
      <c r="D218" s="36"/>
      <c r="E218" s="99"/>
      <c r="F218" s="36"/>
      <c r="G218" s="99"/>
      <c r="H218" s="99"/>
      <c r="I218" s="194" t="s">
        <v>299</v>
      </c>
      <c r="J218" s="195"/>
      <c r="K218" s="196" t="s">
        <v>70</v>
      </c>
      <c r="L218" s="223">
        <v>40000000</v>
      </c>
    </row>
    <row r="219" spans="1:12" ht="23.25" x14ac:dyDescent="0.25">
      <c r="A219" s="99"/>
      <c r="B219" s="191"/>
      <c r="C219" s="99"/>
      <c r="D219" s="36"/>
      <c r="E219" s="99"/>
      <c r="F219" s="36"/>
      <c r="G219" s="99"/>
      <c r="H219" s="99"/>
      <c r="I219" s="194" t="s">
        <v>300</v>
      </c>
      <c r="J219" s="195"/>
      <c r="K219" s="196" t="s">
        <v>70</v>
      </c>
      <c r="L219" s="223">
        <v>20000000</v>
      </c>
    </row>
    <row r="220" spans="1:12" ht="15" customHeight="1" x14ac:dyDescent="0.25">
      <c r="A220" s="99"/>
      <c r="B220" s="191"/>
      <c r="C220" s="99"/>
      <c r="D220" s="36"/>
      <c r="E220" s="99" t="s">
        <v>217</v>
      </c>
      <c r="F220" s="192">
        <f>SUM(L220:L222)</f>
        <v>128000000</v>
      </c>
      <c r="G220" s="99" t="s">
        <v>224</v>
      </c>
      <c r="H220" s="99" t="s">
        <v>232</v>
      </c>
      <c r="I220" s="194" t="s">
        <v>301</v>
      </c>
      <c r="J220" s="195"/>
      <c r="K220" s="196" t="s">
        <v>96</v>
      </c>
      <c r="L220" s="223">
        <v>40000000</v>
      </c>
    </row>
    <row r="221" spans="1:12" ht="45.75" x14ac:dyDescent="0.25">
      <c r="A221" s="99"/>
      <c r="B221" s="191"/>
      <c r="C221" s="99"/>
      <c r="D221" s="36"/>
      <c r="E221" s="99"/>
      <c r="F221" s="36"/>
      <c r="G221" s="99"/>
      <c r="H221" s="99"/>
      <c r="I221" s="194" t="s">
        <v>302</v>
      </c>
      <c r="J221" s="195" t="s">
        <v>235</v>
      </c>
      <c r="K221" s="196" t="s">
        <v>33</v>
      </c>
      <c r="L221" s="223">
        <v>49500000</v>
      </c>
    </row>
    <row r="222" spans="1:12" ht="45.75" x14ac:dyDescent="0.25">
      <c r="A222" s="99"/>
      <c r="B222" s="191"/>
      <c r="C222" s="99"/>
      <c r="D222" s="36"/>
      <c r="E222" s="99"/>
      <c r="F222" s="36"/>
      <c r="G222" s="99"/>
      <c r="H222" s="99"/>
      <c r="I222" s="194" t="s">
        <v>303</v>
      </c>
      <c r="J222" s="195" t="s">
        <v>235</v>
      </c>
      <c r="K222" s="196" t="s">
        <v>33</v>
      </c>
      <c r="L222" s="223">
        <v>38500000</v>
      </c>
    </row>
    <row r="223" spans="1:12" ht="15" customHeight="1" x14ac:dyDescent="0.25">
      <c r="A223" s="99"/>
      <c r="B223" s="191"/>
      <c r="C223" s="99"/>
      <c r="D223" s="36"/>
      <c r="E223" s="99" t="s">
        <v>218</v>
      </c>
      <c r="F223" s="201">
        <f>SUM(L223:L227)</f>
        <v>257400000</v>
      </c>
      <c r="G223" s="99" t="s">
        <v>225</v>
      </c>
      <c r="H223" s="99"/>
      <c r="I223" s="194" t="s">
        <v>304</v>
      </c>
      <c r="J223" s="195" t="s">
        <v>235</v>
      </c>
      <c r="K223" s="196" t="s">
        <v>33</v>
      </c>
      <c r="L223" s="223">
        <v>49500000</v>
      </c>
    </row>
    <row r="224" spans="1:12" ht="57" x14ac:dyDescent="0.25">
      <c r="A224" s="99"/>
      <c r="B224" s="191"/>
      <c r="C224" s="99"/>
      <c r="D224" s="36"/>
      <c r="E224" s="99"/>
      <c r="F224" s="29"/>
      <c r="G224" s="99"/>
      <c r="H224" s="99"/>
      <c r="I224" s="194" t="s">
        <v>305</v>
      </c>
      <c r="J224" s="195" t="s">
        <v>235</v>
      </c>
      <c r="K224" s="196" t="s">
        <v>33</v>
      </c>
      <c r="L224" s="223">
        <v>57200000</v>
      </c>
    </row>
    <row r="225" spans="1:12" ht="57" x14ac:dyDescent="0.25">
      <c r="A225" s="99"/>
      <c r="B225" s="191"/>
      <c r="C225" s="99"/>
      <c r="D225" s="36"/>
      <c r="E225" s="99"/>
      <c r="F225" s="29"/>
      <c r="G225" s="99"/>
      <c r="H225" s="99"/>
      <c r="I225" s="194" t="s">
        <v>306</v>
      </c>
      <c r="J225" s="195" t="s">
        <v>235</v>
      </c>
      <c r="K225" s="196" t="s">
        <v>33</v>
      </c>
      <c r="L225" s="223">
        <v>57200000</v>
      </c>
    </row>
    <row r="226" spans="1:12" ht="79.5" x14ac:dyDescent="0.25">
      <c r="A226" s="99"/>
      <c r="B226" s="191"/>
      <c r="C226" s="99"/>
      <c r="D226" s="36"/>
      <c r="E226" s="99"/>
      <c r="F226" s="29"/>
      <c r="G226" s="99"/>
      <c r="H226" s="99"/>
      <c r="I226" s="194" t="s">
        <v>307</v>
      </c>
      <c r="J226" s="195" t="s">
        <v>235</v>
      </c>
      <c r="K226" s="196" t="s">
        <v>33</v>
      </c>
      <c r="L226" s="224">
        <v>33000000</v>
      </c>
    </row>
    <row r="227" spans="1:12" ht="79.5" x14ac:dyDescent="0.25">
      <c r="A227" s="99"/>
      <c r="B227" s="191"/>
      <c r="C227" s="99"/>
      <c r="D227" s="36"/>
      <c r="E227" s="99"/>
      <c r="F227" s="29"/>
      <c r="G227" s="99"/>
      <c r="H227" s="99"/>
      <c r="I227" s="194" t="s">
        <v>308</v>
      </c>
      <c r="J227" s="195" t="s">
        <v>235</v>
      </c>
      <c r="K227" s="196" t="s">
        <v>33</v>
      </c>
      <c r="L227" s="223">
        <v>60500000</v>
      </c>
    </row>
    <row r="228" spans="1:12" ht="15" customHeight="1" x14ac:dyDescent="0.25">
      <c r="A228" s="99"/>
      <c r="B228" s="191"/>
      <c r="C228" s="99"/>
      <c r="D228" s="36"/>
      <c r="E228" s="99" t="s">
        <v>219</v>
      </c>
      <c r="F228" s="192">
        <f>SUM(L228:L231)</f>
        <v>650000000</v>
      </c>
      <c r="G228" s="99" t="s">
        <v>226</v>
      </c>
      <c r="H228" s="99" t="s">
        <v>233</v>
      </c>
      <c r="I228" s="194" t="s">
        <v>309</v>
      </c>
      <c r="J228" s="202" t="s">
        <v>248</v>
      </c>
      <c r="K228" s="196" t="s">
        <v>70</v>
      </c>
      <c r="L228" s="223">
        <v>200000000</v>
      </c>
    </row>
    <row r="229" spans="1:12" ht="57" x14ac:dyDescent="0.25">
      <c r="A229" s="99"/>
      <c r="B229" s="191"/>
      <c r="C229" s="99"/>
      <c r="D229" s="36"/>
      <c r="E229" s="99"/>
      <c r="F229" s="36"/>
      <c r="G229" s="99"/>
      <c r="H229" s="99"/>
      <c r="I229" s="194" t="s">
        <v>310</v>
      </c>
      <c r="J229" s="202" t="s">
        <v>248</v>
      </c>
      <c r="K229" s="196" t="s">
        <v>96</v>
      </c>
      <c r="L229" s="223">
        <v>150000000</v>
      </c>
    </row>
    <row r="230" spans="1:12" ht="23.25" x14ac:dyDescent="0.25">
      <c r="A230" s="99"/>
      <c r="B230" s="191"/>
      <c r="C230" s="99"/>
      <c r="D230" s="36"/>
      <c r="E230" s="99"/>
      <c r="F230" s="36"/>
      <c r="G230" s="99"/>
      <c r="H230" s="99"/>
      <c r="I230" s="194" t="s">
        <v>311</v>
      </c>
      <c r="J230" s="195"/>
      <c r="K230" s="196" t="s">
        <v>96</v>
      </c>
      <c r="L230" s="223">
        <v>90000000</v>
      </c>
    </row>
    <row r="231" spans="1:12" ht="34.5" x14ac:dyDescent="0.25">
      <c r="A231" s="99"/>
      <c r="B231" s="191"/>
      <c r="C231" s="99"/>
      <c r="D231" s="36"/>
      <c r="E231" s="99"/>
      <c r="F231" s="36"/>
      <c r="G231" s="99"/>
      <c r="H231" s="99"/>
      <c r="I231" s="194" t="s">
        <v>312</v>
      </c>
      <c r="J231" s="195"/>
      <c r="K231" s="196" t="s">
        <v>96</v>
      </c>
      <c r="L231" s="223">
        <v>210000000</v>
      </c>
    </row>
    <row r="232" spans="1:12" x14ac:dyDescent="0.25">
      <c r="A232" s="38" t="s">
        <v>7</v>
      </c>
      <c r="B232" s="105"/>
      <c r="C232" s="39"/>
      <c r="D232" s="40">
        <f>+D147</f>
        <v>6482000000</v>
      </c>
      <c r="E232" s="41"/>
      <c r="F232" s="42"/>
      <c r="G232" s="42"/>
      <c r="H232" s="42"/>
      <c r="I232" s="42"/>
      <c r="J232" s="42"/>
      <c r="K232" s="43"/>
      <c r="L232" s="40">
        <f>SUM(L147:L231)</f>
        <v>6482000000</v>
      </c>
    </row>
    <row r="233" spans="1:12" x14ac:dyDescent="0.25">
      <c r="A233" s="45" t="s">
        <v>0</v>
      </c>
      <c r="B233" s="46" t="s">
        <v>12</v>
      </c>
      <c r="C233" s="45" t="s">
        <v>10</v>
      </c>
      <c r="D233" s="45" t="s">
        <v>11</v>
      </c>
      <c r="E233" s="45" t="s">
        <v>8</v>
      </c>
      <c r="F233" s="51" t="s">
        <v>9</v>
      </c>
      <c r="G233" s="45" t="s">
        <v>1</v>
      </c>
      <c r="H233" s="45" t="s">
        <v>2</v>
      </c>
      <c r="I233" s="45" t="s">
        <v>3</v>
      </c>
      <c r="J233" s="45" t="s">
        <v>4</v>
      </c>
      <c r="K233" s="45" t="s">
        <v>5</v>
      </c>
      <c r="L233" s="47" t="s">
        <v>6</v>
      </c>
    </row>
    <row r="234" spans="1:12" x14ac:dyDescent="0.25">
      <c r="A234" s="45"/>
      <c r="B234" s="46"/>
      <c r="C234" s="45"/>
      <c r="D234" s="45"/>
      <c r="E234" s="45"/>
      <c r="F234" s="51"/>
      <c r="G234" s="45"/>
      <c r="H234" s="45"/>
      <c r="I234" s="45"/>
      <c r="J234" s="45"/>
      <c r="K234" s="45"/>
      <c r="L234" s="47"/>
    </row>
    <row r="235" spans="1:12" ht="15" customHeight="1" x14ac:dyDescent="0.25">
      <c r="A235" s="18" t="s">
        <v>339</v>
      </c>
      <c r="B235" s="191">
        <f>SUM(D235)</f>
        <v>341000000</v>
      </c>
      <c r="C235" s="18" t="s">
        <v>340</v>
      </c>
      <c r="D235" s="191">
        <f>SUM(L235:L262)</f>
        <v>341000000</v>
      </c>
      <c r="E235" s="99" t="s">
        <v>341</v>
      </c>
      <c r="F235" s="191">
        <f>SUM(L235:L241)</f>
        <v>36795000</v>
      </c>
      <c r="G235" s="98" t="s">
        <v>342</v>
      </c>
      <c r="H235" s="98" t="s">
        <v>343</v>
      </c>
      <c r="I235" s="202" t="s">
        <v>344</v>
      </c>
      <c r="J235" s="196" t="s">
        <v>235</v>
      </c>
      <c r="K235" s="195">
        <v>11</v>
      </c>
      <c r="L235" s="222">
        <v>7095000</v>
      </c>
    </row>
    <row r="236" spans="1:12" ht="15" customHeight="1" x14ac:dyDescent="0.25">
      <c r="A236" s="19"/>
      <c r="B236" s="191"/>
      <c r="C236" s="19"/>
      <c r="D236" s="36"/>
      <c r="E236" s="99"/>
      <c r="F236" s="191"/>
      <c r="G236" s="98"/>
      <c r="H236" s="98"/>
      <c r="I236" s="216" t="s">
        <v>345</v>
      </c>
      <c r="J236" s="196" t="s">
        <v>235</v>
      </c>
      <c r="K236" s="195">
        <v>11</v>
      </c>
      <c r="L236" s="222">
        <v>2750000</v>
      </c>
    </row>
    <row r="237" spans="1:12" ht="15" customHeight="1" x14ac:dyDescent="0.25">
      <c r="A237" s="19"/>
      <c r="B237" s="191"/>
      <c r="C237" s="19"/>
      <c r="D237" s="36"/>
      <c r="E237" s="99"/>
      <c r="F237" s="191"/>
      <c r="G237" s="98"/>
      <c r="H237" s="98"/>
      <c r="I237" s="202" t="s">
        <v>344</v>
      </c>
      <c r="J237" s="196" t="s">
        <v>235</v>
      </c>
      <c r="K237" s="195">
        <v>11</v>
      </c>
      <c r="L237" s="222">
        <v>13750000</v>
      </c>
    </row>
    <row r="238" spans="1:12" ht="15" customHeight="1" x14ac:dyDescent="0.25">
      <c r="A238" s="19"/>
      <c r="B238" s="191"/>
      <c r="C238" s="19"/>
      <c r="D238" s="36"/>
      <c r="E238" s="99"/>
      <c r="F238" s="191"/>
      <c r="G238" s="98"/>
      <c r="H238" s="98"/>
      <c r="I238" s="31" t="s">
        <v>346</v>
      </c>
      <c r="J238" s="196" t="s">
        <v>235</v>
      </c>
      <c r="K238" s="195">
        <v>11</v>
      </c>
      <c r="L238" s="222">
        <v>7425000</v>
      </c>
    </row>
    <row r="239" spans="1:12" ht="15" customHeight="1" x14ac:dyDescent="0.25">
      <c r="A239" s="19"/>
      <c r="B239" s="191"/>
      <c r="C239" s="19"/>
      <c r="D239" s="36"/>
      <c r="E239" s="99"/>
      <c r="F239" s="191"/>
      <c r="G239" s="98"/>
      <c r="H239" s="98"/>
      <c r="I239" s="216" t="s">
        <v>345</v>
      </c>
      <c r="J239" s="196" t="s">
        <v>235</v>
      </c>
      <c r="K239" s="195">
        <v>11</v>
      </c>
      <c r="L239" s="222">
        <v>5775000</v>
      </c>
    </row>
    <row r="240" spans="1:12" ht="15" customHeight="1" x14ac:dyDescent="0.25">
      <c r="A240" s="19"/>
      <c r="B240" s="191"/>
      <c r="C240" s="19"/>
      <c r="D240" s="36"/>
      <c r="E240" s="99"/>
      <c r="F240" s="191"/>
      <c r="G240" s="98"/>
      <c r="H240" s="98"/>
      <c r="I240" s="31"/>
      <c r="J240" s="196" t="s">
        <v>235</v>
      </c>
      <c r="K240" s="195">
        <v>11</v>
      </c>
      <c r="L240" s="222"/>
    </row>
    <row r="241" spans="1:12" ht="15" customHeight="1" x14ac:dyDescent="0.25">
      <c r="A241" s="19"/>
      <c r="B241" s="191"/>
      <c r="C241" s="19"/>
      <c r="D241" s="36"/>
      <c r="E241" s="99"/>
      <c r="F241" s="191"/>
      <c r="G241" s="98"/>
      <c r="H241" s="98"/>
      <c r="I241" s="216"/>
      <c r="J241" s="196" t="s">
        <v>235</v>
      </c>
      <c r="K241" s="195">
        <v>11</v>
      </c>
      <c r="L241" s="222"/>
    </row>
    <row r="242" spans="1:12" ht="15" customHeight="1" x14ac:dyDescent="0.25">
      <c r="A242" s="19"/>
      <c r="B242" s="191"/>
      <c r="C242" s="19"/>
      <c r="D242" s="36"/>
      <c r="E242" s="99" t="s">
        <v>347</v>
      </c>
      <c r="F242" s="191">
        <f>SUM(L242:L248)</f>
        <v>38995000</v>
      </c>
      <c r="G242" s="98"/>
      <c r="H242" s="98" t="s">
        <v>348</v>
      </c>
      <c r="I242" s="202" t="s">
        <v>344</v>
      </c>
      <c r="J242" s="196" t="s">
        <v>235</v>
      </c>
      <c r="K242" s="195">
        <v>11</v>
      </c>
      <c r="L242" s="222">
        <v>7095000</v>
      </c>
    </row>
    <row r="243" spans="1:12" ht="15" customHeight="1" x14ac:dyDescent="0.25">
      <c r="A243" s="19"/>
      <c r="B243" s="191"/>
      <c r="C243" s="19"/>
      <c r="D243" s="36"/>
      <c r="E243" s="99"/>
      <c r="F243" s="191"/>
      <c r="G243" s="98"/>
      <c r="H243" s="98"/>
      <c r="I243" s="216" t="s">
        <v>345</v>
      </c>
      <c r="J243" s="196" t="s">
        <v>235</v>
      </c>
      <c r="K243" s="195">
        <v>11</v>
      </c>
      <c r="L243" s="222">
        <v>2750000</v>
      </c>
    </row>
    <row r="244" spans="1:12" ht="15" customHeight="1" x14ac:dyDescent="0.25">
      <c r="A244" s="19"/>
      <c r="B244" s="191"/>
      <c r="C244" s="19"/>
      <c r="D244" s="36"/>
      <c r="E244" s="99"/>
      <c r="F244" s="191"/>
      <c r="G244" s="98"/>
      <c r="H244" s="98"/>
      <c r="I244" s="31" t="s">
        <v>344</v>
      </c>
      <c r="J244" s="196" t="s">
        <v>235</v>
      </c>
      <c r="K244" s="195">
        <v>11</v>
      </c>
      <c r="L244" s="222">
        <v>13750000</v>
      </c>
    </row>
    <row r="245" spans="1:12" ht="15" customHeight="1" x14ac:dyDescent="0.25">
      <c r="A245" s="19"/>
      <c r="B245" s="191"/>
      <c r="C245" s="19"/>
      <c r="D245" s="36"/>
      <c r="E245" s="99"/>
      <c r="F245" s="191"/>
      <c r="G245" s="98"/>
      <c r="H245" s="98"/>
      <c r="I245" s="202" t="s">
        <v>349</v>
      </c>
      <c r="J245" s="196" t="s">
        <v>235</v>
      </c>
      <c r="K245" s="195">
        <v>11</v>
      </c>
      <c r="L245" s="222">
        <v>2200000</v>
      </c>
    </row>
    <row r="246" spans="1:12" ht="30" customHeight="1" x14ac:dyDescent="0.25">
      <c r="A246" s="19"/>
      <c r="B246" s="191"/>
      <c r="C246" s="19"/>
      <c r="D246" s="36"/>
      <c r="E246" s="99"/>
      <c r="F246" s="191"/>
      <c r="G246" s="98"/>
      <c r="H246" s="98"/>
      <c r="I246" s="31" t="s">
        <v>346</v>
      </c>
      <c r="J246" s="196" t="s">
        <v>235</v>
      </c>
      <c r="K246" s="195">
        <v>11</v>
      </c>
      <c r="L246" s="222">
        <v>7425000</v>
      </c>
    </row>
    <row r="247" spans="1:12" ht="37.5" customHeight="1" x14ac:dyDescent="0.25">
      <c r="A247" s="19"/>
      <c r="B247" s="191"/>
      <c r="C247" s="19"/>
      <c r="D247" s="36"/>
      <c r="E247" s="99"/>
      <c r="F247" s="191"/>
      <c r="G247" s="98"/>
      <c r="H247" s="98"/>
      <c r="I247" s="216" t="s">
        <v>345</v>
      </c>
      <c r="J247" s="196" t="s">
        <v>235</v>
      </c>
      <c r="K247" s="195">
        <v>11</v>
      </c>
      <c r="L247" s="222">
        <v>5775000</v>
      </c>
    </row>
    <row r="248" spans="1:12" ht="15" customHeight="1" x14ac:dyDescent="0.25">
      <c r="A248" s="19"/>
      <c r="B248" s="191"/>
      <c r="C248" s="19"/>
      <c r="D248" s="36"/>
      <c r="E248" s="99"/>
      <c r="F248" s="191"/>
      <c r="G248" s="98"/>
      <c r="H248" s="98"/>
      <c r="I248" s="216"/>
      <c r="J248" s="196" t="s">
        <v>235</v>
      </c>
      <c r="K248" s="195">
        <v>11</v>
      </c>
      <c r="L248" s="222"/>
    </row>
    <row r="249" spans="1:12" ht="15" customHeight="1" x14ac:dyDescent="0.25">
      <c r="A249" s="19"/>
      <c r="B249" s="191"/>
      <c r="C249" s="19"/>
      <c r="D249" s="36"/>
      <c r="E249" s="99" t="s">
        <v>350</v>
      </c>
      <c r="F249" s="191">
        <f>SUM(L249:L254)</f>
        <v>85800000</v>
      </c>
      <c r="G249" s="99" t="s">
        <v>351</v>
      </c>
      <c r="H249" s="99" t="s">
        <v>352</v>
      </c>
      <c r="I249" s="202" t="s">
        <v>353</v>
      </c>
      <c r="J249" s="196" t="s">
        <v>235</v>
      </c>
      <c r="K249" s="195">
        <v>11</v>
      </c>
      <c r="L249" s="222">
        <v>46200000</v>
      </c>
    </row>
    <row r="250" spans="1:12" ht="15" customHeight="1" x14ac:dyDescent="0.25">
      <c r="A250" s="19"/>
      <c r="B250" s="191"/>
      <c r="C250" s="19"/>
      <c r="D250" s="36"/>
      <c r="E250" s="99"/>
      <c r="F250" s="191"/>
      <c r="G250" s="99"/>
      <c r="H250" s="99"/>
      <c r="I250" s="202" t="s">
        <v>349</v>
      </c>
      <c r="J250" s="196" t="s">
        <v>235</v>
      </c>
      <c r="K250" s="195">
        <v>11</v>
      </c>
      <c r="L250" s="222">
        <v>4400000</v>
      </c>
    </row>
    <row r="251" spans="1:12" ht="15" customHeight="1" x14ac:dyDescent="0.25">
      <c r="A251" s="19"/>
      <c r="B251" s="191"/>
      <c r="C251" s="19"/>
      <c r="D251" s="36"/>
      <c r="E251" s="99"/>
      <c r="F251" s="191"/>
      <c r="G251" s="99"/>
      <c r="H251" s="99"/>
      <c r="I251" s="31"/>
      <c r="J251" s="196" t="s">
        <v>235</v>
      </c>
      <c r="K251" s="195">
        <v>11</v>
      </c>
      <c r="L251" s="222"/>
    </row>
    <row r="252" spans="1:12" ht="15" customHeight="1" x14ac:dyDescent="0.25">
      <c r="A252" s="19"/>
      <c r="B252" s="191"/>
      <c r="C252" s="19"/>
      <c r="D252" s="36"/>
      <c r="E252" s="99"/>
      <c r="F252" s="191"/>
      <c r="G252" s="99"/>
      <c r="H252" s="99"/>
      <c r="I252" s="31"/>
      <c r="J252" s="196" t="s">
        <v>235</v>
      </c>
      <c r="K252" s="195">
        <v>11</v>
      </c>
      <c r="L252" s="222"/>
    </row>
    <row r="253" spans="1:12" ht="15" customHeight="1" x14ac:dyDescent="0.25">
      <c r="A253" s="19"/>
      <c r="B253" s="191"/>
      <c r="C253" s="19"/>
      <c r="D253" s="36"/>
      <c r="E253" s="99"/>
      <c r="F253" s="191"/>
      <c r="G253" s="99"/>
      <c r="H253" s="99"/>
      <c r="I253" s="216"/>
      <c r="J253" s="196" t="s">
        <v>235</v>
      </c>
      <c r="K253" s="195">
        <v>11</v>
      </c>
      <c r="L253" s="222"/>
    </row>
    <row r="254" spans="1:12" ht="15" customHeight="1" x14ac:dyDescent="0.25">
      <c r="A254" s="19"/>
      <c r="B254" s="191"/>
      <c r="C254" s="19"/>
      <c r="D254" s="36"/>
      <c r="E254" s="28" t="s">
        <v>354</v>
      </c>
      <c r="F254" s="191">
        <f>SUM(L254:L262)</f>
        <v>214610000</v>
      </c>
      <c r="G254" s="28" t="s">
        <v>355</v>
      </c>
      <c r="H254" s="217" t="s">
        <v>356</v>
      </c>
      <c r="I254" s="202" t="s">
        <v>357</v>
      </c>
      <c r="J254" s="196" t="s">
        <v>235</v>
      </c>
      <c r="K254" s="195">
        <v>11</v>
      </c>
      <c r="L254" s="222">
        <v>35200000</v>
      </c>
    </row>
    <row r="255" spans="1:12" ht="15" customHeight="1" x14ac:dyDescent="0.25">
      <c r="A255" s="19"/>
      <c r="B255" s="191"/>
      <c r="C255" s="19"/>
      <c r="D255" s="36"/>
      <c r="E255" s="33"/>
      <c r="F255" s="191"/>
      <c r="G255" s="33"/>
      <c r="H255" s="218"/>
      <c r="I255" s="202" t="s">
        <v>344</v>
      </c>
      <c r="J255" s="196" t="s">
        <v>235</v>
      </c>
      <c r="K255" s="195">
        <v>11</v>
      </c>
      <c r="L255" s="222">
        <v>33109999.999999996</v>
      </c>
    </row>
    <row r="256" spans="1:12" ht="15" customHeight="1" x14ac:dyDescent="0.25">
      <c r="A256" s="19"/>
      <c r="B256" s="191"/>
      <c r="C256" s="19"/>
      <c r="D256" s="36"/>
      <c r="E256" s="33"/>
      <c r="F256" s="191"/>
      <c r="G256" s="33"/>
      <c r="H256" s="218"/>
      <c r="I256" s="31" t="s">
        <v>346</v>
      </c>
      <c r="J256" s="196" t="s">
        <v>235</v>
      </c>
      <c r="K256" s="195">
        <v>11</v>
      </c>
      <c r="L256" s="222">
        <v>25300000</v>
      </c>
    </row>
    <row r="257" spans="1:12" x14ac:dyDescent="0.25">
      <c r="A257" s="19"/>
      <c r="B257" s="191"/>
      <c r="C257" s="19"/>
      <c r="D257" s="36"/>
      <c r="E257" s="33"/>
      <c r="F257" s="191"/>
      <c r="G257" s="33"/>
      <c r="H257" s="218"/>
      <c r="I257" s="216" t="s">
        <v>345</v>
      </c>
      <c r="J257" s="196" t="s">
        <v>235</v>
      </c>
      <c r="K257" s="195">
        <v>11</v>
      </c>
      <c r="L257" s="222">
        <v>22000000</v>
      </c>
    </row>
    <row r="258" spans="1:12" x14ac:dyDescent="0.25">
      <c r="A258" s="19"/>
      <c r="B258" s="191"/>
      <c r="C258" s="19"/>
      <c r="D258" s="36"/>
      <c r="E258" s="33"/>
      <c r="F258" s="191"/>
      <c r="G258" s="33"/>
      <c r="H258" s="218"/>
      <c r="I258" s="202" t="s">
        <v>349</v>
      </c>
      <c r="J258" s="196" t="s">
        <v>235</v>
      </c>
      <c r="K258" s="195">
        <v>11</v>
      </c>
      <c r="L258" s="222">
        <v>13200000</v>
      </c>
    </row>
    <row r="259" spans="1:12" x14ac:dyDescent="0.25">
      <c r="A259" s="19"/>
      <c r="B259" s="191"/>
      <c r="C259" s="19"/>
      <c r="D259" s="36"/>
      <c r="E259" s="33"/>
      <c r="F259" s="191"/>
      <c r="G259" s="33"/>
      <c r="H259" s="218"/>
      <c r="I259" s="202" t="s">
        <v>349</v>
      </c>
      <c r="J259" s="196" t="s">
        <v>235</v>
      </c>
      <c r="K259" s="195">
        <v>11</v>
      </c>
      <c r="L259" s="222">
        <v>2200000</v>
      </c>
    </row>
    <row r="260" spans="1:12" x14ac:dyDescent="0.25">
      <c r="A260" s="19"/>
      <c r="B260" s="191"/>
      <c r="C260" s="19"/>
      <c r="D260" s="36"/>
      <c r="E260" s="33"/>
      <c r="F260" s="191"/>
      <c r="G260" s="33"/>
      <c r="H260" s="218"/>
      <c r="I260" s="31" t="s">
        <v>346</v>
      </c>
      <c r="J260" s="196" t="s">
        <v>235</v>
      </c>
      <c r="K260" s="195">
        <v>11</v>
      </c>
      <c r="L260" s="222">
        <v>34650000</v>
      </c>
    </row>
    <row r="261" spans="1:12" x14ac:dyDescent="0.25">
      <c r="A261" s="19"/>
      <c r="B261" s="191"/>
      <c r="C261" s="19"/>
      <c r="D261" s="36"/>
      <c r="E261" s="33"/>
      <c r="F261" s="191"/>
      <c r="G261" s="33"/>
      <c r="H261" s="218"/>
      <c r="I261" s="216" t="s">
        <v>345</v>
      </c>
      <c r="J261" s="196" t="s">
        <v>235</v>
      </c>
      <c r="K261" s="195">
        <v>11</v>
      </c>
      <c r="L261" s="222">
        <v>26950000</v>
      </c>
    </row>
    <row r="262" spans="1:12" x14ac:dyDescent="0.25">
      <c r="A262" s="20"/>
      <c r="B262" s="191"/>
      <c r="C262" s="20"/>
      <c r="D262" s="36"/>
      <c r="E262" s="37"/>
      <c r="F262" s="191"/>
      <c r="G262" s="37"/>
      <c r="H262" s="219"/>
      <c r="I262" s="31" t="s">
        <v>358</v>
      </c>
      <c r="J262" s="196" t="s">
        <v>235</v>
      </c>
      <c r="K262" s="195">
        <v>11</v>
      </c>
      <c r="L262" s="222">
        <v>22000000</v>
      </c>
    </row>
    <row r="263" spans="1:12" x14ac:dyDescent="0.25">
      <c r="A263" s="38" t="s">
        <v>7</v>
      </c>
      <c r="B263" s="105"/>
      <c r="C263" s="39"/>
      <c r="D263" s="40">
        <f>+D235</f>
        <v>341000000</v>
      </c>
      <c r="E263" s="41"/>
      <c r="F263" s="42"/>
      <c r="G263" s="42"/>
      <c r="H263" s="42"/>
      <c r="I263" s="42"/>
      <c r="J263" s="42"/>
      <c r="K263" s="43"/>
      <c r="L263" s="40">
        <f>SUM(L235:L262)</f>
        <v>341000000</v>
      </c>
    </row>
    <row r="264" spans="1:12" x14ac:dyDescent="0.25">
      <c r="A264" s="213" t="s">
        <v>359</v>
      </c>
      <c r="B264" s="213"/>
      <c r="C264" s="213"/>
      <c r="D264" s="213"/>
      <c r="E264" s="213"/>
      <c r="F264" s="213"/>
      <c r="G264" s="213"/>
      <c r="H264" s="213"/>
      <c r="I264" s="213"/>
      <c r="J264" s="213"/>
      <c r="K264" s="213"/>
      <c r="L264" s="214">
        <f>+L263+L232+L144+L133+L86+L70+L50+L26+L16</f>
        <v>117340297999.67</v>
      </c>
    </row>
  </sheetData>
  <mergeCells count="405">
    <mergeCell ref="A263:C263"/>
    <mergeCell ref="E263:K263"/>
    <mergeCell ref="A264:K264"/>
    <mergeCell ref="F254:F262"/>
    <mergeCell ref="G235:G248"/>
    <mergeCell ref="G249:G253"/>
    <mergeCell ref="G254:G262"/>
    <mergeCell ref="H235:H241"/>
    <mergeCell ref="H242:H248"/>
    <mergeCell ref="H249:H253"/>
    <mergeCell ref="H254:H262"/>
    <mergeCell ref="E242:E248"/>
    <mergeCell ref="E249:E253"/>
    <mergeCell ref="E254:E262"/>
    <mergeCell ref="D235:D262"/>
    <mergeCell ref="F235:F241"/>
    <mergeCell ref="F242:F248"/>
    <mergeCell ref="F249:F253"/>
    <mergeCell ref="E235:E241"/>
    <mergeCell ref="A235:A262"/>
    <mergeCell ref="C235:C262"/>
    <mergeCell ref="B235:B262"/>
    <mergeCell ref="L233:L234"/>
    <mergeCell ref="C75:C77"/>
    <mergeCell ref="C78:C80"/>
    <mergeCell ref="C81:C85"/>
    <mergeCell ref="D73:D74"/>
    <mergeCell ref="D75:D77"/>
    <mergeCell ref="D78:D80"/>
    <mergeCell ref="D81:D85"/>
    <mergeCell ref="A232:C232"/>
    <mergeCell ref="E232:K232"/>
    <mergeCell ref="A233:A234"/>
    <mergeCell ref="B233:B234"/>
    <mergeCell ref="C233:C234"/>
    <mergeCell ref="D233:D234"/>
    <mergeCell ref="E233:E234"/>
    <mergeCell ref="F233:F234"/>
    <mergeCell ref="G233:G234"/>
    <mergeCell ref="H233:H234"/>
    <mergeCell ref="I233:I234"/>
    <mergeCell ref="J233:J234"/>
    <mergeCell ref="K233:K234"/>
    <mergeCell ref="J137:J138"/>
    <mergeCell ref="J139:J140"/>
    <mergeCell ref="K137:K138"/>
    <mergeCell ref="L137:L138"/>
    <mergeCell ref="K139:K140"/>
    <mergeCell ref="L139:L140"/>
    <mergeCell ref="I134:I135"/>
    <mergeCell ref="J134:J135"/>
    <mergeCell ref="K134:K135"/>
    <mergeCell ref="L134:L135"/>
    <mergeCell ref="A136:A143"/>
    <mergeCell ref="B136:B143"/>
    <mergeCell ref="C136:C139"/>
    <mergeCell ref="C140:C143"/>
    <mergeCell ref="D136:D139"/>
    <mergeCell ref="D140:D143"/>
    <mergeCell ref="G137:G138"/>
    <mergeCell ref="G139:G140"/>
    <mergeCell ref="H137:H138"/>
    <mergeCell ref="H139:H140"/>
    <mergeCell ref="I137:I138"/>
    <mergeCell ref="I139:I140"/>
    <mergeCell ref="F223:F227"/>
    <mergeCell ref="F228:F231"/>
    <mergeCell ref="D147:D231"/>
    <mergeCell ref="G147:G162"/>
    <mergeCell ref="A134:A135"/>
    <mergeCell ref="B134:B135"/>
    <mergeCell ref="C134:C135"/>
    <mergeCell ref="D134:D135"/>
    <mergeCell ref="E134:E135"/>
    <mergeCell ref="F134:F135"/>
    <mergeCell ref="G134:G135"/>
    <mergeCell ref="A144:C144"/>
    <mergeCell ref="E144:K144"/>
    <mergeCell ref="F188:F196"/>
    <mergeCell ref="F197:F203"/>
    <mergeCell ref="F204:F213"/>
    <mergeCell ref="F214:F219"/>
    <mergeCell ref="F220:F222"/>
    <mergeCell ref="H204:H213"/>
    <mergeCell ref="H214:H219"/>
    <mergeCell ref="H220:H222"/>
    <mergeCell ref="H223:H227"/>
    <mergeCell ref="H228:H231"/>
    <mergeCell ref="H147:H158"/>
    <mergeCell ref="H159:H162"/>
    <mergeCell ref="H163:H187"/>
    <mergeCell ref="H188:H196"/>
    <mergeCell ref="H197:H203"/>
    <mergeCell ref="E220:E222"/>
    <mergeCell ref="E223:E227"/>
    <mergeCell ref="E228:E231"/>
    <mergeCell ref="G163:G187"/>
    <mergeCell ref="G188:G196"/>
    <mergeCell ref="G197:G203"/>
    <mergeCell ref="G204:G213"/>
    <mergeCell ref="G214:G219"/>
    <mergeCell ref="G220:G222"/>
    <mergeCell ref="G223:G227"/>
    <mergeCell ref="G228:G231"/>
    <mergeCell ref="F147:F158"/>
    <mergeCell ref="F159:F162"/>
    <mergeCell ref="F163:F187"/>
    <mergeCell ref="E163:E187"/>
    <mergeCell ref="E188:E196"/>
    <mergeCell ref="E197:E203"/>
    <mergeCell ref="E204:E213"/>
    <mergeCell ref="E214:E219"/>
    <mergeCell ref="L145:L146"/>
    <mergeCell ref="A147:A231"/>
    <mergeCell ref="B147:B231"/>
    <mergeCell ref="C147:C231"/>
    <mergeCell ref="E147:E158"/>
    <mergeCell ref="E159:E162"/>
    <mergeCell ref="F127:F129"/>
    <mergeCell ref="F130:F131"/>
    <mergeCell ref="A133:C133"/>
    <mergeCell ref="E133:K133"/>
    <mergeCell ref="A145:A146"/>
    <mergeCell ref="B145:B146"/>
    <mergeCell ref="C145:C146"/>
    <mergeCell ref="D145:D146"/>
    <mergeCell ref="E145:E146"/>
    <mergeCell ref="F145:F146"/>
    <mergeCell ref="G145:G146"/>
    <mergeCell ref="H145:H146"/>
    <mergeCell ref="I145:I146"/>
    <mergeCell ref="J145:J146"/>
    <mergeCell ref="K145:K146"/>
    <mergeCell ref="H134:H135"/>
    <mergeCell ref="D89:D132"/>
    <mergeCell ref="F89:F90"/>
    <mergeCell ref="F91:F92"/>
    <mergeCell ref="F93:F94"/>
    <mergeCell ref="F95:F96"/>
    <mergeCell ref="F97:F98"/>
    <mergeCell ref="F99:F100"/>
    <mergeCell ref="F101:F102"/>
    <mergeCell ref="F103:F104"/>
    <mergeCell ref="F105:F106"/>
    <mergeCell ref="F107:F108"/>
    <mergeCell ref="F110:F111"/>
    <mergeCell ref="F112:F113"/>
    <mergeCell ref="F116:F117"/>
    <mergeCell ref="F118:F119"/>
    <mergeCell ref="F121:F124"/>
    <mergeCell ref="I127:I129"/>
    <mergeCell ref="J127:J129"/>
    <mergeCell ref="K127:K129"/>
    <mergeCell ref="L127:L129"/>
    <mergeCell ref="I130:I131"/>
    <mergeCell ref="J130:J131"/>
    <mergeCell ref="K130:K131"/>
    <mergeCell ref="L130:L131"/>
    <mergeCell ref="I118:I119"/>
    <mergeCell ref="J118:J119"/>
    <mergeCell ref="K118:K119"/>
    <mergeCell ref="L118:L119"/>
    <mergeCell ref="I121:I124"/>
    <mergeCell ref="J121:J124"/>
    <mergeCell ref="K121:K124"/>
    <mergeCell ref="L121:L124"/>
    <mergeCell ref="I112:I113"/>
    <mergeCell ref="J112:J113"/>
    <mergeCell ref="K112:K113"/>
    <mergeCell ref="L112:L113"/>
    <mergeCell ref="I116:I117"/>
    <mergeCell ref="J116:J117"/>
    <mergeCell ref="K116:K117"/>
    <mergeCell ref="L116:L117"/>
    <mergeCell ref="I107:I108"/>
    <mergeCell ref="J107:J108"/>
    <mergeCell ref="K107:K108"/>
    <mergeCell ref="L107:L108"/>
    <mergeCell ref="I110:I111"/>
    <mergeCell ref="J110:J111"/>
    <mergeCell ref="K110:K111"/>
    <mergeCell ref="L110:L111"/>
    <mergeCell ref="I103:I104"/>
    <mergeCell ref="J103:J104"/>
    <mergeCell ref="K103:K104"/>
    <mergeCell ref="L103:L104"/>
    <mergeCell ref="I105:I106"/>
    <mergeCell ref="J105:J106"/>
    <mergeCell ref="K105:K106"/>
    <mergeCell ref="L105:L106"/>
    <mergeCell ref="I99:I100"/>
    <mergeCell ref="J99:J100"/>
    <mergeCell ref="K99:K100"/>
    <mergeCell ref="L99:L100"/>
    <mergeCell ref="I101:I102"/>
    <mergeCell ref="J101:J102"/>
    <mergeCell ref="K101:K102"/>
    <mergeCell ref="L101:L102"/>
    <mergeCell ref="I95:I96"/>
    <mergeCell ref="J95:J96"/>
    <mergeCell ref="K95:K96"/>
    <mergeCell ref="L95:L96"/>
    <mergeCell ref="I97:I98"/>
    <mergeCell ref="J97:J98"/>
    <mergeCell ref="K97:K98"/>
    <mergeCell ref="L97:L98"/>
    <mergeCell ref="L87:L88"/>
    <mergeCell ref="A89:A132"/>
    <mergeCell ref="B89:B132"/>
    <mergeCell ref="C89:C132"/>
    <mergeCell ref="I89:I90"/>
    <mergeCell ref="J89:J90"/>
    <mergeCell ref="K89:K90"/>
    <mergeCell ref="L89:L90"/>
    <mergeCell ref="I91:I92"/>
    <mergeCell ref="J91:J92"/>
    <mergeCell ref="K91:K92"/>
    <mergeCell ref="L91:L92"/>
    <mergeCell ref="I93:I94"/>
    <mergeCell ref="J93:J94"/>
    <mergeCell ref="K93:K94"/>
    <mergeCell ref="L93:L94"/>
    <mergeCell ref="A86:C86"/>
    <mergeCell ref="E86:K86"/>
    <mergeCell ref="A87:A88"/>
    <mergeCell ref="B87:B88"/>
    <mergeCell ref="C87:C88"/>
    <mergeCell ref="D87:D88"/>
    <mergeCell ref="E87:E88"/>
    <mergeCell ref="F87:F88"/>
    <mergeCell ref="G87:G88"/>
    <mergeCell ref="H87:H88"/>
    <mergeCell ref="I87:I88"/>
    <mergeCell ref="J87:J88"/>
    <mergeCell ref="K87:K88"/>
    <mergeCell ref="I83:I84"/>
    <mergeCell ref="J83:J84"/>
    <mergeCell ref="K83:K84"/>
    <mergeCell ref="A73:A85"/>
    <mergeCell ref="B73:B85"/>
    <mergeCell ref="G83:G84"/>
    <mergeCell ref="H83:H84"/>
    <mergeCell ref="L71:L72"/>
    <mergeCell ref="C73:C74"/>
    <mergeCell ref="A70:C70"/>
    <mergeCell ref="E70:K70"/>
    <mergeCell ref="A71:A72"/>
    <mergeCell ref="B71:B72"/>
    <mergeCell ref="C71:C72"/>
    <mergeCell ref="D71:D72"/>
    <mergeCell ref="E71:E72"/>
    <mergeCell ref="F71:F72"/>
    <mergeCell ref="G71:G72"/>
    <mergeCell ref="H71:H72"/>
    <mergeCell ref="I71:I72"/>
    <mergeCell ref="J71:J72"/>
    <mergeCell ref="K71:K72"/>
    <mergeCell ref="D53:D54"/>
    <mergeCell ref="D55:D58"/>
    <mergeCell ref="F55:F56"/>
    <mergeCell ref="F57:F58"/>
    <mergeCell ref="F59:F63"/>
    <mergeCell ref="D59:D69"/>
    <mergeCell ref="J59:J62"/>
    <mergeCell ref="K59:K62"/>
    <mergeCell ref="L59:L62"/>
    <mergeCell ref="J64:J67"/>
    <mergeCell ref="K64:K67"/>
    <mergeCell ref="L64:L67"/>
    <mergeCell ref="H59:H69"/>
    <mergeCell ref="F53:F54"/>
    <mergeCell ref="I59:I62"/>
    <mergeCell ref="I64:I67"/>
    <mergeCell ref="F64:F68"/>
    <mergeCell ref="L51:L52"/>
    <mergeCell ref="A53:A69"/>
    <mergeCell ref="C53:C54"/>
    <mergeCell ref="C55:C58"/>
    <mergeCell ref="C59:C69"/>
    <mergeCell ref="B53:B69"/>
    <mergeCell ref="E53:E54"/>
    <mergeCell ref="E55:E56"/>
    <mergeCell ref="E57:E58"/>
    <mergeCell ref="E59:E63"/>
    <mergeCell ref="E64:E68"/>
    <mergeCell ref="G53:G54"/>
    <mergeCell ref="G55:G58"/>
    <mergeCell ref="G59:G69"/>
    <mergeCell ref="H53:H54"/>
    <mergeCell ref="H55:H58"/>
    <mergeCell ref="G51:G52"/>
    <mergeCell ref="H51:H52"/>
    <mergeCell ref="I51:I52"/>
    <mergeCell ref="J51:J52"/>
    <mergeCell ref="K51:K52"/>
    <mergeCell ref="E16:K16"/>
    <mergeCell ref="A16:C16"/>
    <mergeCell ref="A26:C26"/>
    <mergeCell ref="E26:K26"/>
    <mergeCell ref="A50:C50"/>
    <mergeCell ref="E50:K50"/>
    <mergeCell ref="L41:L42"/>
    <mergeCell ref="L43:L44"/>
    <mergeCell ref="L45:L46"/>
    <mergeCell ref="D29:D46"/>
    <mergeCell ref="B29:B49"/>
    <mergeCell ref="H29:H32"/>
    <mergeCell ref="H34:H35"/>
    <mergeCell ref="H43:H44"/>
    <mergeCell ref="H45:H46"/>
    <mergeCell ref="G36:G38"/>
    <mergeCell ref="G39:G40"/>
    <mergeCell ref="G41:G42"/>
    <mergeCell ref="G43:G44"/>
    <mergeCell ref="G45:G46"/>
    <mergeCell ref="G48:G49"/>
    <mergeCell ref="A27:A28"/>
    <mergeCell ref="B27:B28"/>
    <mergeCell ref="C27:C28"/>
    <mergeCell ref="D27:D28"/>
    <mergeCell ref="L27:L28"/>
    <mergeCell ref="C47:C49"/>
    <mergeCell ref="D47:D49"/>
    <mergeCell ref="E47:E49"/>
    <mergeCell ref="A51:A52"/>
    <mergeCell ref="B51:B52"/>
    <mergeCell ref="C51:C52"/>
    <mergeCell ref="D51:D52"/>
    <mergeCell ref="E51:E52"/>
    <mergeCell ref="F51:F52"/>
    <mergeCell ref="E45:E46"/>
    <mergeCell ref="K45:K46"/>
    <mergeCell ref="K41:K42"/>
    <mergeCell ref="E43:E44"/>
    <mergeCell ref="K43:K44"/>
    <mergeCell ref="I41:I42"/>
    <mergeCell ref="E39:E40"/>
    <mergeCell ref="E41:E42"/>
    <mergeCell ref="H41:H42"/>
    <mergeCell ref="J27:J28"/>
    <mergeCell ref="K27:K28"/>
    <mergeCell ref="A29:A49"/>
    <mergeCell ref="C29:C46"/>
    <mergeCell ref="E29:E32"/>
    <mergeCell ref="F29:F32"/>
    <mergeCell ref="G29:G32"/>
    <mergeCell ref="E34:E35"/>
    <mergeCell ref="F34:F35"/>
    <mergeCell ref="G34:G35"/>
    <mergeCell ref="E36:E38"/>
    <mergeCell ref="E27:E28"/>
    <mergeCell ref="F27:F28"/>
    <mergeCell ref="G27:G28"/>
    <mergeCell ref="H27:H28"/>
    <mergeCell ref="I27:I28"/>
    <mergeCell ref="D4:D15"/>
    <mergeCell ref="A1:L1"/>
    <mergeCell ref="I2:I3"/>
    <mergeCell ref="J2:J3"/>
    <mergeCell ref="K2:K3"/>
    <mergeCell ref="L2:L3"/>
    <mergeCell ref="A2:A3"/>
    <mergeCell ref="C2:C3"/>
    <mergeCell ref="B2:B3"/>
    <mergeCell ref="E2:E3"/>
    <mergeCell ref="G2:G3"/>
    <mergeCell ref="H2:H3"/>
    <mergeCell ref="D2:D3"/>
    <mergeCell ref="F2:F3"/>
    <mergeCell ref="F6:F7"/>
    <mergeCell ref="G6:G7"/>
    <mergeCell ref="E6:E7"/>
    <mergeCell ref="E8:E9"/>
    <mergeCell ref="F8:F9"/>
    <mergeCell ref="G8:G15"/>
    <mergeCell ref="A4:A15"/>
    <mergeCell ref="E10:E15"/>
    <mergeCell ref="B4:B15"/>
    <mergeCell ref="G4:G5"/>
    <mergeCell ref="E4:E5"/>
    <mergeCell ref="F4:F5"/>
    <mergeCell ref="F10:F15"/>
    <mergeCell ref="C4:C15"/>
    <mergeCell ref="A17:A18"/>
    <mergeCell ref="B17:B18"/>
    <mergeCell ref="C17:C18"/>
    <mergeCell ref="D17:D18"/>
    <mergeCell ref="E17:E18"/>
    <mergeCell ref="K17:K18"/>
    <mergeCell ref="L17:L18"/>
    <mergeCell ref="A19:A25"/>
    <mergeCell ref="B19:B25"/>
    <mergeCell ref="C19:C25"/>
    <mergeCell ref="E23:E25"/>
    <mergeCell ref="E19:E22"/>
    <mergeCell ref="F19:F22"/>
    <mergeCell ref="F23:F25"/>
    <mergeCell ref="F17:F18"/>
    <mergeCell ref="G17:G18"/>
    <mergeCell ref="H17:H18"/>
    <mergeCell ref="I17:I18"/>
    <mergeCell ref="J17:J18"/>
    <mergeCell ref="D19:D25"/>
    <mergeCell ref="G19:G22"/>
    <mergeCell ref="G23:G25"/>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10" workbookViewId="0">
      <selection activeCell="N18" sqref="N18"/>
    </sheetView>
  </sheetViews>
  <sheetFormatPr baseColWidth="10" defaultRowHeight="15" x14ac:dyDescent="0.25"/>
  <cols>
    <col min="1" max="1" width="23" customWidth="1"/>
    <col min="2" max="2" width="44.28515625" customWidth="1"/>
    <col min="3" max="3" width="13.85546875" customWidth="1"/>
    <col min="6" max="6" width="12.7109375" bestFit="1" customWidth="1"/>
  </cols>
  <sheetData>
    <row r="1" spans="1:6" x14ac:dyDescent="0.25">
      <c r="A1" s="14" t="s">
        <v>360</v>
      </c>
      <c r="B1" s="14"/>
      <c r="C1" s="14"/>
      <c r="D1" s="14"/>
      <c r="E1" s="14"/>
      <c r="F1" s="14"/>
    </row>
    <row r="2" spans="1:6" x14ac:dyDescent="0.25">
      <c r="A2" s="220" t="s">
        <v>361</v>
      </c>
      <c r="B2" s="220" t="s">
        <v>362</v>
      </c>
      <c r="C2" s="220" t="s">
        <v>363</v>
      </c>
      <c r="D2" s="220" t="s">
        <v>364</v>
      </c>
      <c r="E2" s="220" t="s">
        <v>5</v>
      </c>
      <c r="F2" s="221" t="s">
        <v>365</v>
      </c>
    </row>
    <row r="3" spans="1:6" ht="45.75" x14ac:dyDescent="0.25">
      <c r="A3" s="196" t="s">
        <v>366</v>
      </c>
      <c r="B3" s="202" t="s">
        <v>367</v>
      </c>
      <c r="C3" s="202" t="s">
        <v>252</v>
      </c>
      <c r="D3" s="202" t="s">
        <v>368</v>
      </c>
      <c r="E3" s="196" t="s">
        <v>369</v>
      </c>
      <c r="F3" s="215">
        <v>22500000</v>
      </c>
    </row>
    <row r="4" spans="1:6" ht="34.5" x14ac:dyDescent="0.25">
      <c r="A4" s="196" t="s">
        <v>370</v>
      </c>
      <c r="B4" s="202" t="s">
        <v>371</v>
      </c>
      <c r="C4" s="202" t="s">
        <v>252</v>
      </c>
      <c r="D4" s="202" t="s">
        <v>368</v>
      </c>
      <c r="E4" s="196" t="s">
        <v>33</v>
      </c>
      <c r="F4" s="215">
        <v>169087</v>
      </c>
    </row>
    <row r="5" spans="1:6" ht="34.5" x14ac:dyDescent="0.25">
      <c r="A5" s="196" t="s">
        <v>372</v>
      </c>
      <c r="B5" s="202" t="s">
        <v>371</v>
      </c>
      <c r="C5" s="202" t="s">
        <v>252</v>
      </c>
      <c r="D5" s="202" t="s">
        <v>368</v>
      </c>
      <c r="E5" s="196" t="s">
        <v>33</v>
      </c>
      <c r="F5" s="215">
        <v>18450795</v>
      </c>
    </row>
    <row r="6" spans="1:6" ht="34.5" x14ac:dyDescent="0.25">
      <c r="A6" s="196" t="s">
        <v>373</v>
      </c>
      <c r="B6" s="202" t="s">
        <v>371</v>
      </c>
      <c r="C6" s="202" t="s">
        <v>252</v>
      </c>
      <c r="D6" s="202" t="s">
        <v>368</v>
      </c>
      <c r="E6" s="196" t="s">
        <v>33</v>
      </c>
      <c r="F6" s="215">
        <v>109646</v>
      </c>
    </row>
    <row r="7" spans="1:6" ht="34.5" x14ac:dyDescent="0.25">
      <c r="A7" s="196" t="s">
        <v>374</v>
      </c>
      <c r="B7" s="202" t="s">
        <v>371</v>
      </c>
      <c r="C7" s="202" t="s">
        <v>252</v>
      </c>
      <c r="D7" s="202" t="s">
        <v>368</v>
      </c>
      <c r="E7" s="196" t="s">
        <v>33</v>
      </c>
      <c r="F7" s="215">
        <v>15709</v>
      </c>
    </row>
    <row r="8" spans="1:6" ht="34.5" x14ac:dyDescent="0.25">
      <c r="A8" s="196" t="s">
        <v>375</v>
      </c>
      <c r="B8" s="202" t="s">
        <v>371</v>
      </c>
      <c r="C8" s="202" t="s">
        <v>252</v>
      </c>
      <c r="D8" s="202" t="s">
        <v>368</v>
      </c>
      <c r="E8" s="196" t="s">
        <v>33</v>
      </c>
      <c r="F8" s="215">
        <v>176598</v>
      </c>
    </row>
    <row r="9" spans="1:6" ht="34.5" x14ac:dyDescent="0.25">
      <c r="A9" s="196" t="s">
        <v>376</v>
      </c>
      <c r="B9" s="202" t="s">
        <v>371</v>
      </c>
      <c r="C9" s="202" t="s">
        <v>252</v>
      </c>
      <c r="D9" s="202" t="s">
        <v>368</v>
      </c>
      <c r="E9" s="196" t="s">
        <v>33</v>
      </c>
      <c r="F9" s="215">
        <v>1569100</v>
      </c>
    </row>
    <row r="10" spans="1:6" ht="34.5" x14ac:dyDescent="0.25">
      <c r="A10" s="196" t="s">
        <v>377</v>
      </c>
      <c r="B10" s="202" t="s">
        <v>371</v>
      </c>
      <c r="C10" s="202" t="s">
        <v>252</v>
      </c>
      <c r="D10" s="202" t="s">
        <v>368</v>
      </c>
      <c r="E10" s="196" t="s">
        <v>33</v>
      </c>
      <c r="F10" s="215">
        <v>14962384</v>
      </c>
    </row>
    <row r="11" spans="1:6" ht="34.5" x14ac:dyDescent="0.25">
      <c r="A11" s="196" t="s">
        <v>378</v>
      </c>
      <c r="B11" s="202" t="s">
        <v>371</v>
      </c>
      <c r="C11" s="202" t="s">
        <v>252</v>
      </c>
      <c r="D11" s="202" t="s">
        <v>368</v>
      </c>
      <c r="E11" s="196" t="s">
        <v>33</v>
      </c>
      <c r="F11" s="215">
        <v>1002021</v>
      </c>
    </row>
    <row r="12" spans="1:6" ht="34.5" x14ac:dyDescent="0.25">
      <c r="A12" s="196" t="s">
        <v>379</v>
      </c>
      <c r="B12" s="202" t="s">
        <v>371</v>
      </c>
      <c r="C12" s="202" t="s">
        <v>252</v>
      </c>
      <c r="D12" s="202" t="s">
        <v>368</v>
      </c>
      <c r="E12" s="196" t="s">
        <v>33</v>
      </c>
      <c r="F12" s="215">
        <v>59562</v>
      </c>
    </row>
    <row r="13" spans="1:6" ht="34.5" x14ac:dyDescent="0.25">
      <c r="A13" s="196" t="s">
        <v>380</v>
      </c>
      <c r="B13" s="202" t="s">
        <v>371</v>
      </c>
      <c r="C13" s="202" t="s">
        <v>252</v>
      </c>
      <c r="D13" s="202" t="s">
        <v>368</v>
      </c>
      <c r="E13" s="196" t="s">
        <v>33</v>
      </c>
      <c r="F13" s="215">
        <v>7140691</v>
      </c>
    </row>
    <row r="14" spans="1:6" ht="34.5" x14ac:dyDescent="0.25">
      <c r="A14" s="196" t="s">
        <v>381</v>
      </c>
      <c r="B14" s="202" t="s">
        <v>371</v>
      </c>
      <c r="C14" s="202" t="s">
        <v>252</v>
      </c>
      <c r="D14" s="202" t="s">
        <v>368</v>
      </c>
      <c r="E14" s="196" t="s">
        <v>33</v>
      </c>
      <c r="F14" s="215">
        <v>338013</v>
      </c>
    </row>
    <row r="15" spans="1:6" ht="34.5" x14ac:dyDescent="0.25">
      <c r="A15" s="196" t="s">
        <v>382</v>
      </c>
      <c r="B15" s="202" t="s">
        <v>371</v>
      </c>
      <c r="C15" s="202" t="s">
        <v>252</v>
      </c>
      <c r="D15" s="202" t="s">
        <v>368</v>
      </c>
      <c r="E15" s="196" t="s">
        <v>33</v>
      </c>
      <c r="F15" s="215">
        <v>40328</v>
      </c>
    </row>
    <row r="16" spans="1:6" ht="34.5" x14ac:dyDescent="0.25">
      <c r="A16" s="196" t="s">
        <v>383</v>
      </c>
      <c r="B16" s="202" t="s">
        <v>371</v>
      </c>
      <c r="C16" s="202" t="s">
        <v>252</v>
      </c>
      <c r="D16" s="202" t="s">
        <v>368</v>
      </c>
      <c r="E16" s="196" t="s">
        <v>33</v>
      </c>
      <c r="F16" s="215">
        <v>17029298</v>
      </c>
    </row>
    <row r="17" spans="1:6" ht="34.5" x14ac:dyDescent="0.25">
      <c r="A17" s="196" t="s">
        <v>384</v>
      </c>
      <c r="B17" s="202" t="s">
        <v>371</v>
      </c>
      <c r="C17" s="202" t="s">
        <v>252</v>
      </c>
      <c r="D17" s="202" t="s">
        <v>368</v>
      </c>
      <c r="E17" s="196" t="s">
        <v>33</v>
      </c>
      <c r="F17" s="215">
        <v>421683239</v>
      </c>
    </row>
    <row r="18" spans="1:6" ht="34.5" x14ac:dyDescent="0.25">
      <c r="A18" s="196" t="s">
        <v>385</v>
      </c>
      <c r="B18" s="202" t="s">
        <v>253</v>
      </c>
      <c r="C18" s="202" t="s">
        <v>248</v>
      </c>
      <c r="D18" s="202"/>
      <c r="E18" s="196" t="s">
        <v>60</v>
      </c>
      <c r="F18" s="215">
        <v>262500000</v>
      </c>
    </row>
    <row r="19" spans="1:6" ht="57" x14ac:dyDescent="0.25">
      <c r="A19" s="196" t="s">
        <v>386</v>
      </c>
      <c r="B19" s="202" t="s">
        <v>387</v>
      </c>
      <c r="C19" s="202" t="s">
        <v>248</v>
      </c>
      <c r="D19" s="202" t="s">
        <v>368</v>
      </c>
      <c r="E19" s="196" t="s">
        <v>70</v>
      </c>
      <c r="F19" s="215">
        <v>236666544</v>
      </c>
    </row>
    <row r="20" spans="1:6" ht="45.75" x14ac:dyDescent="0.25">
      <c r="A20" s="196" t="s">
        <v>386</v>
      </c>
      <c r="B20" s="202" t="s">
        <v>247</v>
      </c>
      <c r="C20" s="202" t="s">
        <v>54</v>
      </c>
      <c r="D20" s="202" t="s">
        <v>368</v>
      </c>
      <c r="E20" s="196" t="s">
        <v>36</v>
      </c>
      <c r="F20" s="215">
        <v>739474456</v>
      </c>
    </row>
    <row r="21" spans="1:6" ht="45.75" x14ac:dyDescent="0.25">
      <c r="A21" s="196" t="s">
        <v>370</v>
      </c>
      <c r="B21" s="202" t="s">
        <v>388</v>
      </c>
      <c r="C21" s="202" t="s">
        <v>389</v>
      </c>
      <c r="D21" s="202" t="s">
        <v>390</v>
      </c>
      <c r="E21" s="196" t="s">
        <v>96</v>
      </c>
      <c r="F21" s="215">
        <v>5557500</v>
      </c>
    </row>
    <row r="22" spans="1:6" x14ac:dyDescent="0.25">
      <c r="A22" s="233" t="s">
        <v>422</v>
      </c>
      <c r="B22" s="233"/>
      <c r="C22" s="233"/>
      <c r="D22" s="233"/>
      <c r="E22" s="233"/>
      <c r="F22" s="234">
        <f>SUM(F3:F21)</f>
        <v>1749444971</v>
      </c>
    </row>
  </sheetData>
  <mergeCells count="2">
    <mergeCell ref="A1:F1"/>
    <mergeCell ref="A22:E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INVERSIÓN</vt:lpstr>
      <vt:lpstr>FUNCIONAMIENTO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Reyes Ruiz</dc:creator>
  <cp:lastModifiedBy>Angela Maria Reyes Ruiz</cp:lastModifiedBy>
  <dcterms:created xsi:type="dcterms:W3CDTF">2019-01-21T20:26:12Z</dcterms:created>
  <dcterms:modified xsi:type="dcterms:W3CDTF">2019-01-31T22:14:07Z</dcterms:modified>
</cp:coreProperties>
</file>