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uments\RESOLUCIONES 2024\"/>
    </mc:Choice>
  </mc:AlternateContent>
  <bookViews>
    <workbookView xWindow="-120" yWindow="-120" windowWidth="29040" windowHeight="15720" firstSheet="2" activeTab="2"/>
  </bookViews>
  <sheets>
    <sheet name="Descripción1" sheetId="1" state="hidden" r:id="rId1"/>
    <sheet name="Instructivo" sheetId="10" r:id="rId2"/>
    <sheet name="F1Concertación" sheetId="3" r:id="rId3"/>
    <sheet name="F2Seguimiento-Retroalimentación" sheetId="12" r:id="rId4"/>
    <sheet name="F3Evaluación" sheetId="14" r:id="rId5"/>
    <sheet name="F4ValoraciónCompetencias" sheetId="4" r:id="rId6"/>
    <sheet name="F5EvaluaciónFinal-Retroalimenta" sheetId="6" r:id="rId7"/>
  </sheets>
  <definedNames>
    <definedName name="_xlnm.Print_Area" localSheetId="2">F1Concertación!$A$1:$J$43</definedName>
    <definedName name="_xlnm.Print_Area" localSheetId="6">'F5EvaluaciónFinal-Retroalimenta'!$A$3:$I$20</definedName>
    <definedName name="_xlnm.Print_Area" localSheetId="1">Instructivo!$B$1:$I$15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4" l="1"/>
  <c r="F60" i="4"/>
  <c r="E60" i="4"/>
  <c r="G54" i="4"/>
  <c r="F54" i="4"/>
  <c r="E54" i="4"/>
  <c r="F36" i="4"/>
  <c r="G36" i="4"/>
  <c r="E36" i="4"/>
  <c r="G29" i="4"/>
  <c r="F29" i="4"/>
  <c r="E29" i="4"/>
  <c r="I55" i="4" l="1"/>
  <c r="G101" i="4"/>
  <c r="F101" i="4"/>
  <c r="E101" i="4"/>
  <c r="G94" i="4"/>
  <c r="F94" i="4"/>
  <c r="E94" i="4"/>
  <c r="G88" i="4"/>
  <c r="F88" i="4"/>
  <c r="E88" i="4"/>
  <c r="G81" i="4"/>
  <c r="F81" i="4"/>
  <c r="E81" i="4"/>
  <c r="G74" i="4"/>
  <c r="F74" i="4"/>
  <c r="E74" i="4"/>
  <c r="G67" i="4"/>
  <c r="F67" i="4"/>
  <c r="E67" i="4"/>
  <c r="G49" i="4"/>
  <c r="F49" i="4"/>
  <c r="E49" i="4"/>
  <c r="G42" i="4"/>
  <c r="F42" i="4"/>
  <c r="E42" i="4"/>
  <c r="G18" i="4"/>
  <c r="F18" i="4"/>
  <c r="E18" i="4"/>
  <c r="G15" i="14" l="1"/>
  <c r="J7" i="14" l="1"/>
  <c r="J12" i="14"/>
  <c r="F7" i="12"/>
  <c r="F12" i="12"/>
  <c r="F18" i="12"/>
  <c r="F24" i="12"/>
  <c r="F30" i="12"/>
  <c r="M9" i="6" l="1"/>
  <c r="I89" i="4"/>
  <c r="I68" i="4"/>
  <c r="I75" i="4"/>
  <c r="D42" i="14"/>
  <c r="K30" i="14"/>
  <c r="K24" i="14"/>
  <c r="K18" i="14"/>
  <c r="J30" i="14"/>
  <c r="J24" i="14"/>
  <c r="J18" i="14"/>
  <c r="K12" i="14"/>
  <c r="K7" i="14"/>
  <c r="I30" i="14"/>
  <c r="I24" i="14"/>
  <c r="I18" i="14"/>
  <c r="I12" i="14"/>
  <c r="I7" i="14"/>
  <c r="G34" i="14"/>
  <c r="G33" i="14"/>
  <c r="G32" i="14"/>
  <c r="G31" i="14"/>
  <c r="G30" i="14"/>
  <c r="G28" i="14"/>
  <c r="G27" i="14"/>
  <c r="G26" i="14"/>
  <c r="G25" i="14"/>
  <c r="G24" i="14"/>
  <c r="G22" i="14"/>
  <c r="G21" i="14"/>
  <c r="G20" i="14"/>
  <c r="G19" i="14"/>
  <c r="G18" i="14"/>
  <c r="G16" i="14"/>
  <c r="G14" i="14"/>
  <c r="G13" i="14"/>
  <c r="G12" i="14"/>
  <c r="G11" i="14"/>
  <c r="G10" i="14"/>
  <c r="G9" i="14"/>
  <c r="G8" i="14"/>
  <c r="G7" i="14"/>
  <c r="F24" i="14"/>
  <c r="F18" i="14"/>
  <c r="F30" i="14"/>
  <c r="F12" i="14"/>
  <c r="F7" i="14"/>
  <c r="E30" i="14"/>
  <c r="E24" i="14"/>
  <c r="E18" i="14"/>
  <c r="E12" i="14"/>
  <c r="E7" i="14"/>
  <c r="D30" i="14"/>
  <c r="D24" i="14"/>
  <c r="D18" i="14"/>
  <c r="D12" i="14"/>
  <c r="D7" i="14"/>
  <c r="C30" i="14"/>
  <c r="C24" i="14"/>
  <c r="C18" i="14"/>
  <c r="C12" i="14"/>
  <c r="C7" i="14"/>
  <c r="D42" i="12"/>
  <c r="I30" i="12"/>
  <c r="I24" i="12"/>
  <c r="I18" i="12"/>
  <c r="I12" i="12"/>
  <c r="I7" i="12"/>
  <c r="G34" i="12"/>
  <c r="G33" i="12"/>
  <c r="G32" i="12"/>
  <c r="G31" i="12"/>
  <c r="G30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E30" i="12"/>
  <c r="E24" i="12"/>
  <c r="E18" i="12"/>
  <c r="E12" i="12"/>
  <c r="E7" i="12"/>
  <c r="D30" i="12"/>
  <c r="D24" i="12"/>
  <c r="D18" i="12"/>
  <c r="D12" i="12"/>
  <c r="D7" i="12"/>
  <c r="C30" i="12"/>
  <c r="C24" i="12"/>
  <c r="C18" i="12"/>
  <c r="C12" i="12"/>
  <c r="C7" i="12"/>
  <c r="I82" i="4" l="1"/>
  <c r="I19" i="4"/>
  <c r="I15" i="4"/>
  <c r="I30" i="4" l="1"/>
  <c r="I50" i="4"/>
  <c r="I61" i="4" l="1"/>
  <c r="I43" i="4" l="1"/>
  <c r="H35" i="14"/>
  <c r="M30" i="14"/>
  <c r="N30" i="14" s="1"/>
  <c r="M24" i="14"/>
  <c r="N24" i="14" s="1"/>
  <c r="M18" i="14"/>
  <c r="N18" i="14" s="1"/>
  <c r="M12" i="14"/>
  <c r="N12" i="14" s="1"/>
  <c r="M7" i="14"/>
  <c r="N7" i="14" s="1"/>
  <c r="H35" i="12"/>
  <c r="N35" i="14" l="1"/>
  <c r="D11" i="6" s="1"/>
  <c r="E11" i="6" s="1"/>
  <c r="H35" i="3"/>
  <c r="I95" i="4" l="1"/>
  <c r="B9" i="1"/>
  <c r="I37" i="4" l="1"/>
  <c r="I103" i="4" l="1"/>
  <c r="J103" i="4" s="1"/>
  <c r="D13" i="6" s="1"/>
  <c r="E13" i="6" s="1"/>
  <c r="E15" i="6" s="1"/>
  <c r="E18" i="6" s="1"/>
</calcChain>
</file>

<file path=xl/comments1.xml><?xml version="1.0" encoding="utf-8"?>
<comments xmlns="http://schemas.openxmlformats.org/spreadsheetml/2006/main">
  <authors>
    <author>ana karina marin quiros marin quiros</author>
    <author>Leandry Luz Vargas Alvarez</author>
    <author>Cristian Camilo Angulo Escobar</author>
  </authors>
  <commentList>
    <comment ref="C4" authorId="0" shapeId="0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5" authorId="2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2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>
  <authors>
    <author>ana karina marin quiros marin quiros</author>
    <author>Leandry Luz Vargas Alvarez</author>
    <author>Claudia Viviana Molina Barón</author>
    <author>Cristian Camilo Angulo Escobar</author>
  </authors>
  <commentList>
    <comment ref="C4" authorId="0" shapeId="0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4" authorId="1" shapeId="0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4" authorId="2" shapeId="0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3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1" shapeId="0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5" authorId="1" shapeId="0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5" authorId="2" shapeId="0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ana karina marin quiros marin quiros</author>
    <author>Leandry Luz Vargas Alvarez</author>
    <author>Ligia del Pilar Agudelo</author>
    <author>Cristian Camilo Angulo Escobar</author>
  </authors>
  <commentList>
    <comment ref="C4" authorId="0" shapeId="0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M4" authorId="2" shapeId="0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4" authorId="1" shapeId="0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4" authorId="1" shapeId="0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5" authorId="3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3" shapeId="0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5" authorId="0" shapeId="0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5" authorId="1" shapeId="0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5" authorId="1" shapeId="0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>
  <authors>
    <author>Ligia del Pilar Agudelo</author>
  </authors>
  <commentList>
    <comment ref="I103" authorId="0" shapeId="0">
      <text>
        <r>
          <rPr>
            <sz val="16"/>
            <color indexed="81"/>
            <rFont val="Calibri"/>
            <family val="2"/>
            <scheme val="minor"/>
          </rPr>
          <t xml:space="preserve">Sumatoria simple de la evaluación, dividido por el numero de competencias evaluadas
</t>
        </r>
      </text>
    </comment>
    <comment ref="J103" authorId="0" shapeId="0">
      <text>
        <r>
          <rPr>
            <sz val="16"/>
            <color indexed="81"/>
            <rFont val="Calibri"/>
            <family val="2"/>
            <scheme val="minor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<sst xmlns="http://schemas.openxmlformats.org/spreadsheetml/2006/main" count="273" uniqueCount="213">
  <si>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</si>
  <si>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</si>
  <si>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</si>
  <si>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</si>
  <si>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</si>
  <si>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</si>
  <si>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</si>
  <si>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</si>
  <si>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</si>
  <si>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</si>
  <si>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</si>
  <si>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</si>
  <si>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</si>
  <si>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</si>
  <si>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</si>
  <si>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</si>
  <si>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</si>
  <si>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</si>
  <si>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</si>
  <si>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</si>
  <si>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</si>
  <si>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</si>
  <si>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</si>
  <si>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</si>
  <si>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</si>
  <si>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</si>
  <si>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</si>
  <si>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</si>
  <si>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</si>
  <si>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</si>
  <si>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</si>
  <si>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</si>
  <si>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</si>
  <si>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</si>
  <si>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</si>
  <si>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</si>
  <si>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</si>
  <si>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 xml:space="preserve">% Cumplimiento año </t>
  </si>
  <si>
    <t xml:space="preserve">Resultado </t>
  </si>
  <si>
    <t>% cumplimiento programado a 1er semestre</t>
  </si>
  <si>
    <t>% cumplimiento de Indicador 1er Semestre</t>
  </si>
  <si>
    <t>Observaciones del avance y oportunidad de mejora</t>
  </si>
  <si>
    <t>% cumplimiento programado a 2° semestre</t>
  </si>
  <si>
    <t xml:space="preserve">Descripción </t>
  </si>
  <si>
    <t xml:space="preserve">Ubicación </t>
  </si>
  <si>
    <t xml:space="preserve">Total </t>
  </si>
  <si>
    <t xml:space="preserve">FECHA </t>
  </si>
  <si>
    <t>VIGENCIA</t>
  </si>
  <si>
    <t xml:space="preserve">Firma del Superior Jerárquico </t>
  </si>
  <si>
    <t xml:space="preserve">Firma del Gerente Público 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</si>
  <si>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</si>
  <si>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</si>
  <si>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>Competencias y conductas asociadas</t>
  </si>
  <si>
    <t>Evaluación actual</t>
  </si>
  <si>
    <t>Comentarios para la retroalimentación</t>
  </si>
  <si>
    <t>Evaluación final</t>
  </si>
  <si>
    <t>Criterios de valoracion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</si>
  <si>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</si>
  <si>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</si>
  <si>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</si>
  <si>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</si>
  <si>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</si>
  <si>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</si>
  <si>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>Compromiso con la organización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</si>
  <si>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</si>
  <si>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</si>
  <si>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</si>
  <si>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</si>
  <si>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</si>
  <si>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Total Puntaje Evaluador</t>
  </si>
  <si>
    <t>Visión estratégica</t>
  </si>
  <si>
    <t>Planeación</t>
  </si>
  <si>
    <t>Toma de decisiones</t>
  </si>
  <si>
    <t>Gestión del desarrollo de las personas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</si>
  <si>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</si>
  <si>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</si>
  <si>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</si>
  <si>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</si>
  <si>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</si>
  <si>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</si>
  <si>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</si>
  <si>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Influye positivamente al equipo desde una perspectiva sistémica, generando una dinámica propia que integre diversos enfoques para interpretar el entorno.</t>
  </si>
  <si>
    <t>Liderazgo efectivo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</si>
  <si>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</si>
  <si>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</si>
  <si>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</si>
  <si>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</si>
  <si>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</si>
  <si>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</si>
  <si>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</si>
  <si>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 xml:space="preserve">Nombre del Gerente Público: </t>
  </si>
  <si>
    <t>Área en la que se desempeña:</t>
  </si>
  <si>
    <t>Fecha:</t>
  </si>
  <si>
    <t>PONDERADO</t>
  </si>
  <si>
    <t xml:space="preserve">PONDERADO </t>
  </si>
  <si>
    <t xml:space="preserve">NOTA FINAL </t>
  </si>
  <si>
    <t>CUMPLIMIENTO FINAL</t>
  </si>
  <si>
    <t>Firma del Gerente Público</t>
  </si>
  <si>
    <t>VIGENCIA:</t>
  </si>
  <si>
    <t>Pilar 2. Construcción de integridad</t>
  </si>
  <si>
    <t>Pilar 3. Gestión Cultural</t>
  </si>
  <si>
    <t>Pilar 4. Desarrollo de personas y equipos</t>
  </si>
  <si>
    <t xml:space="preserve">Retroalimentación </t>
  </si>
  <si>
    <t>Trabajo en equipo</t>
  </si>
  <si>
    <t xml:space="preserve">Aprendizaje continuo </t>
  </si>
  <si>
    <t xml:space="preserve">Autovaloración </t>
  </si>
  <si>
    <t>Gestiona sus propias fuentes de información confiable y/o participa de espacios informativos y de capacitación.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</si>
  <si>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</si>
  <si>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</si>
  <si>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</si>
  <si>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</si>
  <si>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</si>
  <si>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</si>
  <si>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</si>
  <si>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</si>
  <si>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</si>
  <si>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</si>
  <si>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</si>
  <si>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</si>
  <si>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</si>
  <si>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</si>
  <si>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>Asume los riesgos de las decisiones tomadas.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</si>
  <si>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</si>
  <si>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</si>
  <si>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Participa activamente en el equipo considerando su complejidad e interárea para impactar en los resultados esperados.</t>
  </si>
  <si>
    <t xml:space="preserve">Compromisos Gerenciales - Pilares </t>
  </si>
  <si>
    <t>Competencias - Ejes</t>
  </si>
  <si>
    <t xml:space="preserve">Comentarios de retroalimentación </t>
  </si>
  <si>
    <t xml:space="preserve">Comprenden los resultados a ser medidos, cuantificados y verificados que adelantará el gerente público para el cumplimiento efectivo de los objetivos de la entidad. </t>
  </si>
  <si>
    <t xml:space="preserve">Corresponde al porcentaje de cada compromiso concertado con el superior jerárquico, en función de las metas de la entidad. 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</si>
  <si>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</si>
  <si>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Se registra la información de la autoevaluación realizada por cada gerente público previo a la concertación de los acuerdos de gestión y es un insumo fundamental en todo el proceso.</t>
  </si>
  <si>
    <t>Evaluación compromisos gerenciales - Pilares (Formato 3)</t>
  </si>
  <si>
    <t xml:space="preserve">Su comportamiento no se manifiesta, requiere de retroalimentación directa y acompañamiento. Puede mejorar.
</t>
  </si>
  <si>
    <t>Valoración de competencias - Ejes (Formato 4)</t>
  </si>
  <si>
    <r>
      <t>Peso</t>
    </r>
    <r>
      <rPr>
        <sz val="11"/>
        <color rgb="FF000000"/>
        <rFont val="Helvetica Neue"/>
      </rPr>
      <t xml:space="preserve"> </t>
    </r>
    <r>
      <rPr>
        <b/>
        <sz val="11"/>
        <color rgb="FF000000"/>
        <rFont val="Helvetica Neue"/>
      </rPr>
      <t>ponderado</t>
    </r>
  </si>
  <si>
    <t>Instructivo de Diligenciamiento</t>
  </si>
  <si>
    <t>Formato 1. Concertación de Compromisos Gerenciales</t>
  </si>
  <si>
    <t>Formato 2. Seguimiento y Retroalimentación de Compromisos Gerenciales</t>
  </si>
  <si>
    <t>% cumplimiento programado a 2do semestre</t>
  </si>
  <si>
    <t>% Cumplimiento de indicador 2do Semestre</t>
  </si>
  <si>
    <t>Porcentaje de cumplimiento de los compromisos gerenciales del año de acuerdo con el peso ponderado que se asignó al compromiso institucional.</t>
  </si>
  <si>
    <t>Formato 4. Valoración de Competencias</t>
  </si>
  <si>
    <r>
      <t xml:space="preserve">Nota: </t>
    </r>
    <r>
      <rPr>
        <sz val="11"/>
        <color theme="1"/>
        <rFont val="Helvetica Neue"/>
      </rPr>
      <t>El número de pares y colaboradores, será potestativo de la entidad, se recomienda como mínimo dos de cada uno.</t>
    </r>
  </si>
  <si>
    <t>Competencias comunes / directivas</t>
  </si>
  <si>
    <t xml:space="preserve">
Pares
</t>
  </si>
  <si>
    <t xml:space="preserve">Colaboradores </t>
  </si>
  <si>
    <t>Orientación a resultados</t>
  </si>
  <si>
    <t>Valora y atiende las necesidades y peticiones de los usuarios y de los ciudadanos de forma oportuna.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</si>
  <si>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</si>
  <si>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</si>
  <si>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Comparte sus saberes y habilidades con sus compañeros de trabajo, y aprende de sus colegas habilidades diferenciales, que le permiten nivelar sus conocimientos en flujos informales de inter-aprendizaje.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</si>
  <si>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</si>
  <si>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</si>
  <si>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</si>
  <si>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</si>
  <si>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</si>
  <si>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</si>
  <si>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</si>
  <si>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</si>
  <si>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</si>
  <si>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</si>
  <si>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</si>
  <si>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Alinear el propio comportamiento a las necesidades, prioridades y metas organizacionales.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</si>
  <si>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</si>
  <si>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</si>
  <si>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</si>
  <si>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</si>
  <si>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</si>
  <si>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</si>
  <si>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</si>
  <si>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</si>
  <si>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>Determinar eficazmente las metas y prioridades institucionales, identificando las acciones, los responsables, los plazos y los recursos requeridos para alcanzarlas.</t>
  </si>
  <si>
    <t xml:space="preserve">Articula objetivos, recursos y metas de forma tal que los resultados generen valor. </t>
  </si>
  <si>
    <t xml:space="preserve">Concreta oportunidades que generan valor a corto, mediano y largo plazo. </t>
  </si>
  <si>
    <t>Elegir entre dos o más alternativas para solucionar un problema o atender una situación, comprometiéndose con acciones concretas y consecuentes con la decisión.</t>
  </si>
  <si>
    <t xml:space="preserve">Detecta amenazas y oportunidades frente a posibles decisiones y elige de forma pertinente. 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</si>
  <si>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</si>
  <si>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Comprender y afrontar la realidad y sus conexiones para abordar el funcionamiento integral y articulado de la organización e incidir en los resultados esperados.</t>
  </si>
  <si>
    <t xml:space="preserve">Gerenciar equipos, optimizando la aplicación del talento disponible y creando un entorno positivo y de compromiso para el logro de los resultados. </t>
  </si>
  <si>
    <t>Formato 5. Consolidado de Evaluación del Acuerdo de Gestión y Retroalimentación</t>
  </si>
  <si>
    <t xml:space="preserve">Evaluación Final </t>
  </si>
  <si>
    <t>Cumplimiento 100% del Plan de Acción 
(Del Área que Lídera)</t>
  </si>
  <si>
    <t>Formato 3. Evaluación de Compromisos Gerenciales</t>
  </si>
  <si>
    <t>Pilar 1. Productividad Social</t>
  </si>
  <si>
    <t xml:space="preserve">Proyecto de Innovación Pública 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</si>
  <si>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</si>
  <si>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</si>
  <si>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Dirigir las decisiones y acciones a la satisfacción de las necesidades e intereses de los usuarios (internos y externos) y de los ciudadanos, de conformidad con las responsabilidades públicas asignadas a la entidad.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</si>
  <si>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</si>
  <si>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</si>
  <si>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</si>
  <si>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</si>
  <si>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</si>
  <si>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</si>
  <si>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</si>
  <si>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</si>
  <si>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</si>
  <si>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</si>
  <si>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</si>
  <si>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>Identifica la dinámica de los sistemas en los que se ve inmerso y sus conexiones para afrontar los retos del entorno.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</si>
  <si>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</si>
  <si>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</si>
  <si>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</si>
  <si>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</si>
  <si>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</si>
  <si>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</si>
  <si>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</si>
  <si>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Son las establecidas en el Decreto 815 de 2018 compilado en el Decreto 1083 de 2015.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</si>
  <si>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</si>
  <si>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El superior jerárquico visualiza la totalidad de la valoración integral de competencias e identifica y registra las fortalezas y oportunidades de desarrollo del gerente público que acompañan su gestión.</t>
  </si>
  <si>
    <t>Es el resultado final de la valoración realizada por su superior jerárquico, los pares y el equipo de trabajo, con el fin de identificar la oferta de capacitación para el cierre de brechas de competencias.</t>
  </si>
  <si>
    <t>Orientación al usuario y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</si>
</sst>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[Red]0.0"/>
    <numFmt numFmtId="165" formatCode="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indexed="8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Helvetica Neue"/>
    </font>
    <font>
      <sz val="11"/>
      <color rgb="FF000000"/>
      <name val="Helvetica Neue"/>
    </font>
    <font>
      <b/>
      <sz val="11"/>
      <color rgb="FF000000"/>
      <name val="Helvetica Neue"/>
    </font>
    <font>
      <sz val="11"/>
      <color theme="1"/>
      <name val="Helvetica Neue"/>
    </font>
    <font>
      <sz val="9"/>
      <color indexed="81"/>
      <name val="Tahoma"/>
      <family val="2"/>
    </font>
    <font>
      <b/>
      <sz val="24"/>
      <color theme="0"/>
      <name val="Helvetica Neue"/>
    </font>
    <font>
      <b/>
      <sz val="20"/>
      <color theme="1"/>
      <name val="Helvetica Neue"/>
    </font>
    <font>
      <b/>
      <sz val="22"/>
      <color theme="1"/>
      <name val="Helvetica Neue"/>
    </font>
    <font>
      <b/>
      <sz val="28"/>
      <color theme="0"/>
      <name val="Helvetica Neue"/>
    </font>
    <font>
      <sz val="16"/>
      <color theme="1"/>
      <name val="Helvetica Neue"/>
    </font>
    <font>
      <b/>
      <sz val="16"/>
      <color theme="1"/>
      <name val="Helvetica Neue"/>
    </font>
    <font>
      <b/>
      <sz val="14"/>
      <color theme="1"/>
      <name val="Helvetica Neue"/>
    </font>
    <font>
      <b/>
      <sz val="18"/>
      <color theme="1"/>
      <name val="Helvetica Neue"/>
    </font>
    <font>
      <b/>
      <sz val="20"/>
      <color theme="8" tint="-0.499984740745262"/>
      <name val="Helvetica Neue"/>
    </font>
    <font>
      <b/>
      <sz val="20"/>
      <color theme="0"/>
      <name val="Helvetica Neue"/>
    </font>
    <font>
      <sz val="14"/>
      <color theme="8" tint="-0.499984740745262"/>
      <name val="Helvetica Neue"/>
    </font>
    <font>
      <b/>
      <sz val="24"/>
      <color theme="1"/>
      <name val="Helvetica Neue"/>
    </font>
    <font>
      <sz val="24"/>
      <color theme="1"/>
      <name val="Helvetica Neue"/>
    </font>
    <font>
      <b/>
      <sz val="24"/>
      <color theme="8" tint="-0.499984740745262"/>
      <name val="Helvetica Neue"/>
    </font>
    <font>
      <sz val="24"/>
      <color theme="8" tint="-0.499984740745262"/>
      <name val="Helvetica Neue"/>
    </font>
    <font>
      <sz val="9"/>
      <color theme="1"/>
      <name val="Helvetica Neue"/>
    </font>
    <font>
      <sz val="24"/>
      <color theme="8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Helvetica Neue"/>
    </font>
    <font>
      <b/>
      <sz val="36"/>
      <color theme="1"/>
      <name val="Helvetica Neue"/>
    </font>
    <font>
      <sz val="16"/>
      <color indexed="81"/>
      <name val="Tahoma"/>
      <family val="2"/>
    </font>
    <font>
      <b/>
      <sz val="10"/>
      <color theme="1"/>
      <name val="Helvetica Neue"/>
    </font>
    <font>
      <sz val="10"/>
      <color theme="1"/>
      <name val="Helvetica Neue"/>
    </font>
    <font>
      <sz val="14"/>
      <color theme="1"/>
      <name val="Helvetica Neue"/>
    </font>
    <font>
      <sz val="14"/>
      <name val="Helvetica Neue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</fills>
  <borders count="104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2060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 style="medium">
        <color rgb="FF002060"/>
      </bottom>
      <diagonal/>
    </border>
    <border>
      <left/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thin">
        <color rgb="FF002060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thin">
        <color rgb="FF002060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thin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/>
      <diagonal/>
    </border>
    <border>
      <left/>
      <right style="hair">
        <color theme="1" tint="4.9989318521683403E-2"/>
      </right>
      <top style="thin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thin">
        <color auto="1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 style="thin">
        <color auto="1"/>
      </bottom>
      <diagonal/>
    </border>
    <border>
      <left/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auto="1"/>
      </top>
      <bottom/>
      <diagonal/>
    </border>
    <border>
      <left/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 tint="4.9989318521683403E-2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/>
      </right>
      <top style="hair">
        <color theme="1" tint="4.9989318521683403E-2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thin">
        <color rgb="FF002060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/>
      </top>
      <bottom/>
      <diagonal/>
    </border>
    <border>
      <left/>
      <right style="hair">
        <color theme="1" tint="4.9989318521683403E-2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theme="1" tint="4.9989318521683403E-2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 tint="4.9989318521683403E-2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indexed="64"/>
      </top>
      <bottom style="thin">
        <color rgb="FF002060"/>
      </bottom>
      <diagonal/>
    </border>
    <border>
      <left style="hair">
        <color theme="1" tint="4.9989318521683403E-2"/>
      </left>
      <right style="thin">
        <color rgb="FF002060"/>
      </right>
      <top style="hair">
        <color indexed="64"/>
      </top>
      <bottom style="hair">
        <color theme="1" tint="4.9989318521683403E-2"/>
      </bottom>
      <diagonal/>
    </border>
    <border>
      <left style="thin">
        <color rgb="FF002060"/>
      </left>
      <right style="hair">
        <color theme="1" tint="4.9989318521683403E-2"/>
      </right>
      <top style="hair">
        <color indexed="64"/>
      </top>
      <bottom style="hair">
        <color theme="1" tint="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9"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center" vertical="center" readingOrder="1"/>
    </xf>
    <xf numFmtId="0" fontId="4" fillId="7" borderId="2" xfId="0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wrapText="1" readingOrder="1"/>
    </xf>
    <xf numFmtId="9" fontId="3" fillId="3" borderId="3" xfId="0" applyNumberFormat="1" applyFont="1" applyFill="1" applyBorder="1" applyAlignment="1">
      <alignment horizontal="center" vertical="center" readingOrder="1"/>
    </xf>
    <xf numFmtId="9" fontId="3" fillId="3" borderId="4" xfId="0" applyNumberFormat="1" applyFont="1" applyFill="1" applyBorder="1" applyAlignment="1">
      <alignment horizontal="center" vertical="center" readingOrder="1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7" fillId="8" borderId="0" xfId="0" applyFont="1" applyFill="1"/>
    <xf numFmtId="0" fontId="8" fillId="11" borderId="0" xfId="0" applyFont="1" applyFill="1"/>
    <xf numFmtId="0" fontId="9" fillId="8" borderId="0" xfId="0" applyFont="1" applyFill="1" applyAlignment="1" applyProtection="1">
      <alignment vertical="center"/>
      <protection locked="0"/>
    </xf>
    <xf numFmtId="0" fontId="10" fillId="8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2" fillId="8" borderId="0" xfId="0" applyFont="1" applyFill="1" applyAlignment="1" applyProtection="1">
      <alignment vertical="center"/>
      <protection locked="0"/>
    </xf>
    <xf numFmtId="0" fontId="9" fillId="8" borderId="19" xfId="0" applyFont="1" applyFill="1" applyBorder="1" applyAlignment="1" applyProtection="1">
      <alignment vertical="center"/>
      <protection locked="0"/>
    </xf>
    <xf numFmtId="0" fontId="9" fillId="8" borderId="24" xfId="0" applyFont="1" applyFill="1" applyBorder="1" applyAlignment="1" applyProtection="1">
      <alignment vertical="center"/>
      <protection locked="0"/>
    </xf>
    <xf numFmtId="0" fontId="12" fillId="8" borderId="24" xfId="0" applyFont="1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13" fillId="8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2" fontId="2" fillId="8" borderId="0" xfId="0" applyNumberFormat="1" applyFont="1" applyFill="1" applyAlignment="1" applyProtection="1">
      <alignment horizontal="center"/>
      <protection locked="0"/>
    </xf>
    <xf numFmtId="0" fontId="6" fillId="8" borderId="0" xfId="0" applyFont="1" applyFill="1" applyAlignment="1" applyProtection="1">
      <alignment wrapText="1"/>
      <protection locked="0"/>
    </xf>
    <xf numFmtId="0" fontId="6" fillId="8" borderId="0" xfId="0" applyFont="1" applyFill="1" applyProtection="1">
      <protection locked="0"/>
    </xf>
    <xf numFmtId="0" fontId="13" fillId="8" borderId="15" xfId="0" applyFont="1" applyFill="1" applyBorder="1" applyAlignment="1" applyProtection="1">
      <alignment vertical="center" wrapText="1"/>
      <protection locked="0"/>
    </xf>
    <xf numFmtId="0" fontId="9" fillId="8" borderId="14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8" borderId="0" xfId="0" applyFill="1"/>
    <xf numFmtId="0" fontId="15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vertical="center"/>
    </xf>
    <xf numFmtId="0" fontId="0" fillId="8" borderId="14" xfId="0" applyFill="1" applyBorder="1"/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Protection="1">
      <protection locked="0"/>
    </xf>
    <xf numFmtId="2" fontId="0" fillId="8" borderId="0" xfId="0" applyNumberForma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16" fillId="8" borderId="0" xfId="0" applyFont="1" applyFill="1"/>
    <xf numFmtId="0" fontId="16" fillId="0" borderId="0" xfId="0" applyFont="1"/>
    <xf numFmtId="0" fontId="17" fillId="10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 applyProtection="1">
      <alignment vertical="center"/>
      <protection locked="0"/>
    </xf>
    <xf numFmtId="0" fontId="28" fillId="8" borderId="17" xfId="0" applyFont="1" applyFill="1" applyBorder="1" applyAlignment="1" applyProtection="1">
      <alignment vertical="center"/>
      <protection locked="0"/>
    </xf>
    <xf numFmtId="0" fontId="28" fillId="8" borderId="24" xfId="0" applyFont="1" applyFill="1" applyBorder="1" applyAlignment="1" applyProtection="1">
      <alignment vertical="center"/>
      <protection locked="0"/>
    </xf>
    <xf numFmtId="0" fontId="28" fillId="8" borderId="0" xfId="0" applyFont="1" applyFill="1" applyAlignment="1" applyProtection="1">
      <alignment vertical="center"/>
      <protection locked="0"/>
    </xf>
    <xf numFmtId="0" fontId="28" fillId="8" borderId="24" xfId="0" applyFont="1" applyFill="1" applyBorder="1" applyAlignment="1" applyProtection="1">
      <alignment horizontal="center" vertical="center"/>
      <protection locked="0"/>
    </xf>
    <xf numFmtId="0" fontId="29" fillId="8" borderId="0" xfId="0" applyFont="1" applyFill="1" applyAlignment="1" applyProtection="1">
      <alignment horizontal="center" vertical="center"/>
      <protection locked="0"/>
    </xf>
    <xf numFmtId="0" fontId="20" fillId="8" borderId="0" xfId="0" applyFont="1" applyFill="1" applyProtection="1">
      <protection locked="0"/>
    </xf>
    <xf numFmtId="0" fontId="20" fillId="8" borderId="19" xfId="0" applyFont="1" applyFill="1" applyBorder="1" applyAlignment="1" applyProtection="1">
      <alignment horizontal="center"/>
      <protection locked="0"/>
    </xf>
    <xf numFmtId="0" fontId="28" fillId="8" borderId="48" xfId="0" applyFont="1" applyFill="1" applyBorder="1" applyAlignment="1" applyProtection="1">
      <alignment horizontal="center" vertical="center"/>
      <protection locked="0"/>
    </xf>
    <xf numFmtId="0" fontId="17" fillId="8" borderId="31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Protection="1">
      <protection locked="0"/>
    </xf>
    <xf numFmtId="0" fontId="20" fillId="8" borderId="47" xfId="0" applyFont="1" applyFill="1" applyBorder="1" applyProtection="1">
      <protection locked="0"/>
    </xf>
    <xf numFmtId="0" fontId="30" fillId="8" borderId="0" xfId="0" applyFont="1" applyFill="1" applyAlignment="1" applyProtection="1">
      <alignment vertical="center"/>
      <protection locked="0"/>
    </xf>
    <xf numFmtId="0" fontId="31" fillId="8" borderId="0" xfId="0" applyFont="1" applyFill="1" applyAlignment="1" applyProtection="1">
      <alignment vertical="center"/>
      <protection locked="0"/>
    </xf>
    <xf numFmtId="0" fontId="32" fillId="8" borderId="0" xfId="0" applyFont="1" applyFill="1" applyProtection="1">
      <protection locked="0"/>
    </xf>
    <xf numFmtId="0" fontId="33" fillId="9" borderId="25" xfId="0" applyFont="1" applyFill="1" applyBorder="1" applyAlignment="1">
      <alignment horizontal="center" vertical="center" wrapText="1"/>
    </xf>
    <xf numFmtId="0" fontId="33" fillId="9" borderId="19" xfId="0" applyFont="1" applyFill="1" applyBorder="1" applyAlignment="1">
      <alignment horizontal="center" vertical="center" wrapText="1"/>
    </xf>
    <xf numFmtId="9" fontId="33" fillId="10" borderId="55" xfId="0" applyNumberFormat="1" applyFont="1" applyFill="1" applyBorder="1" applyAlignment="1">
      <alignment horizontal="center" vertical="center"/>
    </xf>
    <xf numFmtId="1" fontId="33" fillId="10" borderId="20" xfId="0" applyNumberFormat="1" applyFont="1" applyFill="1" applyBorder="1" applyAlignment="1">
      <alignment horizontal="center" vertical="center"/>
    </xf>
    <xf numFmtId="9" fontId="33" fillId="10" borderId="23" xfId="0" applyNumberFormat="1" applyFont="1" applyFill="1" applyBorder="1" applyAlignment="1">
      <alignment horizontal="center" vertical="center"/>
    </xf>
    <xf numFmtId="0" fontId="33" fillId="8" borderId="18" xfId="0" applyFont="1" applyFill="1" applyBorder="1" applyAlignment="1" applyProtection="1">
      <alignment vertical="center"/>
      <protection locked="0"/>
    </xf>
    <xf numFmtId="0" fontId="33" fillId="8" borderId="17" xfId="0" applyFont="1" applyFill="1" applyBorder="1" applyAlignment="1" applyProtection="1">
      <alignment vertical="center"/>
      <protection locked="0"/>
    </xf>
    <xf numFmtId="0" fontId="33" fillId="8" borderId="25" xfId="0" applyFont="1" applyFill="1" applyBorder="1" applyAlignment="1" applyProtection="1">
      <alignment vertical="center" wrapText="1"/>
      <protection locked="0"/>
    </xf>
    <xf numFmtId="0" fontId="33" fillId="8" borderId="24" xfId="0" applyFont="1" applyFill="1" applyBorder="1" applyAlignment="1" applyProtection="1">
      <alignment vertical="center"/>
      <protection locked="0"/>
    </xf>
    <xf numFmtId="0" fontId="33" fillId="8" borderId="0" xfId="0" applyFont="1" applyFill="1" applyAlignment="1" applyProtection="1">
      <alignment vertical="center"/>
      <protection locked="0"/>
    </xf>
    <xf numFmtId="0" fontId="33" fillId="8" borderId="19" xfId="0" applyFont="1" applyFill="1" applyBorder="1" applyAlignment="1" applyProtection="1">
      <alignment vertical="center" wrapText="1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4" fillId="8" borderId="0" xfId="0" applyFont="1" applyFill="1" applyProtection="1">
      <protection locked="0"/>
    </xf>
    <xf numFmtId="0" fontId="34" fillId="8" borderId="19" xfId="0" applyFont="1" applyFill="1" applyBorder="1" applyAlignment="1" applyProtection="1">
      <alignment horizontal="center"/>
      <protection locked="0"/>
    </xf>
    <xf numFmtId="0" fontId="33" fillId="8" borderId="19" xfId="0" applyFont="1" applyFill="1" applyBorder="1" applyAlignment="1" applyProtection="1">
      <alignment horizontal="center" vertical="center"/>
      <protection locked="0"/>
    </xf>
    <xf numFmtId="0" fontId="33" fillId="8" borderId="48" xfId="0" applyFont="1" applyFill="1" applyBorder="1" applyAlignment="1" applyProtection="1">
      <alignment horizontal="center" vertical="center"/>
      <protection locked="0"/>
    </xf>
    <xf numFmtId="0" fontId="33" fillId="8" borderId="31" xfId="0" applyFont="1" applyFill="1" applyBorder="1" applyAlignment="1" applyProtection="1">
      <alignment horizontal="center" vertical="center"/>
      <protection locked="0"/>
    </xf>
    <xf numFmtId="0" fontId="34" fillId="8" borderId="31" xfId="0" applyFont="1" applyFill="1" applyBorder="1" applyProtection="1">
      <protection locked="0"/>
    </xf>
    <xf numFmtId="0" fontId="34" fillId="8" borderId="47" xfId="0" applyFont="1" applyFill="1" applyBorder="1" applyProtection="1">
      <protection locked="0"/>
    </xf>
    <xf numFmtId="0" fontId="35" fillId="8" borderId="0" xfId="0" applyFont="1" applyFill="1" applyAlignment="1" applyProtection="1">
      <alignment vertical="center"/>
      <protection locked="0"/>
    </xf>
    <xf numFmtId="0" fontId="22" fillId="8" borderId="0" xfId="0" applyFont="1" applyFill="1" applyAlignment="1" applyProtection="1">
      <alignment vertical="center"/>
      <protection locked="0"/>
    </xf>
    <xf numFmtId="0" fontId="36" fillId="8" borderId="0" xfId="0" applyFont="1" applyFill="1" applyProtection="1">
      <protection locked="0"/>
    </xf>
    <xf numFmtId="0" fontId="38" fillId="8" borderId="0" xfId="0" applyFont="1" applyFill="1" applyProtection="1">
      <protection locked="0"/>
    </xf>
    <xf numFmtId="0" fontId="39" fillId="8" borderId="0" xfId="0" applyFont="1" applyFill="1" applyProtection="1">
      <protection locked="0"/>
    </xf>
    <xf numFmtId="0" fontId="24" fillId="9" borderId="22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/>
    </xf>
    <xf numFmtId="0" fontId="26" fillId="8" borderId="17" xfId="0" applyFont="1" applyFill="1" applyBorder="1" applyAlignment="1" applyProtection="1">
      <alignment horizontal="center"/>
      <protection locked="0"/>
    </xf>
    <xf numFmtId="0" fontId="26" fillId="8" borderId="25" xfId="0" applyFont="1" applyFill="1" applyBorder="1" applyAlignment="1" applyProtection="1">
      <alignment horizontal="center"/>
      <protection locked="0"/>
    </xf>
    <xf numFmtId="0" fontId="26" fillId="8" borderId="0" xfId="0" applyFont="1" applyFill="1" applyAlignment="1" applyProtection="1">
      <alignment horizontal="center"/>
      <protection locked="0"/>
    </xf>
    <xf numFmtId="0" fontId="26" fillId="8" borderId="19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7" fillId="8" borderId="19" xfId="0" applyFont="1" applyFill="1" applyBorder="1" applyAlignment="1" applyProtection="1">
      <alignment horizontal="center"/>
      <protection locked="0"/>
    </xf>
    <xf numFmtId="9" fontId="40" fillId="10" borderId="53" xfId="0" applyNumberFormat="1" applyFont="1" applyFill="1" applyBorder="1" applyAlignment="1">
      <alignment horizontal="center" vertical="center"/>
    </xf>
    <xf numFmtId="1" fontId="40" fillId="10" borderId="20" xfId="0" applyNumberFormat="1" applyFont="1" applyFill="1" applyBorder="1" applyAlignment="1">
      <alignment horizontal="center" vertical="center"/>
    </xf>
    <xf numFmtId="1" fontId="40" fillId="10" borderId="21" xfId="0" applyNumberFormat="1" applyFont="1" applyFill="1" applyBorder="1" applyAlignment="1">
      <alignment horizontal="center" vertical="center"/>
    </xf>
    <xf numFmtId="9" fontId="40" fillId="10" borderId="21" xfId="0" applyNumberFormat="1" applyFont="1" applyFill="1" applyBorder="1" applyAlignment="1">
      <alignment horizontal="center" vertical="center"/>
    </xf>
    <xf numFmtId="9" fontId="40" fillId="10" borderId="20" xfId="0" applyNumberFormat="1" applyFont="1" applyFill="1" applyBorder="1" applyAlignment="1">
      <alignment horizontal="center" vertical="center"/>
    </xf>
    <xf numFmtId="9" fontId="40" fillId="10" borderId="23" xfId="0" applyNumberFormat="1" applyFont="1" applyFill="1" applyBorder="1" applyAlignment="1">
      <alignment horizontal="center" vertical="center"/>
    </xf>
    <xf numFmtId="0" fontId="28" fillId="8" borderId="0" xfId="0" applyFont="1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2" fontId="20" fillId="8" borderId="0" xfId="0" applyNumberFormat="1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alignment horizontal="center"/>
      <protection locked="0"/>
    </xf>
    <xf numFmtId="2" fontId="17" fillId="8" borderId="0" xfId="0" applyNumberFormat="1" applyFont="1" applyFill="1" applyAlignment="1" applyProtection="1">
      <alignment horizontal="center"/>
      <protection locked="0"/>
    </xf>
    <xf numFmtId="0" fontId="17" fillId="8" borderId="0" xfId="0" applyFont="1" applyFill="1" applyAlignment="1" applyProtection="1">
      <alignment horizontal="center"/>
      <protection locked="0"/>
    </xf>
    <xf numFmtId="2" fontId="20" fillId="8" borderId="31" xfId="0" applyNumberFormat="1" applyFont="1" applyFill="1" applyBorder="1" applyProtection="1">
      <protection locked="0"/>
    </xf>
    <xf numFmtId="2" fontId="20" fillId="8" borderId="0" xfId="0" applyNumberFormat="1" applyFont="1" applyFill="1" applyProtection="1">
      <protection locked="0"/>
    </xf>
    <xf numFmtId="9" fontId="25" fillId="12" borderId="53" xfId="0" applyNumberFormat="1" applyFont="1" applyFill="1" applyBorder="1" applyAlignment="1">
      <alignment horizontal="center" vertical="center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0" borderId="44" xfId="0" applyFont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 wrapText="1"/>
    </xf>
    <xf numFmtId="0" fontId="17" fillId="9" borderId="44" xfId="0" applyFont="1" applyFill="1" applyBorder="1" applyAlignment="1">
      <alignment horizontal="center" wrapText="1"/>
    </xf>
    <xf numFmtId="9" fontId="43" fillId="9" borderId="44" xfId="0" applyNumberFormat="1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165" fontId="37" fillId="9" borderId="44" xfId="0" applyNumberFormat="1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vertical="center" wrapText="1"/>
    </xf>
    <xf numFmtId="0" fontId="20" fillId="0" borderId="84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73" xfId="0" applyFont="1" applyBorder="1" applyAlignment="1">
      <alignment vertical="center" wrapText="1"/>
    </xf>
    <xf numFmtId="0" fontId="20" fillId="0" borderId="60" xfId="0" applyFont="1" applyBorder="1" applyAlignment="1">
      <alignment vertical="center" wrapText="1"/>
    </xf>
    <xf numFmtId="0" fontId="17" fillId="0" borderId="7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44" fillId="10" borderId="12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9" fillId="8" borderId="77" xfId="0" applyFont="1" applyFill="1" applyBorder="1" applyAlignment="1" applyProtection="1">
      <alignment horizontal="left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20" fillId="8" borderId="21" xfId="0" applyFont="1" applyFill="1" applyBorder="1" applyProtection="1">
      <protection locked="0"/>
    </xf>
    <xf numFmtId="0" fontId="20" fillId="8" borderId="87" xfId="0" applyFont="1" applyFill="1" applyBorder="1" applyProtection="1">
      <protection locked="0"/>
    </xf>
    <xf numFmtId="0" fontId="20" fillId="0" borderId="87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9" fillId="8" borderId="79" xfId="0" applyFont="1" applyFill="1" applyBorder="1" applyAlignment="1" applyProtection="1">
      <alignment horizontal="center" vertical="center"/>
      <protection locked="0"/>
    </xf>
    <xf numFmtId="0" fontId="29" fillId="8" borderId="87" xfId="0" applyFont="1" applyFill="1" applyBorder="1" applyAlignment="1" applyProtection="1">
      <alignment vertical="center"/>
      <protection locked="0"/>
    </xf>
    <xf numFmtId="0" fontId="20" fillId="0" borderId="78" xfId="0" applyFont="1" applyBorder="1" applyProtection="1">
      <protection locked="0"/>
    </xf>
    <xf numFmtId="0" fontId="20" fillId="8" borderId="88" xfId="0" applyFont="1" applyFill="1" applyBorder="1" applyProtection="1">
      <protection locked="0"/>
    </xf>
    <xf numFmtId="0" fontId="45" fillId="8" borderId="0" xfId="0" applyFont="1" applyFill="1" applyAlignment="1">
      <alignment horizontal="right"/>
    </xf>
    <xf numFmtId="0" fontId="28" fillId="8" borderId="0" xfId="0" applyFont="1" applyFill="1" applyAlignment="1">
      <alignment horizontal="right"/>
    </xf>
    <xf numFmtId="0" fontId="45" fillId="8" borderId="0" xfId="0" applyFont="1" applyFill="1" applyAlignment="1">
      <alignment horizontal="center"/>
    </xf>
    <xf numFmtId="0" fontId="45" fillId="8" borderId="0" xfId="0" applyFont="1" applyFill="1"/>
    <xf numFmtId="0" fontId="45" fillId="8" borderId="0" xfId="0" applyFont="1" applyFill="1" applyProtection="1">
      <protection locked="0"/>
    </xf>
    <xf numFmtId="0" fontId="46" fillId="8" borderId="0" xfId="0" applyFont="1" applyFill="1" applyAlignment="1" applyProtection="1">
      <alignment horizontal="center"/>
      <protection locked="0"/>
    </xf>
    <xf numFmtId="0" fontId="28" fillId="8" borderId="0" xfId="0" applyFont="1" applyFill="1" applyAlignment="1" applyProtection="1">
      <alignment horizontal="right" vertical="center"/>
      <protection locked="0"/>
    </xf>
    <xf numFmtId="0" fontId="45" fillId="8" borderId="78" xfId="0" applyFont="1" applyFill="1" applyBorder="1"/>
    <xf numFmtId="0" fontId="16" fillId="0" borderId="12" xfId="0" applyFont="1" applyBorder="1"/>
    <xf numFmtId="0" fontId="45" fillId="8" borderId="15" xfId="0" applyFont="1" applyFill="1" applyBorder="1"/>
    <xf numFmtId="0" fontId="45" fillId="8" borderId="14" xfId="0" applyFont="1" applyFill="1" applyBorder="1"/>
    <xf numFmtId="0" fontId="16" fillId="8" borderId="15" xfId="0" applyFont="1" applyFill="1" applyBorder="1"/>
    <xf numFmtId="0" fontId="16" fillId="8" borderId="14" xfId="0" applyFont="1" applyFill="1" applyBorder="1"/>
    <xf numFmtId="0" fontId="45" fillId="8" borderId="77" xfId="0" applyFont="1" applyFill="1" applyBorder="1"/>
    <xf numFmtId="0" fontId="16" fillId="0" borderId="14" xfId="0" applyFont="1" applyBorder="1"/>
    <xf numFmtId="0" fontId="16" fillId="0" borderId="15" xfId="0" applyFont="1" applyBorder="1"/>
    <xf numFmtId="0" fontId="45" fillId="8" borderId="75" xfId="0" applyFont="1" applyFill="1" applyBorder="1"/>
    <xf numFmtId="0" fontId="28" fillId="8" borderId="14" xfId="0" applyFont="1" applyFill="1" applyBorder="1" applyAlignment="1" applyProtection="1">
      <alignment vertical="center"/>
      <protection locked="0"/>
    </xf>
    <xf numFmtId="0" fontId="45" fillId="8" borderId="12" xfId="0" applyFont="1" applyFill="1" applyBorder="1"/>
    <xf numFmtId="9" fontId="45" fillId="8" borderId="13" xfId="0" applyNumberFormat="1" applyFont="1" applyFill="1" applyBorder="1"/>
    <xf numFmtId="0" fontId="45" fillId="8" borderId="13" xfId="0" applyFont="1" applyFill="1" applyBorder="1"/>
    <xf numFmtId="9" fontId="45" fillId="9" borderId="95" xfId="1" applyFont="1" applyFill="1" applyBorder="1" applyAlignment="1">
      <alignment horizontal="center" vertical="center"/>
    </xf>
    <xf numFmtId="9" fontId="45" fillId="8" borderId="95" xfId="0" applyNumberFormat="1" applyFont="1" applyFill="1" applyBorder="1" applyAlignment="1">
      <alignment horizontal="center"/>
    </xf>
    <xf numFmtId="9" fontId="45" fillId="8" borderId="13" xfId="0" applyNumberFormat="1" applyFont="1" applyFill="1" applyBorder="1" applyAlignment="1">
      <alignment horizontal="center"/>
    </xf>
    <xf numFmtId="9" fontId="45" fillId="9" borderId="13" xfId="1" applyFont="1" applyFill="1" applyBorder="1" applyAlignment="1">
      <alignment horizontal="center" vertical="center"/>
    </xf>
    <xf numFmtId="0" fontId="45" fillId="8" borderId="78" xfId="0" applyFont="1" applyFill="1" applyBorder="1" applyAlignment="1">
      <alignment horizontal="center"/>
    </xf>
    <xf numFmtId="0" fontId="46" fillId="8" borderId="78" xfId="0" applyFont="1" applyFill="1" applyBorder="1" applyAlignment="1" applyProtection="1">
      <alignment horizontal="center"/>
      <protection locked="0"/>
    </xf>
    <xf numFmtId="0" fontId="45" fillId="8" borderId="78" xfId="0" applyFont="1" applyFill="1" applyBorder="1" applyProtection="1">
      <protection locked="0"/>
    </xf>
    <xf numFmtId="0" fontId="28" fillId="9" borderId="74" xfId="0" applyFont="1" applyFill="1" applyBorder="1" applyAlignment="1" applyProtection="1">
      <alignment horizontal="center" vertical="center"/>
      <protection locked="0"/>
    </xf>
    <xf numFmtId="9" fontId="28" fillId="9" borderId="75" xfId="1" applyFont="1" applyFill="1" applyBorder="1" applyAlignment="1" applyProtection="1">
      <alignment horizontal="center" vertical="center"/>
      <protection locked="0"/>
    </xf>
    <xf numFmtId="0" fontId="28" fillId="9" borderId="95" xfId="0" applyFont="1" applyFill="1" applyBorder="1" applyAlignment="1">
      <alignment vertical="center" wrapText="1"/>
    </xf>
    <xf numFmtId="0" fontId="28" fillId="9" borderId="13" xfId="0" applyFont="1" applyFill="1" applyBorder="1"/>
    <xf numFmtId="0" fontId="28" fillId="9" borderId="99" xfId="0" applyFont="1" applyFill="1" applyBorder="1"/>
    <xf numFmtId="0" fontId="34" fillId="0" borderId="17" xfId="0" applyFont="1" applyBorder="1" applyAlignment="1" applyProtection="1">
      <alignment horizontal="left" vertical="center" wrapText="1"/>
      <protection locked="0"/>
    </xf>
    <xf numFmtId="0" fontId="34" fillId="0" borderId="39" xfId="0" applyFont="1" applyBorder="1" applyAlignment="1" applyProtection="1">
      <alignment horizontal="left" vertical="center"/>
      <protection locked="0"/>
    </xf>
    <xf numFmtId="0" fontId="34" fillId="0" borderId="22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vertical="center"/>
      <protection locked="0"/>
    </xf>
    <xf numFmtId="0" fontId="26" fillId="0" borderId="39" xfId="0" applyFont="1" applyBorder="1" applyAlignment="1" applyProtection="1">
      <alignment vertical="center"/>
      <protection locked="0"/>
    </xf>
    <xf numFmtId="0" fontId="26" fillId="0" borderId="22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44" xfId="0" applyFont="1" applyBorder="1" applyAlignment="1" applyProtection="1">
      <alignment vertical="center"/>
      <protection locked="0"/>
    </xf>
    <xf numFmtId="0" fontId="26" fillId="0" borderId="46" xfId="0" applyFont="1" applyBorder="1" applyAlignment="1" applyProtection="1">
      <alignment vertical="center"/>
      <protection locked="0"/>
    </xf>
    <xf numFmtId="0" fontId="20" fillId="0" borderId="8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8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1" fontId="37" fillId="0" borderId="44" xfId="0" applyNumberFormat="1" applyFont="1" applyBorder="1" applyAlignment="1">
      <alignment horizontal="center" vertical="center" wrapText="1"/>
    </xf>
    <xf numFmtId="9" fontId="43" fillId="10" borderId="76" xfId="1" applyFont="1" applyFill="1" applyBorder="1" applyAlignment="1" applyProtection="1">
      <alignment horizontal="center" vertical="center" wrapText="1"/>
    </xf>
    <xf numFmtId="9" fontId="16" fillId="0" borderId="0" xfId="0" applyNumberFormat="1" applyFont="1"/>
    <xf numFmtId="1" fontId="43" fillId="10" borderId="12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18" fillId="8" borderId="13" xfId="0" applyFont="1" applyFill="1" applyBorder="1" applyAlignment="1">
      <alignment horizontal="left" vertical="center" wrapText="1"/>
    </xf>
    <xf numFmtId="0" fontId="20" fillId="8" borderId="13" xfId="0" applyFont="1" applyFill="1" applyBorder="1" applyAlignment="1">
      <alignment horizontal="left" vertical="center" wrapText="1"/>
    </xf>
    <xf numFmtId="0" fontId="28" fillId="0" borderId="7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33" fillId="9" borderId="28" xfId="0" applyFont="1" applyFill="1" applyBorder="1" applyAlignment="1" applyProtection="1">
      <alignment horizontal="center" vertical="center" wrapText="1"/>
      <protection locked="0"/>
    </xf>
    <xf numFmtId="0" fontId="33" fillId="9" borderId="33" xfId="0" applyFont="1" applyFill="1" applyBorder="1" applyAlignment="1" applyProtection="1">
      <alignment horizontal="center" vertical="center" wrapText="1"/>
      <protection locked="0"/>
    </xf>
    <xf numFmtId="0" fontId="33" fillId="9" borderId="42" xfId="0" applyFont="1" applyFill="1" applyBorder="1" applyAlignment="1" applyProtection="1">
      <alignment horizontal="center" vertical="center" wrapText="1"/>
      <protection locked="0"/>
    </xf>
    <xf numFmtId="9" fontId="34" fillId="0" borderId="28" xfId="0" applyNumberFormat="1" applyFont="1" applyBorder="1" applyAlignment="1" applyProtection="1">
      <alignment horizontal="center" vertical="center" wrapText="1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42" xfId="0" applyFont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22" fillId="10" borderId="69" xfId="0" applyFont="1" applyFill="1" applyBorder="1" applyAlignment="1">
      <alignment horizontal="center" vertical="center"/>
    </xf>
    <xf numFmtId="0" fontId="22" fillId="10" borderId="68" xfId="0" applyFont="1" applyFill="1" applyBorder="1" applyAlignment="1">
      <alignment horizontal="center" vertical="center"/>
    </xf>
    <xf numFmtId="0" fontId="22" fillId="10" borderId="70" xfId="0" applyFont="1" applyFill="1" applyBorder="1" applyAlignment="1">
      <alignment horizontal="center" vertical="center"/>
    </xf>
    <xf numFmtId="0" fontId="33" fillId="9" borderId="101" xfId="0" applyFont="1" applyFill="1" applyBorder="1" applyAlignment="1">
      <alignment horizontal="center" vertical="center" wrapText="1"/>
    </xf>
    <xf numFmtId="0" fontId="33" fillId="9" borderId="56" xfId="0" applyFont="1" applyFill="1" applyBorder="1" applyAlignment="1">
      <alignment horizontal="center" vertical="center" wrapText="1"/>
    </xf>
    <xf numFmtId="0" fontId="33" fillId="9" borderId="102" xfId="0" applyFont="1" applyFill="1" applyBorder="1" applyAlignment="1">
      <alignment horizontal="center" vertical="center" wrapText="1"/>
    </xf>
    <xf numFmtId="0" fontId="33" fillId="9" borderId="103" xfId="0" applyFont="1" applyFill="1" applyBorder="1" applyAlignment="1">
      <alignment horizontal="center" vertical="center" wrapText="1"/>
    </xf>
    <xf numFmtId="0" fontId="33" fillId="10" borderId="49" xfId="0" applyFont="1" applyFill="1" applyBorder="1" applyAlignment="1" applyProtection="1">
      <alignment horizontal="left" vertical="center" wrapText="1"/>
      <protection locked="0"/>
    </xf>
    <xf numFmtId="0" fontId="33" fillId="10" borderId="50" xfId="0" applyFont="1" applyFill="1" applyBorder="1" applyAlignment="1" applyProtection="1">
      <alignment horizontal="left" vertical="center" wrapText="1"/>
      <protection locked="0"/>
    </xf>
    <xf numFmtId="0" fontId="33" fillId="10" borderId="54" xfId="0" applyFont="1" applyFill="1" applyBorder="1" applyAlignment="1" applyProtection="1">
      <alignment horizontal="left" vertical="center" wrapText="1"/>
      <protection locked="0"/>
    </xf>
    <xf numFmtId="0" fontId="33" fillId="9" borderId="101" xfId="0" applyFont="1" applyFill="1" applyBorder="1" applyAlignment="1">
      <alignment horizontal="center" vertical="center"/>
    </xf>
    <xf numFmtId="0" fontId="33" fillId="9" borderId="56" xfId="0" applyFont="1" applyFill="1" applyBorder="1" applyAlignment="1">
      <alignment horizontal="center" vertical="center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14" fontId="34" fillId="0" borderId="28" xfId="0" applyNumberFormat="1" applyFont="1" applyBorder="1" applyAlignment="1" applyProtection="1">
      <alignment horizontal="center" vertical="center" wrapText="1"/>
      <protection locked="0"/>
    </xf>
    <xf numFmtId="14" fontId="34" fillId="0" borderId="31" xfId="0" applyNumberFormat="1" applyFont="1" applyBorder="1" applyAlignment="1" applyProtection="1">
      <alignment horizontal="center"/>
      <protection locked="0"/>
    </xf>
    <xf numFmtId="0" fontId="34" fillId="0" borderId="31" xfId="0" applyFont="1" applyBorder="1" applyAlignment="1" applyProtection="1">
      <alignment horizontal="center"/>
      <protection locked="0"/>
    </xf>
    <xf numFmtId="0" fontId="34" fillId="8" borderId="22" xfId="0" applyFont="1" applyFill="1" applyBorder="1" applyAlignment="1" applyProtection="1">
      <alignment horizontal="center"/>
      <protection locked="0"/>
    </xf>
    <xf numFmtId="9" fontId="34" fillId="0" borderId="44" xfId="0" applyNumberFormat="1" applyFont="1" applyBorder="1" applyAlignment="1" applyProtection="1">
      <alignment horizontal="center" vertical="center" wrapText="1"/>
      <protection locked="0"/>
    </xf>
    <xf numFmtId="0" fontId="34" fillId="0" borderId="44" xfId="0" applyFont="1" applyBorder="1" applyAlignment="1" applyProtection="1">
      <alignment horizontal="center" vertical="center" wrapText="1"/>
      <protection locked="0"/>
    </xf>
    <xf numFmtId="0" fontId="41" fillId="0" borderId="13" xfId="0" applyFont="1" applyBorder="1" applyAlignment="1">
      <alignment horizontal="center" vertical="center"/>
    </xf>
    <xf numFmtId="0" fontId="34" fillId="0" borderId="21" xfId="0" applyFont="1" applyBorder="1" applyAlignment="1" applyProtection="1">
      <alignment horizontal="center"/>
      <protection locked="0"/>
    </xf>
    <xf numFmtId="0" fontId="33" fillId="8" borderId="22" xfId="0" applyFont="1" applyFill="1" applyBorder="1" applyAlignment="1" applyProtection="1">
      <alignment horizontal="center" vertical="center"/>
      <protection locked="0"/>
    </xf>
    <xf numFmtId="0" fontId="33" fillId="9" borderId="44" xfId="0" applyFont="1" applyFill="1" applyBorder="1" applyAlignment="1" applyProtection="1">
      <alignment horizontal="center" vertical="center" wrapText="1"/>
      <protection locked="0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40" fillId="10" borderId="49" xfId="0" applyFont="1" applyFill="1" applyBorder="1" applyAlignment="1" applyProtection="1">
      <alignment horizontal="left" vertical="center" wrapText="1"/>
      <protection locked="0"/>
    </xf>
    <xf numFmtId="0" fontId="40" fillId="10" borderId="50" xfId="0" applyFont="1" applyFill="1" applyBorder="1" applyAlignment="1" applyProtection="1">
      <alignment horizontal="left" vertical="center" wrapText="1"/>
      <protection locked="0"/>
    </xf>
    <xf numFmtId="0" fontId="40" fillId="10" borderId="51" xfId="0" applyFont="1" applyFill="1" applyBorder="1" applyAlignment="1" applyProtection="1">
      <alignment horizontal="left" vertical="center" wrapText="1"/>
      <protection locked="0"/>
    </xf>
    <xf numFmtId="9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 applyProtection="1">
      <alignment horizontal="center" vertical="center" wrapText="1"/>
      <protection locked="0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59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48" xfId="0" applyFont="1" applyBorder="1" applyAlignment="1" applyProtection="1">
      <alignment horizontal="center" vertical="center" wrapText="1"/>
      <protection locked="0"/>
    </xf>
    <xf numFmtId="0" fontId="26" fillId="0" borderId="47" xfId="0" applyFont="1" applyBorder="1" applyAlignment="1" applyProtection="1">
      <alignment horizontal="center" vertical="center" wrapText="1"/>
      <protection locked="0"/>
    </xf>
    <xf numFmtId="0" fontId="26" fillId="0" borderId="36" xfId="0" applyFont="1" applyBorder="1" applyAlignment="1" applyProtection="1">
      <alignment horizontal="center" vertical="center" wrapText="1"/>
      <protection locked="0"/>
    </xf>
    <xf numFmtId="0" fontId="26" fillId="0" borderId="37" xfId="0" applyFont="1" applyBorder="1" applyAlignment="1" applyProtection="1">
      <alignment horizontal="center" vertical="center" wrapText="1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43" xfId="0" applyFont="1" applyBorder="1" applyAlignment="1" applyProtection="1">
      <alignment horizontal="center" vertical="center" wrapText="1"/>
      <protection locked="0"/>
    </xf>
    <xf numFmtId="14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23" fillId="9" borderId="28" xfId="0" applyFont="1" applyFill="1" applyBorder="1" applyAlignment="1" applyProtection="1">
      <alignment horizontal="center" vertical="center" wrapText="1"/>
      <protection locked="0"/>
    </xf>
    <xf numFmtId="0" fontId="23" fillId="9" borderId="33" xfId="0" applyFont="1" applyFill="1" applyBorder="1" applyAlignment="1" applyProtection="1">
      <alignment horizontal="center" vertical="center" wrapText="1"/>
      <protection locked="0"/>
    </xf>
    <xf numFmtId="0" fontId="23" fillId="9" borderId="42" xfId="0" applyFont="1" applyFill="1" applyBorder="1" applyAlignment="1" applyProtection="1">
      <alignment horizontal="center" vertical="center" wrapText="1"/>
      <protection locked="0"/>
    </xf>
    <xf numFmtId="0" fontId="41" fillId="0" borderId="91" xfId="0" applyFont="1" applyBorder="1" applyAlignment="1" applyProtection="1">
      <alignment horizontal="center" vertical="center" wrapText="1"/>
      <protection locked="0"/>
    </xf>
    <xf numFmtId="0" fontId="41" fillId="0" borderId="17" xfId="0" applyFont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 applyProtection="1">
      <alignment horizontal="center" vertical="center" wrapText="1"/>
      <protection locked="0"/>
    </xf>
    <xf numFmtId="0" fontId="41" fillId="0" borderId="80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1" fillId="0" borderId="19" xfId="0" applyFont="1" applyBorder="1" applyAlignment="1" applyProtection="1">
      <alignment horizontal="center" vertical="center" wrapText="1"/>
      <protection locked="0"/>
    </xf>
    <xf numFmtId="0" fontId="23" fillId="9" borderId="29" xfId="0" applyFont="1" applyFill="1" applyBorder="1" applyAlignment="1">
      <alignment horizontal="center" vertical="center"/>
    </xf>
    <xf numFmtId="0" fontId="23" fillId="9" borderId="34" xfId="0" applyFont="1" applyFill="1" applyBorder="1" applyAlignment="1">
      <alignment horizontal="center" vertical="center"/>
    </xf>
    <xf numFmtId="0" fontId="24" fillId="9" borderId="39" xfId="0" applyFont="1" applyFill="1" applyBorder="1" applyAlignment="1">
      <alignment horizontal="center" vertical="center" wrapText="1"/>
    </xf>
    <xf numFmtId="0" fontId="24" fillId="9" borderId="63" xfId="0" applyFont="1" applyFill="1" applyBorder="1" applyAlignment="1">
      <alignment horizontal="center" vertical="center" wrapText="1"/>
    </xf>
    <xf numFmtId="0" fontId="24" fillId="9" borderId="27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0" fillId="0" borderId="31" xfId="0" applyFont="1" applyBorder="1" applyAlignment="1" applyProtection="1">
      <alignment horizontal="center"/>
      <protection locked="0"/>
    </xf>
    <xf numFmtId="0" fontId="20" fillId="8" borderId="22" xfId="0" applyFont="1" applyFill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center"/>
      <protection locked="0"/>
    </xf>
    <xf numFmtId="0" fontId="29" fillId="8" borderId="22" xfId="0" applyFont="1" applyFill="1" applyBorder="1" applyAlignment="1" applyProtection="1">
      <alignment horizontal="center" vertical="center"/>
      <protection locked="0"/>
    </xf>
    <xf numFmtId="0" fontId="26" fillId="0" borderId="44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14" fontId="26" fillId="0" borderId="44" xfId="0" applyNumberFormat="1" applyFont="1" applyBorder="1" applyAlignment="1" applyProtection="1">
      <alignment horizontal="center" vertical="center" wrapText="1"/>
      <protection locked="0"/>
    </xf>
    <xf numFmtId="9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23" fillId="9" borderId="44" xfId="0" applyFont="1" applyFill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4" fillId="9" borderId="29" xfId="0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2" fontId="24" fillId="9" borderId="29" xfId="0" applyNumberFormat="1" applyFont="1" applyFill="1" applyBorder="1" applyAlignment="1">
      <alignment horizontal="center" vertical="center" wrapText="1"/>
    </xf>
    <xf numFmtId="2" fontId="24" fillId="9" borderId="34" xfId="0" applyNumberFormat="1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9" fontId="26" fillId="0" borderId="16" xfId="1" applyFont="1" applyBorder="1" applyAlignment="1" applyProtection="1">
      <alignment horizontal="center" vertical="center" wrapText="1"/>
    </xf>
    <xf numFmtId="9" fontId="26" fillId="0" borderId="4" xfId="1" applyFont="1" applyBorder="1" applyAlignment="1" applyProtection="1">
      <alignment horizontal="center" vertical="center" wrapText="1"/>
    </xf>
    <xf numFmtId="9" fontId="26" fillId="0" borderId="11" xfId="1" applyFont="1" applyBorder="1" applyAlignment="1" applyProtection="1">
      <alignment horizontal="center" vertical="center" wrapText="1"/>
    </xf>
    <xf numFmtId="9" fontId="26" fillId="0" borderId="62" xfId="0" applyNumberFormat="1" applyFont="1" applyBorder="1" applyAlignment="1" applyProtection="1">
      <alignment horizontal="center" vertical="center" wrapText="1"/>
      <protection locked="0"/>
    </xf>
    <xf numFmtId="9" fontId="26" fillId="0" borderId="57" xfId="0" applyNumberFormat="1" applyFont="1" applyBorder="1" applyAlignment="1" applyProtection="1">
      <alignment horizontal="center" vertical="center" wrapText="1"/>
      <protection locked="0"/>
    </xf>
    <xf numFmtId="9" fontId="26" fillId="0" borderId="63" xfId="0" applyNumberFormat="1" applyFont="1" applyBorder="1" applyAlignment="1" applyProtection="1">
      <alignment horizontal="center" vertical="center" wrapText="1"/>
      <protection locked="0"/>
    </xf>
    <xf numFmtId="9" fontId="26" fillId="0" borderId="28" xfId="1" applyFont="1" applyBorder="1" applyAlignment="1" applyProtection="1">
      <alignment horizontal="center" vertical="center" wrapText="1"/>
      <protection locked="0"/>
    </xf>
    <xf numFmtId="9" fontId="26" fillId="0" borderId="33" xfId="1" applyFont="1" applyBorder="1" applyAlignment="1" applyProtection="1">
      <alignment horizontal="center" vertical="center" wrapText="1"/>
      <protection locked="0"/>
    </xf>
    <xf numFmtId="9" fontId="26" fillId="0" borderId="42" xfId="1" applyFont="1" applyBorder="1" applyAlignment="1" applyProtection="1">
      <alignment horizontal="center" vertical="center" wrapText="1"/>
      <protection locked="0"/>
    </xf>
    <xf numFmtId="9" fontId="26" fillId="0" borderId="30" xfId="1" applyFont="1" applyFill="1" applyBorder="1" applyAlignment="1" applyProtection="1">
      <alignment horizontal="center" vertical="center" wrapText="1"/>
    </xf>
    <xf numFmtId="9" fontId="26" fillId="0" borderId="38" xfId="1" applyFont="1" applyFill="1" applyBorder="1" applyAlignment="1" applyProtection="1">
      <alignment horizontal="center" vertical="center" wrapText="1"/>
    </xf>
    <xf numFmtId="9" fontId="26" fillId="0" borderId="41" xfId="1" applyFont="1" applyFill="1" applyBorder="1" applyAlignment="1" applyProtection="1">
      <alignment horizontal="center" vertical="center" wrapText="1"/>
    </xf>
    <xf numFmtId="9" fontId="26" fillId="0" borderId="39" xfId="0" applyNumberFormat="1" applyFont="1" applyBorder="1" applyAlignment="1" applyProtection="1">
      <alignment horizontal="center" vertical="center" wrapText="1"/>
      <protection locked="0"/>
    </xf>
    <xf numFmtId="9" fontId="26" fillId="0" borderId="46" xfId="0" applyNumberFormat="1" applyFont="1" applyBorder="1" applyAlignment="1" applyProtection="1">
      <alignment horizontal="center" vertical="center" wrapText="1"/>
      <protection locked="0"/>
    </xf>
    <xf numFmtId="9" fontId="26" fillId="0" borderId="60" xfId="0" applyNumberFormat="1" applyFont="1" applyBorder="1" applyAlignment="1" applyProtection="1">
      <alignment horizontal="center" vertical="center" wrapText="1"/>
      <protection locked="0"/>
    </xf>
    <xf numFmtId="9" fontId="26" fillId="0" borderId="61" xfId="0" applyNumberFormat="1" applyFont="1" applyBorder="1" applyAlignment="1" applyProtection="1">
      <alignment horizontal="center" vertical="center" wrapText="1"/>
      <protection locked="0"/>
    </xf>
    <xf numFmtId="9" fontId="26" fillId="0" borderId="45" xfId="1" applyFont="1" applyBorder="1" applyAlignment="1" applyProtection="1">
      <alignment horizontal="center" vertical="center" wrapText="1"/>
    </xf>
    <xf numFmtId="9" fontId="26" fillId="0" borderId="44" xfId="1" applyFont="1" applyBorder="1" applyAlignment="1" applyProtection="1">
      <alignment horizontal="center" vertical="center" wrapText="1"/>
      <protection locked="0"/>
    </xf>
    <xf numFmtId="9" fontId="26" fillId="0" borderId="46" xfId="1" applyFont="1" applyBorder="1" applyAlignment="1" applyProtection="1">
      <alignment horizontal="center" vertical="center" wrapText="1"/>
      <protection locked="0"/>
    </xf>
    <xf numFmtId="9" fontId="26" fillId="0" borderId="44" xfId="1" applyFont="1" applyFill="1" applyBorder="1" applyAlignment="1" applyProtection="1">
      <alignment horizontal="center" vertical="center" wrapText="1"/>
    </xf>
    <xf numFmtId="9" fontId="26" fillId="0" borderId="46" xfId="1" applyFont="1" applyFill="1" applyBorder="1" applyAlignment="1" applyProtection="1">
      <alignment horizontal="center" vertical="center" wrapText="1"/>
    </xf>
    <xf numFmtId="0" fontId="20" fillId="8" borderId="74" xfId="0" applyFont="1" applyFill="1" applyBorder="1" applyAlignment="1" applyProtection="1">
      <alignment horizontal="center"/>
      <protection locked="0"/>
    </xf>
    <xf numFmtId="0" fontId="20" fillId="8" borderId="75" xfId="0" applyFont="1" applyFill="1" applyBorder="1" applyAlignment="1" applyProtection="1">
      <alignment horizontal="center"/>
      <protection locked="0"/>
    </xf>
    <xf numFmtId="0" fontId="20" fillId="8" borderId="76" xfId="0" applyFont="1" applyFill="1" applyBorder="1" applyAlignment="1" applyProtection="1">
      <alignment horizontal="center"/>
      <protection locked="0"/>
    </xf>
    <xf numFmtId="0" fontId="29" fillId="8" borderId="74" xfId="0" applyFont="1" applyFill="1" applyBorder="1" applyAlignment="1" applyProtection="1">
      <alignment horizontal="center" vertical="center"/>
      <protection locked="0"/>
    </xf>
    <xf numFmtId="0" fontId="29" fillId="8" borderId="75" xfId="0" applyFont="1" applyFill="1" applyBorder="1" applyAlignment="1" applyProtection="1">
      <alignment horizontal="center" vertical="center"/>
      <protection locked="0"/>
    </xf>
    <xf numFmtId="0" fontId="29" fillId="8" borderId="76" xfId="0" applyFont="1" applyFill="1" applyBorder="1" applyAlignment="1" applyProtection="1">
      <alignment horizontal="center" vertical="center"/>
      <protection locked="0"/>
    </xf>
    <xf numFmtId="0" fontId="37" fillId="0" borderId="44" xfId="0" applyFont="1" applyBorder="1" applyAlignment="1">
      <alignment horizontal="center" vertical="center" wrapText="1"/>
    </xf>
    <xf numFmtId="0" fontId="43" fillId="10" borderId="74" xfId="0" applyFont="1" applyFill="1" applyBorder="1" applyAlignment="1">
      <alignment horizontal="center" vertical="center" wrapText="1"/>
    </xf>
    <xf numFmtId="0" fontId="43" fillId="10" borderId="75" xfId="0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64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 vertical="center" wrapText="1"/>
    </xf>
    <xf numFmtId="0" fontId="43" fillId="10" borderId="65" xfId="0" applyFont="1" applyFill="1" applyBorder="1" applyAlignment="1">
      <alignment horizontal="center" vertical="center" wrapText="1"/>
    </xf>
    <xf numFmtId="0" fontId="43" fillId="10" borderId="66" xfId="0" applyFont="1" applyFill="1" applyBorder="1" applyAlignment="1">
      <alignment horizontal="center" vertical="center" wrapText="1"/>
    </xf>
    <xf numFmtId="0" fontId="43" fillId="10" borderId="67" xfId="0" applyFont="1" applyFill="1" applyBorder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/>
    </xf>
    <xf numFmtId="0" fontId="17" fillId="8" borderId="52" xfId="0" applyFont="1" applyFill="1" applyBorder="1" applyAlignment="1">
      <alignment horizontal="center" vertical="center" wrapText="1"/>
    </xf>
    <xf numFmtId="0" fontId="17" fillId="8" borderId="80" xfId="0" applyFont="1" applyFill="1" applyBorder="1" applyAlignment="1">
      <alignment horizontal="center" vertical="center" wrapText="1"/>
    </xf>
    <xf numFmtId="0" fontId="17" fillId="8" borderId="72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164" fontId="17" fillId="0" borderId="46" xfId="0" applyNumberFormat="1" applyFont="1" applyBorder="1" applyAlignment="1">
      <alignment horizontal="center" vertical="center"/>
    </xf>
    <xf numFmtId="164" fontId="17" fillId="0" borderId="60" xfId="0" applyNumberFormat="1" applyFont="1" applyBorder="1" applyAlignment="1">
      <alignment horizontal="center" vertical="center"/>
    </xf>
    <xf numFmtId="164" fontId="17" fillId="0" borderId="100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92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93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164" fontId="17" fillId="0" borderId="64" xfId="0" applyNumberFormat="1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44" xfId="0" applyFont="1" applyBorder="1" applyAlignment="1">
      <alignment horizontal="left"/>
    </xf>
    <xf numFmtId="0" fontId="20" fillId="8" borderId="44" xfId="0" applyFont="1" applyFill="1" applyBorder="1" applyAlignment="1">
      <alignment horizontal="left" vertical="top" wrapText="1"/>
    </xf>
    <xf numFmtId="0" fontId="20" fillId="8" borderId="44" xfId="0" applyFont="1" applyFill="1" applyBorder="1" applyAlignment="1">
      <alignment horizontal="left" vertical="top"/>
    </xf>
    <xf numFmtId="0" fontId="17" fillId="8" borderId="44" xfId="0" applyFont="1" applyFill="1" applyBorder="1" applyAlignment="1">
      <alignment horizontal="left"/>
    </xf>
    <xf numFmtId="0" fontId="20" fillId="8" borderId="44" xfId="0" applyFont="1" applyFill="1" applyBorder="1" applyAlignment="1">
      <alignment horizontal="left"/>
    </xf>
    <xf numFmtId="0" fontId="20" fillId="8" borderId="65" xfId="0" applyFont="1" applyFill="1" applyBorder="1" applyAlignment="1">
      <alignment horizontal="center"/>
    </xf>
    <xf numFmtId="0" fontId="20" fillId="8" borderId="66" xfId="0" applyFont="1" applyFill="1" applyBorder="1" applyAlignment="1">
      <alignment horizontal="center"/>
    </xf>
    <xf numFmtId="0" fontId="20" fillId="8" borderId="67" xfId="0" applyFont="1" applyFill="1" applyBorder="1" applyAlignment="1">
      <alignment horizontal="center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28" fillId="10" borderId="44" xfId="0" applyFont="1" applyFill="1" applyBorder="1" applyAlignment="1">
      <alignment horizontal="center" vertical="top" wrapText="1"/>
    </xf>
    <xf numFmtId="0" fontId="20" fillId="0" borderId="44" xfId="0" applyFont="1" applyBorder="1" applyAlignment="1">
      <alignment horizontal="left" vertical="center" wrapText="1"/>
    </xf>
    <xf numFmtId="0" fontId="17" fillId="8" borderId="44" xfId="0" applyFont="1" applyFill="1" applyBorder="1" applyAlignment="1">
      <alignment horizontal="center" vertical="center" wrapText="1"/>
    </xf>
    <xf numFmtId="0" fontId="20" fillId="0" borderId="80" xfId="0" applyFont="1" applyBorder="1" applyAlignment="1">
      <alignment horizontal="left" vertical="center" wrapText="1"/>
    </xf>
    <xf numFmtId="0" fontId="17" fillId="9" borderId="44" xfId="0" applyFont="1" applyFill="1" applyBorder="1" applyAlignment="1">
      <alignment horizontal="center" vertical="center" wrapText="1"/>
    </xf>
    <xf numFmtId="0" fontId="43" fillId="10" borderId="44" xfId="0" applyFont="1" applyFill="1" applyBorder="1" applyAlignment="1">
      <alignment horizontal="center" vertical="center" wrapText="1"/>
    </xf>
    <xf numFmtId="0" fontId="43" fillId="10" borderId="69" xfId="0" applyFont="1" applyFill="1" applyBorder="1" applyAlignment="1">
      <alignment horizontal="center" vertical="center" wrapText="1"/>
    </xf>
    <xf numFmtId="0" fontId="43" fillId="10" borderId="68" xfId="0" applyFont="1" applyFill="1" applyBorder="1" applyAlignment="1">
      <alignment horizontal="center" vertical="center" wrapText="1"/>
    </xf>
    <xf numFmtId="0" fontId="43" fillId="10" borderId="70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7" fillId="9" borderId="44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3" xfId="0" applyFont="1" applyBorder="1" applyAlignment="1">
      <alignment horizontal="left" vertical="center" wrapText="1"/>
    </xf>
    <xf numFmtId="0" fontId="45" fillId="0" borderId="15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77" xfId="0" applyFont="1" applyBorder="1" applyAlignment="1">
      <alignment horizontal="center"/>
    </xf>
    <xf numFmtId="0" fontId="45" fillId="0" borderId="78" xfId="0" applyFont="1" applyBorder="1" applyAlignment="1">
      <alignment horizontal="center"/>
    </xf>
    <xf numFmtId="0" fontId="45" fillId="0" borderId="15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5" fillId="0" borderId="14" xfId="0" applyFont="1" applyBorder="1" applyAlignment="1">
      <alignment horizontal="left"/>
    </xf>
    <xf numFmtId="0" fontId="45" fillId="0" borderId="14" xfId="0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0" fontId="28" fillId="9" borderId="75" xfId="0" applyFont="1" applyFill="1" applyBorder="1" applyAlignment="1">
      <alignment horizontal="left"/>
    </xf>
    <xf numFmtId="0" fontId="28" fillId="9" borderId="76" xfId="0" applyFont="1" applyFill="1" applyBorder="1" applyAlignment="1">
      <alignment horizontal="left"/>
    </xf>
    <xf numFmtId="0" fontId="45" fillId="0" borderId="71" xfId="0" applyFont="1" applyBorder="1" applyAlignment="1">
      <alignment horizontal="left"/>
    </xf>
    <xf numFmtId="0" fontId="45" fillId="0" borderId="12" xfId="0" applyFont="1" applyBorder="1" applyAlignment="1">
      <alignment horizontal="left"/>
    </xf>
    <xf numFmtId="0" fontId="45" fillId="0" borderId="89" xfId="0" applyFont="1" applyBorder="1" applyAlignment="1">
      <alignment horizontal="left"/>
    </xf>
    <xf numFmtId="0" fontId="29" fillId="8" borderId="71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89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77" xfId="0" applyFont="1" applyFill="1" applyBorder="1" applyAlignment="1">
      <alignment horizontal="center" vertical="center"/>
    </xf>
    <xf numFmtId="0" fontId="16" fillId="8" borderId="78" xfId="0" applyFont="1" applyFill="1" applyBorder="1" applyAlignment="1">
      <alignment horizontal="center" vertical="center"/>
    </xf>
    <xf numFmtId="0" fontId="16" fillId="8" borderId="90" xfId="0" applyFont="1" applyFill="1" applyBorder="1" applyAlignment="1">
      <alignment horizontal="center" vertical="center"/>
    </xf>
    <xf numFmtId="0" fontId="28" fillId="8" borderId="0" xfId="0" applyFont="1" applyFill="1" applyAlignment="1" applyProtection="1">
      <alignment horizontal="center" vertical="center"/>
      <protection locked="0"/>
    </xf>
    <xf numFmtId="0" fontId="28" fillId="8" borderId="12" xfId="0" applyFont="1" applyFill="1" applyBorder="1" applyAlignment="1" applyProtection="1">
      <alignment horizontal="center" vertical="center"/>
      <protection locked="0"/>
    </xf>
    <xf numFmtId="0" fontId="29" fillId="10" borderId="98" xfId="0" applyFont="1" applyFill="1" applyBorder="1" applyAlignment="1">
      <alignment horizontal="center" vertical="center" wrapText="1"/>
    </xf>
    <xf numFmtId="0" fontId="29" fillId="10" borderId="96" xfId="0" applyFont="1" applyFill="1" applyBorder="1" applyAlignment="1">
      <alignment horizontal="center" vertical="center" wrapText="1"/>
    </xf>
    <xf numFmtId="0" fontId="29" fillId="10" borderId="86" xfId="0" applyFont="1" applyFill="1" applyBorder="1" applyAlignment="1">
      <alignment horizontal="center" vertical="center" wrapText="1"/>
    </xf>
    <xf numFmtId="0" fontId="45" fillId="8" borderId="0" xfId="0" applyFont="1" applyFill="1" applyAlignment="1">
      <alignment horizontal="center"/>
    </xf>
    <xf numFmtId="0" fontId="45" fillId="8" borderId="75" xfId="0" applyFont="1" applyFill="1" applyBorder="1" applyAlignment="1">
      <alignment horizontal="center"/>
    </xf>
    <xf numFmtId="9" fontId="45" fillId="9" borderId="95" xfId="1" applyFont="1" applyFill="1" applyBorder="1" applyAlignment="1">
      <alignment horizontal="center" vertical="center"/>
    </xf>
    <xf numFmtId="9" fontId="45" fillId="9" borderId="87" xfId="1" applyFont="1" applyFill="1" applyBorder="1" applyAlignment="1">
      <alignment horizontal="center" vertical="center"/>
    </xf>
    <xf numFmtId="0" fontId="45" fillId="8" borderId="14" xfId="0" applyFont="1" applyFill="1" applyBorder="1" applyAlignment="1">
      <alignment horizontal="center"/>
    </xf>
    <xf numFmtId="0" fontId="29" fillId="10" borderId="97" xfId="0" applyFont="1" applyFill="1" applyBorder="1" applyAlignment="1">
      <alignment horizontal="center" vertical="center" wrapText="1"/>
    </xf>
    <xf numFmtId="0" fontId="29" fillId="10" borderId="8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EB1D71-3CE9-4243-9175-DC28A291C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D199E2-037A-5A7A-5D5F-2DC1D5CE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E833A2B-621C-4663-46AB-8345ED357F8F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1C45395-A0FB-4A3D-9560-B2A9006C37A7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3AD3B9-6462-F4BA-67A9-7B015C95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135CD65-32C5-445E-A976-496982C8B6EA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1A26AC6-ADDB-D7A4-7442-DC8D9E31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E0B29FA-ED15-45B4-B72C-8A8FEC93D8AB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F4F6704-7BE0-45D0-07E5-AB215EEE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95250</xdr:rowOff>
    </xdr:from>
    <xdr:to>
      <xdr:col>1</xdr:col>
      <xdr:colOff>1835415</xdr:colOff>
      <xdr:row>4</xdr:row>
      <xdr:rowOff>93795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49774A-58A5-4F12-877B-54E96B5A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95250"/>
          <a:ext cx="1597290" cy="79864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0</xdr:row>
      <xdr:rowOff>104775</xdr:rowOff>
    </xdr:from>
    <xdr:to>
      <xdr:col>8</xdr:col>
      <xdr:colOff>994547</xdr:colOff>
      <xdr:row>4</xdr:row>
      <xdr:rowOff>97224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E3B46D-85A5-478A-B424-874436F71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104775"/>
          <a:ext cx="1585097" cy="792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0</xdr:row>
      <xdr:rowOff>142875</xdr:rowOff>
    </xdr:from>
    <xdr:to>
      <xdr:col>3</xdr:col>
      <xdr:colOff>976313</xdr:colOff>
      <xdr:row>1</xdr:row>
      <xdr:rowOff>1143000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9619A0-8FF8-4A9B-8AA5-A3BB0B967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1" y="142875"/>
          <a:ext cx="5334000" cy="2667000"/>
        </a:xfrm>
        <a:prstGeom prst="rect">
          <a:avLst/>
        </a:prstGeom>
      </xdr:spPr>
    </xdr:pic>
    <xdr:clientData/>
  </xdr:twoCellAnchor>
  <xdr:twoCellAnchor editAs="oneCell">
    <xdr:from>
      <xdr:col>6</xdr:col>
      <xdr:colOff>7096123</xdr:colOff>
      <xdr:row>0</xdr:row>
      <xdr:rowOff>1</xdr:rowOff>
    </xdr:from>
    <xdr:to>
      <xdr:col>9</xdr:col>
      <xdr:colOff>84909</xdr:colOff>
      <xdr:row>1</xdr:row>
      <xdr:rowOff>1149738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437029-0DDC-476D-87A5-4D86C68A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50686" y="1"/>
          <a:ext cx="5633223" cy="28166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1023938</xdr:colOff>
      <xdr:row>0</xdr:row>
      <xdr:rowOff>428625</xdr:rowOff>
    </xdr:from>
    <xdr:to>
      <xdr:col>3</xdr:col>
      <xdr:colOff>1828180</xdr:colOff>
      <xdr:row>2</xdr:row>
      <xdr:rowOff>309562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A04C14-28E9-458F-815F-E6C876E7C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88" y="428625"/>
          <a:ext cx="4709492" cy="2357437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428625</xdr:colOff>
      <xdr:row>0</xdr:row>
      <xdr:rowOff>404812</xdr:rowOff>
    </xdr:from>
    <xdr:to>
      <xdr:col>13</xdr:col>
      <xdr:colOff>3752005</xdr:colOff>
      <xdr:row>2</xdr:row>
      <xdr:rowOff>399627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A74BAA-B602-4844-A10F-7BABBC42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36625" y="404812"/>
          <a:ext cx="4942630" cy="24713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690561</xdr:colOff>
      <xdr:row>0</xdr:row>
      <xdr:rowOff>357187</xdr:rowOff>
    </xdr:from>
    <xdr:to>
      <xdr:col>4</xdr:col>
      <xdr:colOff>604971</xdr:colOff>
      <xdr:row>1</xdr:row>
      <xdr:rowOff>1428749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528932-E767-424C-B41D-1D004210A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4561" y="357187"/>
          <a:ext cx="5462723" cy="2738437"/>
        </a:xfrm>
        <a:prstGeom prst="rect">
          <a:avLst/>
        </a:prstGeom>
      </xdr:spPr>
    </xdr:pic>
    <xdr:clientData/>
  </xdr:twoCellAnchor>
  <xdr:twoCellAnchor editAs="oneCell">
    <xdr:from>
      <xdr:col>12</xdr:col>
      <xdr:colOff>1807957</xdr:colOff>
      <xdr:row>0</xdr:row>
      <xdr:rowOff>261938</xdr:rowOff>
    </xdr:from>
    <xdr:to>
      <xdr:col>15</xdr:col>
      <xdr:colOff>181784</xdr:colOff>
      <xdr:row>1</xdr:row>
      <xdr:rowOff>1404937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AED0A5-6537-4F42-BFD5-A7681331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20770" y="261938"/>
          <a:ext cx="5612827" cy="28098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968375</xdr:colOff>
      <xdr:row>0</xdr:row>
      <xdr:rowOff>15875</xdr:rowOff>
    </xdr:from>
    <xdr:to>
      <xdr:col>2</xdr:col>
      <xdr:colOff>2047875</xdr:colOff>
      <xdr:row>1</xdr:row>
      <xdr:rowOff>630695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D776D4-9622-4940-B51D-5E9BE314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0375" y="15875"/>
          <a:ext cx="3254375" cy="1630820"/>
        </a:xfrm>
        <a:prstGeom prst="rect">
          <a:avLst/>
        </a:prstGeom>
      </xdr:spPr>
    </xdr:pic>
    <xdr:clientData/>
  </xdr:twoCellAnchor>
  <xdr:twoCellAnchor editAs="oneCell">
    <xdr:from>
      <xdr:col>7</xdr:col>
      <xdr:colOff>460376</xdr:colOff>
      <xdr:row>0</xdr:row>
      <xdr:rowOff>0</xdr:rowOff>
    </xdr:from>
    <xdr:to>
      <xdr:col>9</xdr:col>
      <xdr:colOff>1063626</xdr:colOff>
      <xdr:row>1</xdr:row>
      <xdr:rowOff>668577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B13FAC-F564-4484-9A59-AE6344742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93751" y="0"/>
          <a:ext cx="3365500" cy="16845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166007</xdr:colOff>
      <xdr:row>0</xdr:row>
      <xdr:rowOff>0</xdr:rowOff>
    </xdr:from>
    <xdr:to>
      <xdr:col>2</xdr:col>
      <xdr:colOff>3009899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C8EA3-E107-4F60-A1E3-CDFC223B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07" y="0"/>
          <a:ext cx="2843892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2373087</xdr:colOff>
      <xdr:row>0</xdr:row>
      <xdr:rowOff>1</xdr:rowOff>
    </xdr:from>
    <xdr:to>
      <xdr:col>7</xdr:col>
      <xdr:colOff>84365</xdr:colOff>
      <xdr:row>3</xdr:row>
      <xdr:rowOff>133351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38D8AC1-5289-40E9-9A37-75A0147D4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6987" y="1"/>
          <a:ext cx="2969078" cy="1295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NDRA MILENA ARDILA" id="{EDE1CF2E-AABC-4C40-B39F-B21C3C8A309C}" userId="70648b82c3f8611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33" dT="2022-07-18T16:11:23.07" personId="{EDE1CF2E-AABC-4C40-B39F-B21C3C8A309C}" id="{6F34C1BD-9C0C-4F3D-8BE9-27F887D40553}">
    <text>La sumatoria no puede superar el 85%, que corresponde al peso del pilar 1 Productividad, compromisos gerenciales.</text>
  </threadedComment>
  <threadedComment ref="P41" dT="2022-07-18T16:12:29.01" personId="{EDE1CF2E-AABC-4C40-B39F-B21C3C8A309C}" id="{E9517478-CA4B-4069-862C-7B0CBD1529D4}">
    <text>La sumatoria no puede superar el 10%, en caso de no tener a cargo presupuesto se deja el 10%.</text>
  </threadedComment>
  <threadedComment ref="P49" dT="2022-07-18T16:13:28.84" personId="{EDE1CF2E-AABC-4C40-B39F-B21C3C8A309C}" id="{6293E74F-79C5-43DB-BC4E-45447DD3D54C}">
    <text>El peso NO debe ser mayor a 5% que es eñ 100% de Proyectos Especiales (Innovación Pública)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08" t="s">
        <v>1</v>
      </c>
      <c r="D5" s="211" t="s">
        <v>2</v>
      </c>
    </row>
    <row r="6" spans="1:4" ht="126.75" customHeight="1" thickBot="1">
      <c r="A6" s="3" t="s">
        <v>3</v>
      </c>
      <c r="B6" s="6">
        <v>0.15</v>
      </c>
      <c r="C6" s="209"/>
      <c r="D6" s="212"/>
    </row>
    <row r="7" spans="1:4" ht="94.5" customHeight="1" thickBot="1">
      <c r="A7" s="2" t="s">
        <v>4</v>
      </c>
      <c r="B7" s="6">
        <v>0.15</v>
      </c>
      <c r="C7" s="209"/>
      <c r="D7" s="212"/>
    </row>
    <row r="8" spans="1:4" ht="60.75" customHeight="1" thickBot="1">
      <c r="A8" s="1" t="s">
        <v>5</v>
      </c>
      <c r="B8" s="6">
        <v>0.15</v>
      </c>
      <c r="C8" s="209"/>
      <c r="D8" s="212"/>
    </row>
    <row r="9" spans="1:4" ht="44.25" customHeight="1" thickBot="1">
      <c r="A9" s="5" t="s">
        <v>6</v>
      </c>
      <c r="B9" s="8">
        <f>SUM(B5:B8)</f>
        <v>1</v>
      </c>
      <c r="C9" s="210"/>
      <c r="D9" s="213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6"/>
  <sheetViews>
    <sheetView topLeftCell="A7" zoomScale="110" zoomScaleNormal="110" zoomScaleSheetLayoutView="86" zoomScalePageLayoutView="86" workbookViewId="0">
      <selection activeCell="C10" sqref="C10:I10"/>
    </sheetView>
  </sheetViews>
  <sheetFormatPr baseColWidth="10" defaultColWidth="10.85546875" defaultRowHeight="15.75"/>
  <cols>
    <col min="1" max="1" width="2.5703125" style="13" customWidth="1"/>
    <col min="2" max="2" width="38.28515625" style="12" customWidth="1"/>
    <col min="3" max="3" width="15.28515625" style="12" bestFit="1" customWidth="1"/>
    <col min="4" max="8" width="10.85546875" style="12"/>
    <col min="9" max="9" width="17.85546875" style="12" customWidth="1"/>
    <col min="10" max="10" width="38.42578125" style="13" customWidth="1"/>
    <col min="11" max="11" width="15.28515625" style="13" customWidth="1"/>
    <col min="12" max="14" width="10.85546875" style="13"/>
    <col min="15" max="15" width="11.42578125" style="13" customWidth="1"/>
    <col min="16" max="17" width="10.85546875" style="13"/>
    <col min="18" max="18" width="17.85546875" style="13" customWidth="1"/>
    <col min="19" max="19" width="3.28515625" style="13" customWidth="1"/>
    <col min="20" max="48" width="10.85546875" style="13"/>
    <col min="49" max="16384" width="10.85546875" style="12"/>
  </cols>
  <sheetData>
    <row r="1" spans="2:19" ht="15.75" customHeight="1">
      <c r="B1" s="216" t="s">
        <v>136</v>
      </c>
      <c r="C1" s="217"/>
      <c r="D1" s="217"/>
      <c r="E1" s="217"/>
      <c r="F1" s="217"/>
      <c r="G1" s="217"/>
      <c r="H1" s="217"/>
      <c r="I1" s="218"/>
      <c r="J1" s="14"/>
    </row>
    <row r="2" spans="2:19">
      <c r="B2" s="219"/>
      <c r="C2" s="220"/>
      <c r="D2" s="220"/>
      <c r="E2" s="220"/>
      <c r="F2" s="220"/>
      <c r="G2" s="220"/>
      <c r="H2" s="220"/>
      <c r="I2" s="221"/>
      <c r="J2" s="14"/>
    </row>
    <row r="3" spans="2:19">
      <c r="B3" s="219"/>
      <c r="C3" s="220"/>
      <c r="D3" s="220"/>
      <c r="E3" s="220"/>
      <c r="F3" s="220"/>
      <c r="G3" s="220"/>
      <c r="H3" s="220"/>
      <c r="I3" s="221"/>
    </row>
    <row r="4" spans="2:19">
      <c r="B4" s="219"/>
      <c r="C4" s="220"/>
      <c r="D4" s="220"/>
      <c r="E4" s="220"/>
      <c r="F4" s="220"/>
      <c r="G4" s="220"/>
      <c r="H4" s="220"/>
      <c r="I4" s="221"/>
      <c r="J4" s="14"/>
    </row>
    <row r="5" spans="2:19">
      <c r="B5" s="222"/>
      <c r="C5" s="223"/>
      <c r="D5" s="223"/>
      <c r="E5" s="223"/>
      <c r="F5" s="223"/>
      <c r="G5" s="223"/>
      <c r="H5" s="223"/>
      <c r="I5" s="224"/>
      <c r="J5" s="14"/>
    </row>
    <row r="6" spans="2:19" ht="66.75" customHeight="1">
      <c r="B6" s="50" t="s">
        <v>7</v>
      </c>
      <c r="C6" s="214" t="s">
        <v>8</v>
      </c>
      <c r="D6" s="214"/>
      <c r="E6" s="214"/>
      <c r="F6" s="214"/>
      <c r="G6" s="214"/>
      <c r="H6" s="214"/>
      <c r="I6" s="214"/>
      <c r="J6" s="12"/>
    </row>
    <row r="7" spans="2:19" ht="37.5" customHeight="1">
      <c r="B7" s="51" t="s">
        <v>9</v>
      </c>
      <c r="C7" s="214" t="s">
        <v>128</v>
      </c>
      <c r="D7" s="214"/>
      <c r="E7" s="214"/>
      <c r="F7" s="214"/>
      <c r="G7" s="214"/>
      <c r="H7" s="214"/>
      <c r="I7" s="214"/>
      <c r="J7" s="14"/>
    </row>
    <row r="8" spans="2:19" ht="55.5" customHeight="1">
      <c r="B8" s="52" t="s">
        <v>10</v>
      </c>
      <c r="C8" s="214" t="s">
        <v>11</v>
      </c>
      <c r="D8" s="214"/>
      <c r="E8" s="214"/>
      <c r="F8" s="214"/>
      <c r="G8" s="214"/>
      <c r="H8" s="214"/>
      <c r="I8" s="214"/>
      <c r="J8" s="14"/>
    </row>
    <row r="9" spans="2:19" ht="48.75" customHeight="1">
      <c r="B9" s="51" t="s">
        <v>12</v>
      </c>
      <c r="C9" s="214" t="s">
        <v>13</v>
      </c>
      <c r="D9" s="214"/>
      <c r="E9" s="214"/>
      <c r="F9" s="214"/>
      <c r="G9" s="214"/>
      <c r="H9" s="214"/>
      <c r="I9" s="214"/>
      <c r="J9" s="14"/>
    </row>
    <row r="10" spans="2:19" ht="64.5" customHeight="1">
      <c r="B10" s="51" t="s">
        <v>14</v>
      </c>
      <c r="C10" s="214" t="s">
        <v>15</v>
      </c>
      <c r="D10" s="214"/>
      <c r="E10" s="214"/>
      <c r="F10" s="214"/>
      <c r="G10" s="214"/>
      <c r="H10" s="214"/>
      <c r="I10" s="214"/>
      <c r="J10" s="14"/>
    </row>
    <row r="11" spans="2:19" ht="48" customHeight="1">
      <c r="B11" s="51" t="s">
        <v>135</v>
      </c>
      <c r="C11" s="214" t="s">
        <v>129</v>
      </c>
      <c r="D11" s="214"/>
      <c r="E11" s="214"/>
      <c r="F11" s="214"/>
      <c r="G11" s="214"/>
      <c r="H11" s="214"/>
      <c r="I11" s="214"/>
      <c r="J11" s="14"/>
    </row>
    <row r="12" spans="2:19" ht="57" customHeight="1">
      <c r="B12" s="51" t="s">
        <v>16</v>
      </c>
      <c r="C12" s="214" t="s">
        <v>17</v>
      </c>
      <c r="D12" s="214"/>
      <c r="E12" s="214"/>
      <c r="F12" s="214"/>
      <c r="G12" s="214"/>
      <c r="H12" s="214"/>
      <c r="I12" s="214"/>
      <c r="J12" s="14"/>
    </row>
    <row r="13" spans="2:19" ht="51" customHeight="1">
      <c r="B13" s="51" t="s">
        <v>18</v>
      </c>
      <c r="C13" s="214" t="s">
        <v>19</v>
      </c>
      <c r="D13" s="214"/>
      <c r="E13" s="214"/>
      <c r="F13" s="214"/>
      <c r="G13" s="214"/>
      <c r="H13" s="214"/>
      <c r="I13" s="214"/>
      <c r="J13" s="14"/>
    </row>
    <row r="14" spans="2:19" ht="49.5" customHeight="1">
      <c r="B14" s="51" t="s">
        <v>20</v>
      </c>
      <c r="C14" s="214" t="s">
        <v>21</v>
      </c>
      <c r="D14" s="214"/>
      <c r="E14" s="214"/>
      <c r="F14" s="214"/>
      <c r="G14" s="214"/>
      <c r="H14" s="214"/>
      <c r="I14" s="2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2:19" ht="52.5" customHeight="1">
      <c r="B15" s="51" t="s">
        <v>22</v>
      </c>
      <c r="C15" s="214" t="s">
        <v>23</v>
      </c>
      <c r="D15" s="214"/>
      <c r="E15" s="214"/>
      <c r="F15" s="214"/>
      <c r="G15" s="214"/>
      <c r="H15" s="214"/>
      <c r="I15" s="2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2:19" ht="68.25" customHeight="1">
      <c r="B16" s="51" t="s">
        <v>24</v>
      </c>
      <c r="C16" s="214" t="s">
        <v>130</v>
      </c>
      <c r="D16" s="214"/>
      <c r="E16" s="214"/>
      <c r="F16" s="214"/>
      <c r="G16" s="214"/>
      <c r="H16" s="214"/>
      <c r="I16" s="2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2:48" ht="41.25" customHeight="1">
      <c r="B17" s="51" t="s">
        <v>25</v>
      </c>
      <c r="C17" s="214" t="s">
        <v>26</v>
      </c>
      <c r="D17" s="214"/>
      <c r="E17" s="214"/>
      <c r="F17" s="214"/>
      <c r="G17" s="214"/>
      <c r="H17" s="214"/>
      <c r="I17" s="214"/>
      <c r="J17" s="14"/>
      <c r="K17" s="14"/>
      <c r="L17" s="14"/>
      <c r="M17" s="14"/>
      <c r="N17" s="14"/>
      <c r="O17" s="14"/>
      <c r="P17" s="14"/>
      <c r="Q17" s="14"/>
      <c r="S17" s="14"/>
    </row>
    <row r="18" spans="2:48" ht="51.75" customHeight="1">
      <c r="B18" s="52" t="s">
        <v>27</v>
      </c>
      <c r="C18" s="214" t="s">
        <v>141</v>
      </c>
      <c r="D18" s="214"/>
      <c r="E18" s="214"/>
      <c r="F18" s="214"/>
      <c r="G18" s="214"/>
      <c r="H18" s="214"/>
      <c r="I18" s="2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48" ht="69" customHeight="1">
      <c r="B19" s="51" t="s">
        <v>28</v>
      </c>
      <c r="C19" s="214" t="s">
        <v>29</v>
      </c>
      <c r="D19" s="214"/>
      <c r="E19" s="214"/>
      <c r="F19" s="214"/>
      <c r="G19" s="214"/>
      <c r="H19" s="214"/>
      <c r="I19" s="2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48" ht="48.75" customHeight="1">
      <c r="B20" s="51" t="s">
        <v>52</v>
      </c>
      <c r="C20" s="215" t="s">
        <v>208</v>
      </c>
      <c r="D20" s="214"/>
      <c r="E20" s="214"/>
      <c r="F20" s="214"/>
      <c r="G20" s="214"/>
      <c r="H20" s="214"/>
      <c r="I20" s="214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2:48" ht="54.75" customHeight="1">
      <c r="B21" s="51" t="s">
        <v>105</v>
      </c>
      <c r="C21" s="214" t="s">
        <v>131</v>
      </c>
      <c r="D21" s="214"/>
      <c r="E21" s="214"/>
      <c r="F21" s="214"/>
      <c r="G21" s="214"/>
      <c r="H21" s="214"/>
      <c r="I21" s="214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2:48" ht="85.5" customHeight="1">
      <c r="B22" s="51" t="s">
        <v>53</v>
      </c>
      <c r="C22" s="214" t="s">
        <v>209</v>
      </c>
      <c r="D22" s="214"/>
      <c r="E22" s="214"/>
      <c r="F22" s="214"/>
      <c r="G22" s="214"/>
      <c r="H22" s="214"/>
      <c r="I22" s="214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2:48" ht="65.25" customHeight="1">
      <c r="B23" s="51" t="s">
        <v>55</v>
      </c>
      <c r="C23" s="214" t="s">
        <v>211</v>
      </c>
      <c r="D23" s="214"/>
      <c r="E23" s="214"/>
      <c r="F23" s="214"/>
      <c r="G23" s="214"/>
      <c r="H23" s="214"/>
      <c r="I23" s="214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2:48" ht="78" customHeight="1">
      <c r="B24" s="51" t="s">
        <v>54</v>
      </c>
      <c r="C24" s="214" t="s">
        <v>210</v>
      </c>
      <c r="D24" s="214"/>
      <c r="E24" s="214"/>
      <c r="F24" s="214"/>
      <c r="G24" s="214"/>
      <c r="H24" s="214"/>
      <c r="I24" s="214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2:48" s="13" customFormat="1" ht="15" customHeight="1"/>
    <row r="26" spans="2:48" s="13" customFormat="1" ht="15" customHeight="1"/>
    <row r="27" spans="2:48" s="13" customFormat="1" ht="15" customHeight="1"/>
    <row r="28" spans="2:48" s="13" customFormat="1" ht="15" customHeight="1"/>
    <row r="29" spans="2:48" s="13" customFormat="1" ht="15" customHeight="1"/>
    <row r="30" spans="2:48" s="13" customFormat="1" ht="15" customHeight="1"/>
    <row r="31" spans="2:48" s="13" customFormat="1" ht="15" customHeight="1"/>
    <row r="32" spans="2:48" s="13" customFormat="1" ht="15" customHeight="1"/>
    <row r="33" s="13" customFormat="1" ht="15" customHeight="1"/>
    <row r="34" s="13" customFormat="1" ht="15" customHeight="1"/>
    <row r="35" s="13" customFormat="1" ht="15" customHeight="1"/>
    <row r="36" s="13" customFormat="1" ht="15" customHeight="1"/>
    <row r="37" s="13" customFormat="1" ht="15" customHeight="1"/>
    <row r="38" s="13" customFormat="1" ht="15" customHeight="1"/>
    <row r="39" s="13" customFormat="1" ht="15" customHeight="1"/>
    <row r="40" s="13" customFormat="1" ht="15" customHeight="1"/>
    <row r="41" s="13" customFormat="1" ht="15" customHeight="1"/>
    <row r="42" s="13" customFormat="1" ht="15" customHeight="1"/>
    <row r="43" s="13" customFormat="1" ht="15" customHeight="1"/>
    <row r="44" s="13" customFormat="1" ht="15" customHeight="1"/>
    <row r="45" s="13" customFormat="1" ht="15" customHeight="1"/>
    <row r="46" s="13" customFormat="1" ht="15" customHeight="1"/>
    <row r="47" s="13" customFormat="1" ht="15" customHeight="1"/>
    <row r="48" s="13" customFormat="1" ht="15" customHeight="1"/>
    <row r="49" s="13" customFormat="1" ht="15" customHeight="1"/>
    <row r="50" s="13" customFormat="1" ht="15" customHeight="1"/>
    <row r="51" s="13" customFormat="1" ht="15" customHeight="1"/>
    <row r="52" s="13" customFormat="1" ht="15" customHeight="1"/>
    <row r="53" s="13" customFormat="1" ht="15" customHeight="1"/>
    <row r="54" s="13" customFormat="1" ht="15" customHeight="1"/>
    <row r="55" s="13" customFormat="1" ht="15" customHeight="1"/>
    <row r="56" s="13" customFormat="1" ht="15" customHeight="1"/>
    <row r="57" s="13" customFormat="1" ht="15" customHeight="1"/>
    <row r="58" s="13" customFormat="1" ht="15" customHeight="1"/>
    <row r="59" s="13" customFormat="1" ht="15" customHeight="1"/>
    <row r="60" s="13" customFormat="1" ht="15" customHeight="1"/>
    <row r="61" s="13" customFormat="1" ht="15" customHeight="1"/>
    <row r="62" s="13" customFormat="1" ht="15" customHeight="1"/>
    <row r="63" s="13" customFormat="1" ht="15" customHeight="1"/>
    <row r="64" s="13" customFormat="1" ht="15" customHeight="1"/>
    <row r="65" s="13" customFormat="1" ht="15" customHeight="1"/>
    <row r="66" s="13" customFormat="1" ht="15" customHeight="1"/>
    <row r="67" s="13" customFormat="1" ht="15" customHeight="1"/>
    <row r="68" s="13" customFormat="1" ht="15" customHeight="1"/>
    <row r="69" s="13" customFormat="1" ht="15" customHeight="1"/>
    <row r="70" s="13" customFormat="1" ht="15" customHeight="1"/>
    <row r="71" s="13" customFormat="1" ht="15" customHeight="1"/>
    <row r="72" s="13" customFormat="1" ht="15" customHeight="1"/>
    <row r="73" s="13" customFormat="1" ht="15" customHeight="1"/>
    <row r="74" s="13" customFormat="1" ht="15" customHeight="1"/>
    <row r="75" s="13" customFormat="1" ht="15" customHeight="1"/>
    <row r="76" s="13" customFormat="1"/>
  </sheetData>
  <mergeCells count="20">
    <mergeCell ref="C8:I8"/>
    <mergeCell ref="C6:I6"/>
    <mergeCell ref="C7:I7"/>
    <mergeCell ref="B1:I5"/>
    <mergeCell ref="C21:I21"/>
    <mergeCell ref="C15:I15"/>
    <mergeCell ref="C9:I9"/>
    <mergeCell ref="C10:I10"/>
    <mergeCell ref="C11:I11"/>
    <mergeCell ref="C12:I12"/>
    <mergeCell ref="C13:I13"/>
    <mergeCell ref="C14:I14"/>
    <mergeCell ref="C24:I24"/>
    <mergeCell ref="C23:I23"/>
    <mergeCell ref="C22:I22"/>
    <mergeCell ref="C16:I16"/>
    <mergeCell ref="C17:I17"/>
    <mergeCell ref="C18:I18"/>
    <mergeCell ref="C19:I19"/>
    <mergeCell ref="C20:I20"/>
  </mergeCells>
  <pageMargins left="0.7" right="0.7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showGridLines="0" tabSelected="1" zoomScale="40" zoomScaleNormal="40" zoomScaleSheetLayoutView="10" zoomScalePageLayoutView="50" workbookViewId="0">
      <selection activeCell="C4" sqref="C4:C5"/>
    </sheetView>
  </sheetViews>
  <sheetFormatPr baseColWidth="10" defaultColWidth="10.85546875" defaultRowHeight="18.75"/>
  <cols>
    <col min="1" max="1" width="4.28515625" style="40" customWidth="1"/>
    <col min="2" max="2" width="13" style="17" bestFit="1" customWidth="1"/>
    <col min="3" max="3" width="71.140625" style="40" customWidth="1"/>
    <col min="4" max="4" width="84.28515625" style="40" customWidth="1"/>
    <col min="5" max="5" width="53.140625" style="40" customWidth="1"/>
    <col min="6" max="6" width="36" style="40" customWidth="1"/>
    <col min="7" max="7" width="118.140625" style="40" customWidth="1"/>
    <col min="8" max="8" width="32" style="40" customWidth="1"/>
    <col min="9" max="9" width="39.42578125" style="40" customWidth="1"/>
    <col min="10" max="10" width="39.85546875" style="40" customWidth="1"/>
    <col min="11" max="11" width="3.7109375" style="40" customWidth="1"/>
    <col min="12" max="16384" width="10.85546875" style="40"/>
  </cols>
  <sheetData>
    <row r="1" spans="1:13" s="45" customFormat="1" ht="132" customHeight="1">
      <c r="A1" s="15"/>
      <c r="B1" s="251" t="s">
        <v>137</v>
      </c>
      <c r="C1" s="251"/>
      <c r="D1" s="251"/>
      <c r="E1" s="251"/>
      <c r="F1" s="251"/>
      <c r="G1" s="251"/>
      <c r="H1" s="251"/>
      <c r="I1" s="251"/>
      <c r="J1" s="251"/>
      <c r="K1" s="15"/>
      <c r="L1" s="15"/>
      <c r="M1" s="15"/>
    </row>
    <row r="2" spans="1:13" s="45" customFormat="1" ht="94.5" customHeight="1">
      <c r="A2" s="15"/>
      <c r="B2" s="251"/>
      <c r="C2" s="251"/>
      <c r="D2" s="251"/>
      <c r="E2" s="251"/>
      <c r="F2" s="251"/>
      <c r="G2" s="251"/>
      <c r="H2" s="251"/>
      <c r="I2" s="251"/>
      <c r="J2" s="251"/>
      <c r="K2" s="15"/>
      <c r="L2" s="15"/>
      <c r="M2" s="15"/>
    </row>
    <row r="3" spans="1:13" ht="64.5" customHeight="1">
      <c r="A3" s="30"/>
      <c r="B3" s="232"/>
      <c r="C3" s="233"/>
      <c r="D3" s="233"/>
      <c r="E3" s="233"/>
      <c r="F3" s="233"/>
      <c r="G3" s="233"/>
      <c r="H3" s="233"/>
      <c r="I3" s="233"/>
      <c r="J3" s="234"/>
      <c r="K3" s="207"/>
      <c r="L3" s="15"/>
      <c r="M3" s="15"/>
    </row>
    <row r="4" spans="1:13" s="9" customFormat="1" ht="56.25" customHeight="1">
      <c r="A4" s="18"/>
      <c r="B4" s="242" t="s">
        <v>30</v>
      </c>
      <c r="C4" s="235" t="s">
        <v>31</v>
      </c>
      <c r="D4" s="235" t="s">
        <v>32</v>
      </c>
      <c r="E4" s="235" t="s">
        <v>33</v>
      </c>
      <c r="F4" s="235" t="s">
        <v>34</v>
      </c>
      <c r="G4" s="235" t="s">
        <v>14</v>
      </c>
      <c r="H4" s="235" t="s">
        <v>35</v>
      </c>
      <c r="I4" s="237" t="s">
        <v>36</v>
      </c>
      <c r="J4" s="238"/>
      <c r="K4" s="18"/>
      <c r="L4" s="18"/>
      <c r="M4" s="18"/>
    </row>
    <row r="5" spans="1:13" s="10" customFormat="1" ht="151.5" customHeight="1">
      <c r="A5" s="18"/>
      <c r="B5" s="243"/>
      <c r="C5" s="236"/>
      <c r="D5" s="236"/>
      <c r="E5" s="236"/>
      <c r="F5" s="236"/>
      <c r="G5" s="236"/>
      <c r="H5" s="236"/>
      <c r="I5" s="70" t="s">
        <v>39</v>
      </c>
      <c r="J5" s="71" t="s">
        <v>42</v>
      </c>
      <c r="K5" s="18"/>
      <c r="L5" s="18"/>
      <c r="M5" s="18"/>
    </row>
    <row r="6" spans="1:13" s="10" customFormat="1" ht="91.5" customHeight="1">
      <c r="A6" s="18"/>
      <c r="B6" s="239" t="s">
        <v>184</v>
      </c>
      <c r="C6" s="240"/>
      <c r="D6" s="240"/>
      <c r="E6" s="240"/>
      <c r="F6" s="240"/>
      <c r="G6" s="240"/>
      <c r="H6" s="240"/>
      <c r="I6" s="240"/>
      <c r="J6" s="241"/>
      <c r="K6" s="18"/>
      <c r="L6" s="18"/>
      <c r="M6" s="18"/>
    </row>
    <row r="7" spans="1:13" ht="46.5" customHeight="1" thickBot="1">
      <c r="A7" s="15"/>
      <c r="B7" s="225">
        <v>1</v>
      </c>
      <c r="C7" s="231"/>
      <c r="D7" s="231" t="s">
        <v>182</v>
      </c>
      <c r="E7" s="231"/>
      <c r="F7" s="245"/>
      <c r="G7" s="183"/>
      <c r="H7" s="228">
        <v>0.6</v>
      </c>
      <c r="I7" s="228"/>
      <c r="J7" s="228"/>
      <c r="K7" s="15"/>
      <c r="L7" s="15"/>
      <c r="M7" s="15"/>
    </row>
    <row r="8" spans="1:13" ht="48" customHeight="1" thickBot="1">
      <c r="A8" s="15"/>
      <c r="B8" s="226"/>
      <c r="C8" s="229"/>
      <c r="D8" s="229"/>
      <c r="E8" s="229"/>
      <c r="F8" s="229"/>
      <c r="G8" s="184"/>
      <c r="H8" s="229"/>
      <c r="I8" s="229"/>
      <c r="J8" s="229"/>
      <c r="K8" s="15"/>
      <c r="L8" s="15"/>
      <c r="M8" s="15"/>
    </row>
    <row r="9" spans="1:13" ht="48" customHeight="1" thickBot="1">
      <c r="A9" s="15"/>
      <c r="B9" s="226"/>
      <c r="C9" s="229"/>
      <c r="D9" s="229"/>
      <c r="E9" s="229"/>
      <c r="F9" s="229"/>
      <c r="G9" s="184"/>
      <c r="H9" s="229"/>
      <c r="I9" s="229"/>
      <c r="J9" s="229"/>
      <c r="K9" s="15"/>
      <c r="L9" s="15"/>
      <c r="M9" s="15"/>
    </row>
    <row r="10" spans="1:13" ht="48" customHeight="1" thickBot="1">
      <c r="A10" s="15"/>
      <c r="B10" s="226"/>
      <c r="C10" s="229"/>
      <c r="D10" s="229"/>
      <c r="E10" s="229"/>
      <c r="F10" s="229"/>
      <c r="G10" s="185"/>
      <c r="H10" s="229"/>
      <c r="I10" s="229"/>
      <c r="J10" s="229"/>
      <c r="K10" s="15"/>
      <c r="L10" s="15"/>
      <c r="M10" s="15"/>
    </row>
    <row r="11" spans="1:13" ht="48" customHeight="1">
      <c r="A11" s="15"/>
      <c r="B11" s="227"/>
      <c r="C11" s="230"/>
      <c r="D11" s="230"/>
      <c r="E11" s="244"/>
      <c r="F11" s="230"/>
      <c r="G11" s="186"/>
      <c r="H11" s="230"/>
      <c r="I11" s="230"/>
      <c r="J11" s="230"/>
      <c r="K11" s="15"/>
      <c r="L11" s="15"/>
      <c r="M11" s="15"/>
    </row>
    <row r="12" spans="1:13" ht="47.25" customHeight="1" thickBot="1">
      <c r="A12" s="19"/>
      <c r="B12" s="225">
        <v>2</v>
      </c>
      <c r="C12" s="231"/>
      <c r="D12" s="231" t="s">
        <v>185</v>
      </c>
      <c r="E12" s="231"/>
      <c r="F12" s="245"/>
      <c r="G12" s="183"/>
      <c r="H12" s="228">
        <v>0.1</v>
      </c>
      <c r="I12" s="228"/>
      <c r="J12" s="228"/>
      <c r="K12" s="15"/>
      <c r="L12" s="15"/>
      <c r="M12" s="15"/>
    </row>
    <row r="13" spans="1:13" ht="47.25" customHeight="1" thickBot="1">
      <c r="A13" s="19"/>
      <c r="B13" s="226"/>
      <c r="C13" s="229"/>
      <c r="D13" s="229"/>
      <c r="E13" s="229"/>
      <c r="F13" s="229"/>
      <c r="G13" s="184"/>
      <c r="H13" s="229"/>
      <c r="I13" s="229"/>
      <c r="J13" s="229"/>
      <c r="K13" s="15"/>
      <c r="L13" s="15"/>
      <c r="M13" s="15"/>
    </row>
    <row r="14" spans="1:13" ht="47.25" customHeight="1" thickBot="1">
      <c r="A14" s="19"/>
      <c r="B14" s="226"/>
      <c r="C14" s="229"/>
      <c r="D14" s="229"/>
      <c r="E14" s="229"/>
      <c r="F14" s="229"/>
      <c r="G14" s="184"/>
      <c r="H14" s="229"/>
      <c r="I14" s="229"/>
      <c r="J14" s="229"/>
      <c r="K14" s="15"/>
      <c r="L14" s="15"/>
      <c r="M14" s="15"/>
    </row>
    <row r="15" spans="1:13" ht="55.5" customHeight="1" thickBot="1">
      <c r="A15" s="19"/>
      <c r="B15" s="226"/>
      <c r="C15" s="229"/>
      <c r="D15" s="229"/>
      <c r="E15" s="229"/>
      <c r="F15" s="229"/>
      <c r="G15" s="185"/>
      <c r="H15" s="229"/>
      <c r="I15" s="229"/>
      <c r="J15" s="229"/>
      <c r="K15" s="15"/>
      <c r="L15" s="15"/>
      <c r="M15" s="15"/>
    </row>
    <row r="16" spans="1:13" ht="39.75" customHeight="1">
      <c r="A16" s="19"/>
      <c r="B16" s="227"/>
      <c r="C16" s="230"/>
      <c r="D16" s="230"/>
      <c r="E16" s="244"/>
      <c r="F16" s="230"/>
      <c r="G16" s="186"/>
      <c r="H16" s="230"/>
      <c r="I16" s="230"/>
      <c r="J16" s="230"/>
      <c r="K16" s="15"/>
      <c r="L16" s="15"/>
      <c r="M16" s="15"/>
    </row>
    <row r="17" spans="1:13" s="10" customFormat="1" ht="91.5" customHeight="1">
      <c r="A17" s="18"/>
      <c r="B17" s="239" t="s">
        <v>99</v>
      </c>
      <c r="C17" s="240"/>
      <c r="D17" s="240"/>
      <c r="E17" s="240"/>
      <c r="F17" s="240"/>
      <c r="G17" s="240"/>
      <c r="H17" s="240"/>
      <c r="I17" s="240"/>
      <c r="J17" s="241"/>
      <c r="K17" s="18"/>
      <c r="L17" s="18"/>
      <c r="M17" s="18"/>
    </row>
    <row r="18" spans="1:13" ht="39.75" customHeight="1" thickBot="1">
      <c r="A18" s="15"/>
      <c r="B18" s="225">
        <v>3</v>
      </c>
      <c r="C18" s="231"/>
      <c r="D18" s="231"/>
      <c r="E18" s="231"/>
      <c r="F18" s="245"/>
      <c r="G18" s="183"/>
      <c r="H18" s="228">
        <v>0.1</v>
      </c>
      <c r="I18" s="228"/>
      <c r="J18" s="228"/>
      <c r="K18" s="15"/>
      <c r="L18" s="15"/>
      <c r="M18" s="15"/>
    </row>
    <row r="19" spans="1:13" ht="39.75" customHeight="1" thickBot="1">
      <c r="A19" s="15"/>
      <c r="B19" s="226"/>
      <c r="C19" s="229"/>
      <c r="D19" s="229"/>
      <c r="E19" s="229"/>
      <c r="F19" s="229"/>
      <c r="G19" s="184"/>
      <c r="H19" s="229"/>
      <c r="I19" s="229"/>
      <c r="J19" s="229"/>
      <c r="K19" s="15"/>
      <c r="L19" s="15"/>
      <c r="M19" s="15"/>
    </row>
    <row r="20" spans="1:13" ht="39.75" customHeight="1" thickBot="1">
      <c r="A20" s="15"/>
      <c r="B20" s="226"/>
      <c r="C20" s="229"/>
      <c r="D20" s="229"/>
      <c r="E20" s="229"/>
      <c r="F20" s="229"/>
      <c r="G20" s="184"/>
      <c r="H20" s="229"/>
      <c r="I20" s="229"/>
      <c r="J20" s="229"/>
      <c r="K20" s="15"/>
      <c r="L20" s="15"/>
      <c r="M20" s="15"/>
    </row>
    <row r="21" spans="1:13" ht="39" customHeight="1" thickBot="1">
      <c r="A21" s="15"/>
      <c r="B21" s="226"/>
      <c r="C21" s="229"/>
      <c r="D21" s="229"/>
      <c r="E21" s="229"/>
      <c r="F21" s="229"/>
      <c r="G21" s="185"/>
      <c r="H21" s="229"/>
      <c r="I21" s="229"/>
      <c r="J21" s="229"/>
      <c r="K21" s="15"/>
      <c r="L21" s="15"/>
      <c r="M21" s="15"/>
    </row>
    <row r="22" spans="1:13" ht="39" customHeight="1">
      <c r="A22" s="15"/>
      <c r="B22" s="227"/>
      <c r="C22" s="230"/>
      <c r="D22" s="230"/>
      <c r="E22" s="244"/>
      <c r="F22" s="230"/>
      <c r="G22" s="186"/>
      <c r="H22" s="230"/>
      <c r="I22" s="230"/>
      <c r="J22" s="230"/>
      <c r="K22" s="15"/>
      <c r="L22" s="15"/>
      <c r="M22" s="15"/>
    </row>
    <row r="23" spans="1:13" s="10" customFormat="1" ht="91.5" customHeight="1">
      <c r="A23" s="18"/>
      <c r="B23" s="239" t="s">
        <v>100</v>
      </c>
      <c r="C23" s="240"/>
      <c r="D23" s="240"/>
      <c r="E23" s="240"/>
      <c r="F23" s="240"/>
      <c r="G23" s="240"/>
      <c r="H23" s="240"/>
      <c r="I23" s="240"/>
      <c r="J23" s="241"/>
      <c r="K23" s="18"/>
      <c r="L23" s="18"/>
      <c r="M23" s="18"/>
    </row>
    <row r="24" spans="1:13" ht="39" customHeight="1" thickBot="1">
      <c r="A24" s="15"/>
      <c r="B24" s="225">
        <v>4</v>
      </c>
      <c r="C24" s="231"/>
      <c r="D24" s="231"/>
      <c r="E24" s="231"/>
      <c r="F24" s="245"/>
      <c r="G24" s="183"/>
      <c r="H24" s="228">
        <v>0.1</v>
      </c>
      <c r="I24" s="228"/>
      <c r="J24" s="228"/>
      <c r="K24" s="15"/>
      <c r="L24" s="15"/>
      <c r="M24" s="15"/>
    </row>
    <row r="25" spans="1:13" ht="39" customHeight="1" thickBot="1">
      <c r="A25" s="15"/>
      <c r="B25" s="226"/>
      <c r="C25" s="229"/>
      <c r="D25" s="229"/>
      <c r="E25" s="229"/>
      <c r="F25" s="229"/>
      <c r="G25" s="184"/>
      <c r="H25" s="229"/>
      <c r="I25" s="229"/>
      <c r="J25" s="229"/>
      <c r="K25" s="15"/>
      <c r="L25" s="15"/>
      <c r="M25" s="15"/>
    </row>
    <row r="26" spans="1:13" ht="39" customHeight="1" thickBot="1">
      <c r="A26" s="15"/>
      <c r="B26" s="226"/>
      <c r="C26" s="229"/>
      <c r="D26" s="229"/>
      <c r="E26" s="229"/>
      <c r="F26" s="229"/>
      <c r="G26" s="184"/>
      <c r="H26" s="229"/>
      <c r="I26" s="229"/>
      <c r="J26" s="229"/>
      <c r="K26" s="15"/>
      <c r="L26" s="15"/>
      <c r="M26" s="15"/>
    </row>
    <row r="27" spans="1:13" ht="39" customHeight="1" thickBot="1">
      <c r="A27" s="15"/>
      <c r="B27" s="226"/>
      <c r="C27" s="229"/>
      <c r="D27" s="229"/>
      <c r="E27" s="229"/>
      <c r="F27" s="229"/>
      <c r="G27" s="185"/>
      <c r="H27" s="229"/>
      <c r="I27" s="229"/>
      <c r="J27" s="229"/>
      <c r="K27" s="15"/>
      <c r="L27" s="15"/>
      <c r="M27" s="15"/>
    </row>
    <row r="28" spans="1:13" ht="48" customHeight="1">
      <c r="A28" s="15"/>
      <c r="B28" s="227"/>
      <c r="C28" s="230"/>
      <c r="D28" s="230"/>
      <c r="E28" s="244"/>
      <c r="F28" s="230"/>
      <c r="G28" s="186"/>
      <c r="H28" s="230"/>
      <c r="I28" s="230"/>
      <c r="J28" s="230"/>
      <c r="K28" s="15"/>
      <c r="L28" s="15"/>
      <c r="M28" s="15"/>
    </row>
    <row r="29" spans="1:13" s="10" customFormat="1" ht="91.5" customHeight="1">
      <c r="A29" s="18"/>
      <c r="B29" s="239" t="s">
        <v>101</v>
      </c>
      <c r="C29" s="240"/>
      <c r="D29" s="240"/>
      <c r="E29" s="240"/>
      <c r="F29" s="240"/>
      <c r="G29" s="240"/>
      <c r="H29" s="240"/>
      <c r="I29" s="240"/>
      <c r="J29" s="241"/>
      <c r="K29" s="18"/>
      <c r="L29" s="18"/>
      <c r="M29" s="18"/>
    </row>
    <row r="30" spans="1:13" ht="39" customHeight="1" thickBot="1">
      <c r="A30" s="15"/>
      <c r="B30" s="254">
        <v>5</v>
      </c>
      <c r="C30" s="231"/>
      <c r="D30" s="250"/>
      <c r="E30" s="231"/>
      <c r="F30" s="245"/>
      <c r="G30" s="183"/>
      <c r="H30" s="249">
        <v>0.1</v>
      </c>
      <c r="I30" s="228"/>
      <c r="J30" s="228"/>
      <c r="K30" s="15"/>
      <c r="L30" s="15"/>
      <c r="M30" s="15"/>
    </row>
    <row r="31" spans="1:13" ht="39" customHeight="1" thickBot="1">
      <c r="A31" s="15"/>
      <c r="B31" s="254"/>
      <c r="C31" s="229"/>
      <c r="D31" s="250"/>
      <c r="E31" s="229"/>
      <c r="F31" s="229"/>
      <c r="G31" s="184"/>
      <c r="H31" s="250"/>
      <c r="I31" s="229"/>
      <c r="J31" s="229"/>
      <c r="K31" s="15"/>
      <c r="L31" s="15"/>
      <c r="M31" s="15"/>
    </row>
    <row r="32" spans="1:13" ht="48" customHeight="1" thickBot="1">
      <c r="A32" s="15"/>
      <c r="B32" s="254"/>
      <c r="C32" s="229"/>
      <c r="D32" s="250"/>
      <c r="E32" s="229"/>
      <c r="F32" s="229"/>
      <c r="G32" s="184"/>
      <c r="H32" s="250"/>
      <c r="I32" s="229"/>
      <c r="J32" s="229"/>
      <c r="K32" s="15"/>
      <c r="L32" s="15"/>
      <c r="M32" s="15"/>
    </row>
    <row r="33" spans="1:13" ht="48" customHeight="1" thickBot="1">
      <c r="A33" s="15"/>
      <c r="B33" s="254"/>
      <c r="C33" s="229"/>
      <c r="D33" s="250"/>
      <c r="E33" s="229"/>
      <c r="F33" s="229"/>
      <c r="G33" s="185"/>
      <c r="H33" s="250"/>
      <c r="I33" s="229"/>
      <c r="J33" s="229"/>
      <c r="K33" s="15"/>
      <c r="L33" s="15"/>
      <c r="M33" s="15"/>
    </row>
    <row r="34" spans="1:13" ht="48" customHeight="1">
      <c r="A34" s="15"/>
      <c r="B34" s="254"/>
      <c r="C34" s="230"/>
      <c r="D34" s="255"/>
      <c r="E34" s="244"/>
      <c r="F34" s="230"/>
      <c r="G34" s="186"/>
      <c r="H34" s="250"/>
      <c r="I34" s="230"/>
      <c r="J34" s="230"/>
      <c r="K34" s="15"/>
      <c r="L34" s="15"/>
      <c r="M34" s="15"/>
    </row>
    <row r="35" spans="1:13" ht="27" customHeight="1">
      <c r="A35" s="15"/>
      <c r="B35" s="239" t="s">
        <v>45</v>
      </c>
      <c r="C35" s="240"/>
      <c r="D35" s="240"/>
      <c r="E35" s="240"/>
      <c r="F35" s="240"/>
      <c r="G35" s="240"/>
      <c r="H35" s="72">
        <f>IF(SUM(H30)&gt;100%,"supera el 100%",SUM(H7:H34))</f>
        <v>0.99999999999999989</v>
      </c>
      <c r="I35" s="73"/>
      <c r="J35" s="74"/>
      <c r="K35" s="15"/>
      <c r="L35" s="15"/>
      <c r="M35" s="15"/>
    </row>
    <row r="36" spans="1:13" ht="27" customHeight="1">
      <c r="A36" s="15"/>
      <c r="B36" s="75"/>
      <c r="C36" s="76"/>
      <c r="D36" s="76"/>
      <c r="E36" s="76"/>
      <c r="F36" s="76"/>
      <c r="G36" s="76"/>
      <c r="H36" s="76"/>
      <c r="I36" s="76"/>
      <c r="J36" s="77"/>
      <c r="K36" s="15"/>
      <c r="L36" s="15"/>
      <c r="M36" s="15"/>
    </row>
    <row r="37" spans="1:13" ht="49.5" customHeight="1">
      <c r="A37" s="15"/>
      <c r="B37" s="78"/>
      <c r="C37" s="79"/>
      <c r="D37" s="79"/>
      <c r="E37" s="79"/>
      <c r="F37" s="79"/>
      <c r="G37" s="248"/>
      <c r="H37" s="248"/>
      <c r="I37" s="248"/>
      <c r="J37" s="80"/>
      <c r="K37" s="15"/>
      <c r="L37" s="15"/>
      <c r="M37" s="15"/>
    </row>
    <row r="38" spans="1:13" ht="49.5" customHeight="1">
      <c r="A38" s="15"/>
      <c r="B38" s="78"/>
      <c r="C38" s="79"/>
      <c r="D38" s="79"/>
      <c r="E38" s="79"/>
      <c r="F38" s="79"/>
      <c r="G38" s="253" t="s">
        <v>48</v>
      </c>
      <c r="H38" s="253"/>
      <c r="I38" s="253"/>
      <c r="J38" s="80"/>
      <c r="K38" s="15"/>
      <c r="L38" s="15"/>
      <c r="M38" s="15"/>
    </row>
    <row r="39" spans="1:13" ht="27" customHeight="1">
      <c r="A39" s="15"/>
      <c r="B39" s="78"/>
      <c r="C39" s="79"/>
      <c r="D39" s="79"/>
      <c r="E39" s="79"/>
      <c r="F39" s="79"/>
      <c r="G39" s="79"/>
      <c r="H39" s="79"/>
      <c r="I39" s="79"/>
      <c r="J39" s="80"/>
      <c r="K39" s="15"/>
      <c r="L39" s="15"/>
      <c r="M39" s="15"/>
    </row>
    <row r="40" spans="1:13" ht="27" customHeight="1">
      <c r="A40" s="15"/>
      <c r="B40" s="78"/>
      <c r="C40" s="79"/>
      <c r="D40" s="79"/>
      <c r="E40" s="79"/>
      <c r="F40" s="79"/>
      <c r="G40" s="79"/>
      <c r="H40" s="79"/>
      <c r="I40" s="79"/>
      <c r="J40" s="80"/>
      <c r="K40" s="15"/>
      <c r="L40" s="15"/>
      <c r="M40" s="15"/>
    </row>
    <row r="41" spans="1:13" ht="48.75" customHeight="1">
      <c r="A41" s="15"/>
      <c r="B41" s="81"/>
      <c r="C41" s="82" t="s">
        <v>46</v>
      </c>
      <c r="D41" s="246"/>
      <c r="E41" s="247"/>
      <c r="F41" s="83"/>
      <c r="G41" s="248"/>
      <c r="H41" s="248"/>
      <c r="I41" s="248"/>
      <c r="J41" s="84"/>
      <c r="K41" s="15"/>
      <c r="L41" s="15"/>
      <c r="M41" s="15"/>
    </row>
    <row r="42" spans="1:13" ht="48" customHeight="1">
      <c r="A42" s="15"/>
      <c r="B42" s="81"/>
      <c r="C42" s="82" t="s">
        <v>47</v>
      </c>
      <c r="D42" s="252"/>
      <c r="E42" s="252"/>
      <c r="F42" s="83"/>
      <c r="G42" s="253" t="s">
        <v>49</v>
      </c>
      <c r="H42" s="253"/>
      <c r="I42" s="253"/>
      <c r="J42" s="85"/>
      <c r="K42" s="15"/>
      <c r="L42" s="15"/>
      <c r="M42" s="15"/>
    </row>
    <row r="43" spans="1:13" ht="30">
      <c r="A43" s="15"/>
      <c r="B43" s="86"/>
      <c r="C43" s="87"/>
      <c r="D43" s="88"/>
      <c r="E43" s="88"/>
      <c r="F43" s="88"/>
      <c r="G43" s="88"/>
      <c r="H43" s="88"/>
      <c r="I43" s="88"/>
      <c r="J43" s="89"/>
      <c r="K43" s="15"/>
      <c r="L43" s="15"/>
      <c r="M43" s="15"/>
    </row>
    <row r="44" spans="1:13" s="45" customFormat="1" ht="30">
      <c r="A44" s="15"/>
      <c r="B44" s="90"/>
      <c r="C44" s="91"/>
      <c r="D44" s="91"/>
      <c r="E44" s="91"/>
      <c r="F44" s="91"/>
      <c r="G44" s="91"/>
      <c r="H44" s="91"/>
      <c r="I44" s="91"/>
      <c r="J44" s="91"/>
      <c r="K44" s="15"/>
      <c r="L44" s="15"/>
      <c r="M44" s="15"/>
    </row>
    <row r="45" spans="1:13" s="45" customFormat="1" ht="30">
      <c r="A45" s="15"/>
      <c r="B45" s="90"/>
      <c r="C45" s="91"/>
      <c r="D45" s="91"/>
      <c r="E45" s="91"/>
      <c r="F45" s="91"/>
      <c r="G45" s="91"/>
      <c r="H45" s="91"/>
      <c r="I45" s="91"/>
      <c r="J45" s="91"/>
      <c r="K45" s="15"/>
      <c r="L45" s="15"/>
      <c r="M45" s="15"/>
    </row>
    <row r="46" spans="1:13" s="45" customFormat="1" ht="30">
      <c r="B46" s="92"/>
      <c r="C46" s="83"/>
      <c r="D46" s="83"/>
      <c r="E46" s="83"/>
      <c r="F46" s="83"/>
      <c r="G46" s="83"/>
      <c r="H46" s="83"/>
      <c r="I46" s="83"/>
      <c r="J46" s="83"/>
    </row>
    <row r="47" spans="1:13" s="45" customFormat="1" ht="30">
      <c r="B47" s="92"/>
      <c r="C47" s="83"/>
      <c r="D47" s="83"/>
      <c r="E47" s="83"/>
      <c r="F47" s="83"/>
      <c r="G47" s="83"/>
      <c r="H47" s="83"/>
      <c r="I47" s="83"/>
      <c r="J47" s="83"/>
    </row>
    <row r="48" spans="1:13" s="45" customFormat="1" ht="30">
      <c r="B48" s="92"/>
      <c r="C48" s="83"/>
      <c r="D48" s="83"/>
      <c r="E48" s="83"/>
      <c r="F48" s="83"/>
      <c r="G48" s="83"/>
      <c r="H48" s="83"/>
      <c r="I48" s="83"/>
      <c r="J48" s="83"/>
    </row>
    <row r="49" spans="2:10" s="45" customFormat="1" ht="30">
      <c r="B49" s="92"/>
      <c r="C49" s="83"/>
      <c r="D49" s="83"/>
      <c r="E49" s="83"/>
      <c r="F49" s="83"/>
      <c r="G49" s="83"/>
      <c r="H49" s="83"/>
      <c r="I49" s="83"/>
      <c r="J49" s="83"/>
    </row>
    <row r="50" spans="2:10" s="45" customFormat="1" ht="30">
      <c r="B50" s="92"/>
      <c r="C50" s="83"/>
      <c r="D50" s="83"/>
      <c r="E50" s="83"/>
      <c r="F50" s="83"/>
      <c r="G50" s="83"/>
      <c r="H50" s="83"/>
      <c r="I50" s="83"/>
      <c r="J50" s="83"/>
    </row>
    <row r="51" spans="2:10" s="45" customFormat="1" ht="30">
      <c r="B51" s="92"/>
      <c r="C51" s="83"/>
      <c r="D51" s="83"/>
      <c r="E51" s="83"/>
      <c r="F51" s="83"/>
      <c r="G51" s="83"/>
      <c r="H51" s="83"/>
      <c r="I51" s="83"/>
      <c r="J51" s="83"/>
    </row>
    <row r="52" spans="2:10" s="45" customFormat="1" ht="30">
      <c r="B52" s="92"/>
      <c r="C52" s="83"/>
      <c r="D52" s="83"/>
      <c r="E52" s="83"/>
      <c r="F52" s="83"/>
      <c r="G52" s="83"/>
      <c r="H52" s="83"/>
      <c r="I52" s="83"/>
      <c r="J52" s="83"/>
    </row>
    <row r="53" spans="2:10" s="45" customFormat="1" ht="30">
      <c r="B53" s="92"/>
      <c r="C53" s="83"/>
      <c r="D53" s="83"/>
      <c r="E53" s="83"/>
      <c r="F53" s="83"/>
      <c r="G53" s="83"/>
      <c r="H53" s="83"/>
      <c r="I53" s="83"/>
      <c r="J53" s="83"/>
    </row>
    <row r="54" spans="2:10" s="45" customFormat="1" ht="30">
      <c r="B54" s="92"/>
      <c r="C54" s="83"/>
      <c r="D54" s="83"/>
      <c r="E54" s="83"/>
      <c r="F54" s="83"/>
      <c r="G54" s="83"/>
      <c r="H54" s="83"/>
      <c r="I54" s="83"/>
      <c r="J54" s="83"/>
    </row>
    <row r="55" spans="2:10" s="45" customFormat="1" ht="30">
      <c r="B55" s="92"/>
      <c r="C55" s="83"/>
      <c r="D55" s="83"/>
      <c r="E55" s="83"/>
      <c r="F55" s="83"/>
      <c r="G55" s="83"/>
      <c r="H55" s="83"/>
      <c r="I55" s="83"/>
      <c r="J55" s="83"/>
    </row>
    <row r="56" spans="2:10" s="45" customFormat="1" ht="30">
      <c r="B56" s="92"/>
      <c r="C56" s="83"/>
      <c r="D56" s="83"/>
      <c r="E56" s="83"/>
      <c r="F56" s="83"/>
      <c r="G56" s="83"/>
      <c r="H56" s="83"/>
      <c r="I56" s="83"/>
      <c r="J56" s="83"/>
    </row>
    <row r="57" spans="2:10" s="45" customFormat="1" ht="30">
      <c r="B57" s="92"/>
      <c r="C57" s="83"/>
      <c r="D57" s="83"/>
      <c r="E57" s="83"/>
      <c r="F57" s="83"/>
      <c r="G57" s="83"/>
      <c r="H57" s="83"/>
      <c r="I57" s="83"/>
      <c r="J57" s="83"/>
    </row>
    <row r="58" spans="2:10" s="45" customFormat="1" ht="30">
      <c r="B58" s="92"/>
      <c r="C58" s="83"/>
      <c r="D58" s="83"/>
      <c r="E58" s="83"/>
      <c r="F58" s="83"/>
      <c r="G58" s="83"/>
      <c r="H58" s="83"/>
      <c r="I58" s="83"/>
      <c r="J58" s="83"/>
    </row>
    <row r="59" spans="2:10" s="45" customFormat="1" ht="30">
      <c r="B59" s="92"/>
      <c r="C59" s="83"/>
      <c r="D59" s="83"/>
      <c r="E59" s="83"/>
      <c r="F59" s="83"/>
      <c r="G59" s="83"/>
      <c r="H59" s="83"/>
      <c r="I59" s="83"/>
      <c r="J59" s="83"/>
    </row>
    <row r="60" spans="2:10" s="45" customFormat="1" ht="30">
      <c r="B60" s="92"/>
      <c r="C60" s="83"/>
      <c r="D60" s="83"/>
      <c r="E60" s="83"/>
      <c r="F60" s="83"/>
      <c r="G60" s="83"/>
      <c r="H60" s="83"/>
      <c r="I60" s="83"/>
      <c r="J60" s="83"/>
    </row>
    <row r="61" spans="2:10" s="45" customFormat="1" ht="30">
      <c r="B61" s="92"/>
      <c r="C61" s="83"/>
      <c r="D61" s="83"/>
      <c r="E61" s="83"/>
      <c r="F61" s="83"/>
      <c r="G61" s="83"/>
      <c r="H61" s="83"/>
      <c r="I61" s="83"/>
      <c r="J61" s="83"/>
    </row>
    <row r="62" spans="2:10" s="45" customFormat="1" ht="30">
      <c r="B62" s="92"/>
      <c r="C62" s="83"/>
      <c r="D62" s="83"/>
      <c r="E62" s="83"/>
      <c r="F62" s="83"/>
      <c r="G62" s="83"/>
      <c r="H62" s="83"/>
      <c r="I62" s="83"/>
      <c r="J62" s="83"/>
    </row>
    <row r="63" spans="2:10" s="45" customFormat="1" ht="30">
      <c r="B63" s="92"/>
      <c r="C63" s="83"/>
      <c r="D63" s="83"/>
      <c r="E63" s="83"/>
      <c r="F63" s="83"/>
      <c r="G63" s="83"/>
      <c r="H63" s="83"/>
      <c r="I63" s="83"/>
      <c r="J63" s="83"/>
    </row>
    <row r="64" spans="2:10" s="45" customFormat="1" ht="30">
      <c r="B64" s="92"/>
      <c r="C64" s="83"/>
      <c r="D64" s="83"/>
      <c r="E64" s="83"/>
      <c r="F64" s="83"/>
      <c r="G64" s="83"/>
      <c r="H64" s="83"/>
      <c r="I64" s="83"/>
      <c r="J64" s="83"/>
    </row>
    <row r="65" spans="2:10" s="45" customFormat="1" ht="30">
      <c r="B65" s="92"/>
      <c r="C65" s="83"/>
      <c r="D65" s="83"/>
      <c r="E65" s="83"/>
      <c r="F65" s="83"/>
      <c r="G65" s="83"/>
      <c r="H65" s="83"/>
      <c r="I65" s="83"/>
      <c r="J65" s="83"/>
    </row>
    <row r="66" spans="2:10" s="45" customFormat="1" ht="30">
      <c r="B66" s="92"/>
      <c r="C66" s="83"/>
      <c r="D66" s="83"/>
      <c r="E66" s="83"/>
      <c r="F66" s="83"/>
      <c r="G66" s="83"/>
      <c r="H66" s="83"/>
      <c r="I66" s="83"/>
      <c r="J66" s="83"/>
    </row>
    <row r="67" spans="2:10" s="45" customFormat="1" ht="30">
      <c r="B67" s="92"/>
      <c r="C67" s="83"/>
      <c r="D67" s="83"/>
      <c r="E67" s="83"/>
      <c r="F67" s="83"/>
      <c r="G67" s="83"/>
      <c r="H67" s="83"/>
      <c r="I67" s="83"/>
      <c r="J67" s="83"/>
    </row>
    <row r="68" spans="2:10" s="45" customFormat="1" ht="30">
      <c r="B68" s="92"/>
      <c r="C68" s="83"/>
      <c r="D68" s="83"/>
      <c r="E68" s="83"/>
      <c r="F68" s="83"/>
      <c r="G68" s="83"/>
      <c r="H68" s="83"/>
      <c r="I68" s="83"/>
      <c r="J68" s="83"/>
    </row>
    <row r="69" spans="2:10" s="45" customFormat="1" ht="30">
      <c r="B69" s="92"/>
      <c r="C69" s="83"/>
      <c r="D69" s="83"/>
      <c r="E69" s="83"/>
      <c r="F69" s="83"/>
      <c r="G69" s="83"/>
      <c r="H69" s="83"/>
      <c r="I69" s="83"/>
      <c r="J69" s="83"/>
    </row>
    <row r="70" spans="2:10" s="45" customFormat="1" ht="30">
      <c r="B70" s="92"/>
      <c r="C70" s="83"/>
      <c r="D70" s="83"/>
      <c r="E70" s="83"/>
      <c r="F70" s="83"/>
      <c r="G70" s="83"/>
      <c r="H70" s="83"/>
      <c r="I70" s="83"/>
      <c r="J70" s="83"/>
    </row>
    <row r="71" spans="2:10" s="45" customFormat="1" ht="30">
      <c r="B71" s="92"/>
      <c r="C71" s="83"/>
      <c r="D71" s="83"/>
      <c r="E71" s="83"/>
      <c r="F71" s="83"/>
      <c r="G71" s="83"/>
      <c r="H71" s="83"/>
      <c r="I71" s="83"/>
      <c r="J71" s="83"/>
    </row>
    <row r="72" spans="2:10" s="45" customFormat="1" ht="30">
      <c r="B72" s="92"/>
      <c r="C72" s="83"/>
      <c r="D72" s="83"/>
      <c r="E72" s="83"/>
      <c r="F72" s="83"/>
      <c r="G72" s="83"/>
      <c r="H72" s="83"/>
      <c r="I72" s="83"/>
      <c r="J72" s="83"/>
    </row>
    <row r="73" spans="2:10" s="45" customFormat="1" ht="30">
      <c r="B73" s="92"/>
      <c r="C73" s="83"/>
      <c r="D73" s="83"/>
      <c r="E73" s="83"/>
      <c r="F73" s="83"/>
      <c r="G73" s="83"/>
      <c r="H73" s="83"/>
      <c r="I73" s="83"/>
      <c r="J73" s="83"/>
    </row>
    <row r="74" spans="2:10" s="45" customFormat="1" ht="31.5">
      <c r="B74" s="93"/>
      <c r="C74" s="94"/>
      <c r="D74" s="94"/>
      <c r="E74" s="94"/>
      <c r="F74" s="94"/>
      <c r="G74" s="94"/>
      <c r="H74" s="94"/>
      <c r="I74" s="94"/>
      <c r="J74" s="94"/>
    </row>
    <row r="75" spans="2:10" s="45" customFormat="1" ht="31.5">
      <c r="B75" s="93"/>
      <c r="C75" s="94"/>
      <c r="D75" s="94"/>
      <c r="E75" s="94"/>
      <c r="F75" s="94"/>
      <c r="G75" s="94"/>
      <c r="H75" s="94"/>
      <c r="I75" s="94"/>
      <c r="J75" s="94"/>
    </row>
    <row r="76" spans="2:10" s="45" customFormat="1" ht="31.5">
      <c r="B76" s="93"/>
      <c r="C76" s="94"/>
      <c r="D76" s="94"/>
      <c r="E76" s="94"/>
      <c r="F76" s="94"/>
      <c r="G76" s="94"/>
      <c r="H76" s="94"/>
      <c r="I76" s="94"/>
      <c r="J76" s="94"/>
    </row>
    <row r="77" spans="2:10" s="45" customFormat="1" ht="31.5">
      <c r="B77" s="93"/>
      <c r="C77" s="94"/>
      <c r="D77" s="94"/>
      <c r="E77" s="94"/>
      <c r="F77" s="94"/>
      <c r="G77" s="94"/>
      <c r="H77" s="94"/>
      <c r="I77" s="94"/>
      <c r="J77" s="94"/>
    </row>
    <row r="78" spans="2:10" s="45" customFormat="1" ht="31.5">
      <c r="B78" s="93"/>
      <c r="C78" s="94"/>
      <c r="D78" s="94"/>
      <c r="E78" s="94"/>
      <c r="F78" s="94"/>
      <c r="G78" s="94"/>
      <c r="H78" s="94"/>
      <c r="I78" s="94"/>
      <c r="J78" s="94"/>
    </row>
    <row r="79" spans="2:10" s="45" customFormat="1" ht="31.5">
      <c r="B79" s="93"/>
      <c r="C79" s="94"/>
      <c r="D79" s="94"/>
      <c r="E79" s="94"/>
      <c r="F79" s="94"/>
      <c r="G79" s="94"/>
      <c r="H79" s="94"/>
      <c r="I79" s="94"/>
      <c r="J79" s="94"/>
    </row>
    <row r="80" spans="2:10" s="45" customFormat="1" ht="31.5">
      <c r="B80" s="93"/>
      <c r="C80" s="94"/>
      <c r="D80" s="94"/>
      <c r="E80" s="94"/>
      <c r="F80" s="94"/>
      <c r="G80" s="94"/>
      <c r="H80" s="94"/>
      <c r="I80" s="94"/>
      <c r="J80" s="94"/>
    </row>
    <row r="81" spans="2:10" s="45" customFormat="1" ht="31.5">
      <c r="B81" s="93"/>
      <c r="C81" s="94"/>
      <c r="D81" s="94"/>
      <c r="E81" s="94"/>
      <c r="F81" s="94"/>
      <c r="G81" s="94"/>
      <c r="H81" s="94"/>
      <c r="I81" s="94"/>
      <c r="J81" s="94"/>
    </row>
    <row r="82" spans="2:10" s="45" customFormat="1" ht="31.5">
      <c r="B82" s="93"/>
      <c r="C82" s="94"/>
      <c r="D82" s="94"/>
      <c r="E82" s="94"/>
      <c r="F82" s="94"/>
      <c r="G82" s="94"/>
      <c r="H82" s="94"/>
      <c r="I82" s="94"/>
      <c r="J82" s="94"/>
    </row>
    <row r="83" spans="2:10" s="45" customFormat="1" ht="31.5">
      <c r="B83" s="93"/>
      <c r="C83" s="94"/>
      <c r="D83" s="94"/>
      <c r="E83" s="94"/>
      <c r="F83" s="94"/>
      <c r="G83" s="94"/>
      <c r="H83" s="94"/>
      <c r="I83" s="94"/>
      <c r="J83" s="94"/>
    </row>
    <row r="84" spans="2:10" s="45" customFormat="1" ht="31.5">
      <c r="B84" s="93"/>
      <c r="C84" s="94"/>
      <c r="D84" s="94"/>
      <c r="E84" s="94"/>
      <c r="F84" s="94"/>
      <c r="G84" s="94"/>
      <c r="H84" s="94"/>
      <c r="I84" s="94"/>
      <c r="J84" s="94"/>
    </row>
    <row r="85" spans="2:10" s="45" customFormat="1" ht="31.5">
      <c r="B85" s="93"/>
      <c r="C85" s="94"/>
      <c r="D85" s="94"/>
      <c r="E85" s="94"/>
      <c r="F85" s="94"/>
      <c r="G85" s="94"/>
      <c r="H85" s="94"/>
      <c r="I85" s="94"/>
      <c r="J85" s="94"/>
    </row>
    <row r="86" spans="2:10" s="45" customFormat="1" ht="31.5">
      <c r="B86" s="93"/>
      <c r="C86" s="94"/>
      <c r="D86" s="94"/>
      <c r="E86" s="94"/>
      <c r="F86" s="94"/>
      <c r="G86" s="94"/>
      <c r="H86" s="94"/>
      <c r="I86" s="94"/>
      <c r="J86" s="94"/>
    </row>
    <row r="87" spans="2:10" s="45" customFormat="1" ht="31.5">
      <c r="B87" s="93"/>
      <c r="C87" s="94"/>
      <c r="D87" s="94"/>
      <c r="E87" s="94"/>
      <c r="F87" s="94"/>
      <c r="G87" s="94"/>
      <c r="H87" s="94"/>
      <c r="I87" s="94"/>
      <c r="J87" s="94"/>
    </row>
    <row r="88" spans="2:10" s="45" customFormat="1" ht="31.5">
      <c r="B88" s="93"/>
      <c r="C88" s="94"/>
      <c r="D88" s="94"/>
      <c r="E88" s="94"/>
      <c r="F88" s="94"/>
      <c r="G88" s="94"/>
      <c r="H88" s="94"/>
      <c r="I88" s="94"/>
      <c r="J88" s="94"/>
    </row>
    <row r="89" spans="2:10" s="45" customFormat="1" ht="31.5">
      <c r="B89" s="93"/>
      <c r="C89" s="94"/>
      <c r="D89" s="94"/>
      <c r="E89" s="94"/>
      <c r="F89" s="94"/>
      <c r="G89" s="94"/>
      <c r="H89" s="94"/>
      <c r="I89" s="94"/>
      <c r="J89" s="94"/>
    </row>
  </sheetData>
  <mergeCells count="61">
    <mergeCell ref="B1:J2"/>
    <mergeCell ref="F18:F22"/>
    <mergeCell ref="B23:J23"/>
    <mergeCell ref="D42:E42"/>
    <mergeCell ref="G42:I42"/>
    <mergeCell ref="G37:I37"/>
    <mergeCell ref="G38:I38"/>
    <mergeCell ref="I30:I34"/>
    <mergeCell ref="B30:B34"/>
    <mergeCell ref="C30:C34"/>
    <mergeCell ref="H24:H28"/>
    <mergeCell ref="I24:I28"/>
    <mergeCell ref="D30:D34"/>
    <mergeCell ref="E30:E34"/>
    <mergeCell ref="B24:B28"/>
    <mergeCell ref="D24:D28"/>
    <mergeCell ref="E24:E28"/>
    <mergeCell ref="B29:J29"/>
    <mergeCell ref="J24:J28"/>
    <mergeCell ref="D41:E41"/>
    <mergeCell ref="G41:I41"/>
    <mergeCell ref="F30:F34"/>
    <mergeCell ref="H30:H34"/>
    <mergeCell ref="J30:J34"/>
    <mergeCell ref="F24:F28"/>
    <mergeCell ref="C24:C28"/>
    <mergeCell ref="B35:G35"/>
    <mergeCell ref="B12:B16"/>
    <mergeCell ref="C12:C16"/>
    <mergeCell ref="D12:D16"/>
    <mergeCell ref="E12:E16"/>
    <mergeCell ref="F12:F16"/>
    <mergeCell ref="J18:J22"/>
    <mergeCell ref="B17:J17"/>
    <mergeCell ref="H18:H22"/>
    <mergeCell ref="I18:I22"/>
    <mergeCell ref="B18:B22"/>
    <mergeCell ref="C18:C22"/>
    <mergeCell ref="D18:D22"/>
    <mergeCell ref="E18:E22"/>
    <mergeCell ref="H12:H16"/>
    <mergeCell ref="I12:I16"/>
    <mergeCell ref="D7:D11"/>
    <mergeCell ref="I7:I11"/>
    <mergeCell ref="J12:J16"/>
    <mergeCell ref="J7:J11"/>
    <mergeCell ref="E7:E11"/>
    <mergeCell ref="F7:F11"/>
    <mergeCell ref="B7:B11"/>
    <mergeCell ref="H7:H11"/>
    <mergeCell ref="C7:C11"/>
    <mergeCell ref="B3:J3"/>
    <mergeCell ref="H4:H5"/>
    <mergeCell ref="I4:J4"/>
    <mergeCell ref="G4:G5"/>
    <mergeCell ref="B6:J6"/>
    <mergeCell ref="B4:B5"/>
    <mergeCell ref="C4:C5"/>
    <mergeCell ref="D4:D5"/>
    <mergeCell ref="E4:E5"/>
    <mergeCell ref="F4:F5"/>
  </mergeCells>
  <dataValidations count="1">
    <dataValidation allowBlank="1" showInputMessage="1" showErrorMessage="1" errorTitle="error" error="solo datos númericos" sqref="H24:H28 H18:H22 H30:H34 H7:H16"/>
  </dataValidations>
  <printOptions horizontalCentered="1" verticalCentered="1"/>
  <pageMargins left="0.35433070866141736" right="0.31496062992125984" top="0.35433070866141736" bottom="0.39370078740157483" header="0.31496062992125984" footer="0.31496062992125984"/>
  <pageSetup paperSize="175" scale="12" orientation="landscape" r:id="rId1"/>
  <rowBreaks count="2" manualBreakCount="2">
    <brk id="16" max="9" man="1"/>
    <brk id="43" max="17" man="1"/>
  </rowBreaks>
  <colBreaks count="1" manualBreakCount="1">
    <brk id="10" max="4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9"/>
  <sheetViews>
    <sheetView topLeftCell="B24" zoomScale="40" zoomScaleNormal="40" workbookViewId="0">
      <selection activeCell="H36" sqref="H36"/>
    </sheetView>
  </sheetViews>
  <sheetFormatPr baseColWidth="10" defaultColWidth="10.85546875" defaultRowHeight="18.75"/>
  <cols>
    <col min="1" max="1" width="4.28515625" style="40" customWidth="1"/>
    <col min="2" max="2" width="17" style="17" customWidth="1"/>
    <col min="3" max="3" width="41.42578125" style="40" customWidth="1"/>
    <col min="4" max="4" width="41.7109375" style="40" customWidth="1"/>
    <col min="5" max="5" width="28.85546875" style="40" customWidth="1"/>
    <col min="6" max="6" width="29.7109375" style="40" customWidth="1"/>
    <col min="7" max="7" width="33.42578125" style="40" customWidth="1"/>
    <col min="8" max="8" width="32" style="40" customWidth="1"/>
    <col min="9" max="11" width="41.140625" style="40" customWidth="1"/>
    <col min="12" max="12" width="36.42578125" style="40" customWidth="1"/>
    <col min="13" max="13" width="24.140625" style="40" customWidth="1"/>
    <col min="14" max="14" width="80.7109375" style="40" customWidth="1"/>
    <col min="15" max="15" width="3.7109375" style="40" customWidth="1"/>
    <col min="16" max="54" width="10.85546875" style="45"/>
    <col min="55" max="16384" width="10.85546875" style="40"/>
  </cols>
  <sheetData>
    <row r="1" spans="1:54" s="45" customFormat="1" ht="132" customHeight="1">
      <c r="A1" s="15"/>
      <c r="B1" s="277" t="s">
        <v>138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9"/>
      <c r="O1" s="15"/>
      <c r="P1" s="15"/>
      <c r="Q1" s="15"/>
    </row>
    <row r="2" spans="1:54" ht="64.5" customHeight="1">
      <c r="A2" s="15"/>
      <c r="B2" s="280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2"/>
      <c r="O2" s="15"/>
      <c r="P2" s="15"/>
      <c r="Q2" s="15"/>
    </row>
    <row r="3" spans="1:54" ht="64.5" customHeight="1">
      <c r="A3" s="15"/>
      <c r="B3" s="280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2"/>
      <c r="O3" s="15"/>
      <c r="P3" s="15"/>
      <c r="Q3" s="15"/>
    </row>
    <row r="4" spans="1:54" s="9" customFormat="1" ht="56.25" customHeight="1">
      <c r="A4" s="18"/>
      <c r="B4" s="283" t="s">
        <v>30</v>
      </c>
      <c r="C4" s="285" t="s">
        <v>31</v>
      </c>
      <c r="D4" s="285" t="s">
        <v>32</v>
      </c>
      <c r="E4" s="285" t="s">
        <v>33</v>
      </c>
      <c r="F4" s="285" t="s">
        <v>34</v>
      </c>
      <c r="G4" s="285" t="s">
        <v>14</v>
      </c>
      <c r="H4" s="285" t="s">
        <v>35</v>
      </c>
      <c r="I4" s="287" t="s">
        <v>36</v>
      </c>
      <c r="J4" s="288"/>
      <c r="K4" s="289" t="s">
        <v>28</v>
      </c>
      <c r="L4" s="289"/>
      <c r="M4" s="289" t="s">
        <v>102</v>
      </c>
      <c r="N4" s="289"/>
      <c r="O4" s="18"/>
      <c r="P4" s="18"/>
      <c r="Q4" s="18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1:54" s="10" customFormat="1" ht="129" customHeight="1">
      <c r="A5" s="18"/>
      <c r="B5" s="284"/>
      <c r="C5" s="286"/>
      <c r="D5" s="286"/>
      <c r="E5" s="286"/>
      <c r="F5" s="286"/>
      <c r="G5" s="286"/>
      <c r="H5" s="286"/>
      <c r="I5" s="53" t="s">
        <v>39</v>
      </c>
      <c r="J5" s="95" t="s">
        <v>40</v>
      </c>
      <c r="K5" s="96" t="s">
        <v>43</v>
      </c>
      <c r="L5" s="96" t="s">
        <v>44</v>
      </c>
      <c r="M5" s="290" t="s">
        <v>41</v>
      </c>
      <c r="N5" s="291"/>
      <c r="O5" s="21"/>
      <c r="P5" s="18"/>
      <c r="Q5" s="1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4" s="10" customFormat="1" ht="91.5" customHeight="1">
      <c r="A6" s="18"/>
      <c r="B6" s="256" t="s">
        <v>184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8"/>
      <c r="O6" s="18"/>
      <c r="P6" s="18"/>
      <c r="Q6" s="1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46.5" customHeight="1" thickBot="1">
      <c r="A7" s="15"/>
      <c r="B7" s="274">
        <v>1</v>
      </c>
      <c r="C7" s="271">
        <f>F1Concertación!C7:C11</f>
        <v>0</v>
      </c>
      <c r="D7" s="271" t="str">
        <f>F1Concertación!D7:D11</f>
        <v>Cumplimiento 100% del Plan de Acción 
(Del Área que Lídera)</v>
      </c>
      <c r="E7" s="271">
        <f>F1Concertación!E7:E11</f>
        <v>0</v>
      </c>
      <c r="F7" s="273">
        <f>F1Concertación!F7:F11</f>
        <v>0</v>
      </c>
      <c r="G7" s="187">
        <f>F1Concertación!G7</f>
        <v>0</v>
      </c>
      <c r="H7" s="259">
        <v>0.6</v>
      </c>
      <c r="I7" s="259">
        <f>F1Concertación!I7:I11</f>
        <v>0</v>
      </c>
      <c r="J7" s="259"/>
      <c r="K7" s="271"/>
      <c r="L7" s="268"/>
      <c r="M7" s="262"/>
      <c r="N7" s="263"/>
      <c r="O7" s="15"/>
      <c r="P7" s="15"/>
      <c r="Q7" s="15"/>
    </row>
    <row r="8" spans="1:54" ht="48" customHeight="1" thickBot="1">
      <c r="A8" s="15"/>
      <c r="B8" s="275"/>
      <c r="C8" s="260"/>
      <c r="D8" s="260"/>
      <c r="E8" s="260"/>
      <c r="F8" s="260"/>
      <c r="G8" s="188">
        <f>F1Concertación!G8</f>
        <v>0</v>
      </c>
      <c r="H8" s="260"/>
      <c r="I8" s="260"/>
      <c r="J8" s="260"/>
      <c r="K8" s="260"/>
      <c r="L8" s="269"/>
      <c r="M8" s="264"/>
      <c r="N8" s="265"/>
      <c r="O8" s="15"/>
      <c r="P8" s="15"/>
      <c r="Q8" s="15"/>
    </row>
    <row r="9" spans="1:54" ht="48" customHeight="1" thickBot="1">
      <c r="A9" s="15"/>
      <c r="B9" s="275"/>
      <c r="C9" s="260"/>
      <c r="D9" s="260"/>
      <c r="E9" s="260"/>
      <c r="F9" s="260"/>
      <c r="G9" s="188">
        <f>F1Concertación!G9</f>
        <v>0</v>
      </c>
      <c r="H9" s="260"/>
      <c r="I9" s="260"/>
      <c r="J9" s="260"/>
      <c r="K9" s="260"/>
      <c r="L9" s="269"/>
      <c r="M9" s="264"/>
      <c r="N9" s="265"/>
      <c r="O9" s="15"/>
      <c r="P9" s="15"/>
      <c r="Q9" s="15"/>
    </row>
    <row r="10" spans="1:54" ht="48" customHeight="1" thickBot="1">
      <c r="A10" s="15"/>
      <c r="B10" s="275"/>
      <c r="C10" s="260"/>
      <c r="D10" s="260"/>
      <c r="E10" s="260"/>
      <c r="F10" s="260"/>
      <c r="G10" s="189">
        <f>F1Concertación!G10</f>
        <v>0</v>
      </c>
      <c r="H10" s="260"/>
      <c r="I10" s="260"/>
      <c r="J10" s="260"/>
      <c r="K10" s="260"/>
      <c r="L10" s="269"/>
      <c r="M10" s="264"/>
      <c r="N10" s="265"/>
      <c r="O10" s="15"/>
      <c r="P10" s="15"/>
      <c r="Q10" s="15"/>
    </row>
    <row r="11" spans="1:54" ht="48" customHeight="1">
      <c r="A11" s="15"/>
      <c r="B11" s="276"/>
      <c r="C11" s="261"/>
      <c r="D11" s="261"/>
      <c r="E11" s="272"/>
      <c r="F11" s="261"/>
      <c r="G11" s="190">
        <f>F1Concertación!G11</f>
        <v>0</v>
      </c>
      <c r="H11" s="261"/>
      <c r="I11" s="261"/>
      <c r="J11" s="261"/>
      <c r="K11" s="261"/>
      <c r="L11" s="270"/>
      <c r="M11" s="266"/>
      <c r="N11" s="267"/>
      <c r="O11" s="15"/>
      <c r="P11" s="15"/>
      <c r="Q11" s="15"/>
    </row>
    <row r="12" spans="1:54" ht="47.25" customHeight="1" thickBot="1">
      <c r="A12" s="19"/>
      <c r="B12" s="274">
        <v>2</v>
      </c>
      <c r="C12" s="271">
        <f>F1Concertación!C12:C16</f>
        <v>0</v>
      </c>
      <c r="D12" s="271" t="str">
        <f>F1Concertación!D12:D16</f>
        <v xml:space="preserve">Proyecto de Innovación Pública </v>
      </c>
      <c r="E12" s="271">
        <f>F1Concertación!E12:E16</f>
        <v>0</v>
      </c>
      <c r="F12" s="273">
        <f>F1Concertación!F12:F16</f>
        <v>0</v>
      </c>
      <c r="G12" s="187">
        <f>F1Concertación!G12</f>
        <v>0</v>
      </c>
      <c r="H12" s="259">
        <v>0.1</v>
      </c>
      <c r="I12" s="259">
        <f>F1Concertación!I12:I16</f>
        <v>0</v>
      </c>
      <c r="J12" s="259"/>
      <c r="K12" s="271"/>
      <c r="L12" s="268"/>
      <c r="M12" s="262"/>
      <c r="N12" s="263"/>
      <c r="O12" s="15"/>
      <c r="P12" s="15"/>
      <c r="Q12" s="15"/>
    </row>
    <row r="13" spans="1:54" ht="47.25" customHeight="1" thickBot="1">
      <c r="A13" s="19"/>
      <c r="B13" s="275"/>
      <c r="C13" s="260"/>
      <c r="D13" s="260"/>
      <c r="E13" s="260"/>
      <c r="F13" s="260"/>
      <c r="G13" s="188">
        <f>F1Concertación!G13</f>
        <v>0</v>
      </c>
      <c r="H13" s="260"/>
      <c r="I13" s="260"/>
      <c r="J13" s="260"/>
      <c r="K13" s="260"/>
      <c r="L13" s="269"/>
      <c r="M13" s="264"/>
      <c r="N13" s="265"/>
      <c r="O13" s="15"/>
      <c r="P13" s="15"/>
      <c r="Q13" s="15"/>
    </row>
    <row r="14" spans="1:54" ht="47.25" customHeight="1" thickBot="1">
      <c r="A14" s="19"/>
      <c r="B14" s="275"/>
      <c r="C14" s="260"/>
      <c r="D14" s="260"/>
      <c r="E14" s="260"/>
      <c r="F14" s="260"/>
      <c r="G14" s="188">
        <f>F1Concertación!G14</f>
        <v>0</v>
      </c>
      <c r="H14" s="260"/>
      <c r="I14" s="260"/>
      <c r="J14" s="260"/>
      <c r="K14" s="260"/>
      <c r="L14" s="269"/>
      <c r="M14" s="264"/>
      <c r="N14" s="265"/>
      <c r="O14" s="15"/>
      <c r="P14" s="15"/>
      <c r="Q14" s="15"/>
    </row>
    <row r="15" spans="1:54" ht="55.5" customHeight="1" thickBot="1">
      <c r="A15" s="19"/>
      <c r="B15" s="275"/>
      <c r="C15" s="260"/>
      <c r="D15" s="260"/>
      <c r="E15" s="260"/>
      <c r="F15" s="260"/>
      <c r="G15" s="189">
        <f>F1Concertación!G15</f>
        <v>0</v>
      </c>
      <c r="H15" s="260"/>
      <c r="I15" s="260"/>
      <c r="J15" s="260"/>
      <c r="K15" s="260"/>
      <c r="L15" s="269"/>
      <c r="M15" s="264"/>
      <c r="N15" s="265"/>
      <c r="O15" s="15"/>
      <c r="P15" s="15"/>
      <c r="Q15" s="15"/>
    </row>
    <row r="16" spans="1:54" ht="39.75" customHeight="1">
      <c r="A16" s="19"/>
      <c r="B16" s="276"/>
      <c r="C16" s="261"/>
      <c r="D16" s="261"/>
      <c r="E16" s="261"/>
      <c r="F16" s="261"/>
      <c r="G16" s="190">
        <f>F1Concertación!G16</f>
        <v>0</v>
      </c>
      <c r="H16" s="261"/>
      <c r="I16" s="261"/>
      <c r="J16" s="261"/>
      <c r="K16" s="261"/>
      <c r="L16" s="270"/>
      <c r="M16" s="266"/>
      <c r="N16" s="267"/>
      <c r="O16" s="15"/>
      <c r="P16" s="15"/>
      <c r="Q16" s="15"/>
    </row>
    <row r="17" spans="1:54" s="10" customFormat="1" ht="91.5" customHeight="1">
      <c r="A17" s="18"/>
      <c r="B17" s="256" t="s">
        <v>99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8"/>
      <c r="O17" s="18"/>
      <c r="P17" s="18"/>
      <c r="Q17" s="1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4" ht="39.75" customHeight="1" thickBot="1">
      <c r="A18" s="15"/>
      <c r="B18" s="274">
        <v>3</v>
      </c>
      <c r="C18" s="271">
        <f>F1Concertación!C18:C22</f>
        <v>0</v>
      </c>
      <c r="D18" s="271">
        <f>F1Concertación!D18:D22</f>
        <v>0</v>
      </c>
      <c r="E18" s="271">
        <f>F1Concertación!E18:E22</f>
        <v>0</v>
      </c>
      <c r="F18" s="273">
        <f>F1Concertación!F18:F22</f>
        <v>0</v>
      </c>
      <c r="G18" s="187">
        <f>F1Concertación!G18</f>
        <v>0</v>
      </c>
      <c r="H18" s="259">
        <v>0.1</v>
      </c>
      <c r="I18" s="259">
        <f>F1Concertación!I18:I22</f>
        <v>0</v>
      </c>
      <c r="J18" s="259"/>
      <c r="K18" s="271"/>
      <c r="L18" s="268"/>
      <c r="M18" s="262"/>
      <c r="N18" s="263"/>
      <c r="O18" s="15"/>
      <c r="P18" s="15"/>
      <c r="Q18" s="15"/>
    </row>
    <row r="19" spans="1:54" ht="39.75" customHeight="1" thickBot="1">
      <c r="A19" s="15"/>
      <c r="B19" s="275"/>
      <c r="C19" s="260"/>
      <c r="D19" s="260"/>
      <c r="E19" s="260"/>
      <c r="F19" s="260"/>
      <c r="G19" s="188">
        <f>F1Concertación!G25</f>
        <v>0</v>
      </c>
      <c r="H19" s="260"/>
      <c r="I19" s="260"/>
      <c r="J19" s="260"/>
      <c r="K19" s="260"/>
      <c r="L19" s="269"/>
      <c r="M19" s="264"/>
      <c r="N19" s="265"/>
      <c r="O19" s="15"/>
      <c r="P19" s="15"/>
      <c r="Q19" s="15"/>
    </row>
    <row r="20" spans="1:54" ht="39.75" customHeight="1" thickBot="1">
      <c r="A20" s="15"/>
      <c r="B20" s="275"/>
      <c r="C20" s="260"/>
      <c r="D20" s="260"/>
      <c r="E20" s="260"/>
      <c r="F20" s="260"/>
      <c r="G20" s="188">
        <f>F1Concertación!G20</f>
        <v>0</v>
      </c>
      <c r="H20" s="260"/>
      <c r="I20" s="260"/>
      <c r="J20" s="260"/>
      <c r="K20" s="260"/>
      <c r="L20" s="269"/>
      <c r="M20" s="264"/>
      <c r="N20" s="265"/>
      <c r="O20" s="15"/>
      <c r="P20" s="15"/>
      <c r="Q20" s="15"/>
    </row>
    <row r="21" spans="1:54" ht="39" customHeight="1" thickBot="1">
      <c r="A21" s="15"/>
      <c r="B21" s="275"/>
      <c r="C21" s="260"/>
      <c r="D21" s="260"/>
      <c r="E21" s="260"/>
      <c r="F21" s="260"/>
      <c r="G21" s="189">
        <f>F1Concertación!G21</f>
        <v>0</v>
      </c>
      <c r="H21" s="260"/>
      <c r="I21" s="260"/>
      <c r="J21" s="260"/>
      <c r="K21" s="260"/>
      <c r="L21" s="269"/>
      <c r="M21" s="264"/>
      <c r="N21" s="265"/>
      <c r="O21" s="15"/>
      <c r="P21" s="15"/>
      <c r="Q21" s="15"/>
    </row>
    <row r="22" spans="1:54" ht="39" customHeight="1">
      <c r="A22" s="15"/>
      <c r="B22" s="276"/>
      <c r="C22" s="261"/>
      <c r="D22" s="261"/>
      <c r="E22" s="261"/>
      <c r="F22" s="261"/>
      <c r="G22" s="190">
        <f>F1Concertación!G22</f>
        <v>0</v>
      </c>
      <c r="H22" s="261"/>
      <c r="I22" s="261"/>
      <c r="J22" s="261"/>
      <c r="K22" s="261"/>
      <c r="L22" s="270"/>
      <c r="M22" s="266"/>
      <c r="N22" s="267"/>
      <c r="O22" s="15"/>
      <c r="P22" s="15"/>
      <c r="Q22" s="15"/>
    </row>
    <row r="23" spans="1:54" s="10" customFormat="1" ht="91.5" customHeight="1">
      <c r="A23" s="18"/>
      <c r="B23" s="256" t="s">
        <v>100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8"/>
      <c r="O23" s="18"/>
      <c r="P23" s="18"/>
      <c r="Q23" s="1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54" ht="39" customHeight="1" thickBot="1">
      <c r="A24" s="15"/>
      <c r="B24" s="274">
        <v>4</v>
      </c>
      <c r="C24" s="271">
        <f>F1Concertación!C24:C28</f>
        <v>0</v>
      </c>
      <c r="D24" s="271">
        <f>F1Concertación!D24:D28</f>
        <v>0</v>
      </c>
      <c r="E24" s="271">
        <f>F1Concertación!E24:E28</f>
        <v>0</v>
      </c>
      <c r="F24" s="273">
        <f>F1Concertación!F24:F28</f>
        <v>0</v>
      </c>
      <c r="G24" s="187">
        <f>F1Concertación!G24</f>
        <v>0</v>
      </c>
      <c r="H24" s="259">
        <v>0.1</v>
      </c>
      <c r="I24" s="259">
        <f>F1Concertación!I24:I28</f>
        <v>0</v>
      </c>
      <c r="J24" s="259"/>
      <c r="K24" s="271"/>
      <c r="L24" s="268"/>
      <c r="M24" s="262"/>
      <c r="N24" s="263"/>
      <c r="O24" s="15"/>
      <c r="P24" s="15"/>
      <c r="Q24" s="15"/>
    </row>
    <row r="25" spans="1:54" ht="39" customHeight="1" thickBot="1">
      <c r="A25" s="15"/>
      <c r="B25" s="275"/>
      <c r="C25" s="260"/>
      <c r="D25" s="260"/>
      <c r="E25" s="260"/>
      <c r="F25" s="260"/>
      <c r="G25" s="188">
        <f>F1Concertación!G25</f>
        <v>0</v>
      </c>
      <c r="H25" s="260"/>
      <c r="I25" s="260"/>
      <c r="J25" s="260"/>
      <c r="K25" s="260"/>
      <c r="L25" s="269"/>
      <c r="M25" s="264"/>
      <c r="N25" s="265"/>
      <c r="O25" s="15"/>
      <c r="P25" s="15"/>
      <c r="Q25" s="15"/>
    </row>
    <row r="26" spans="1:54" ht="39" customHeight="1" thickBot="1">
      <c r="A26" s="15"/>
      <c r="B26" s="275"/>
      <c r="C26" s="260"/>
      <c r="D26" s="260"/>
      <c r="E26" s="260"/>
      <c r="F26" s="260"/>
      <c r="G26" s="188">
        <f>F1Concertación!G26</f>
        <v>0</v>
      </c>
      <c r="H26" s="260"/>
      <c r="I26" s="260"/>
      <c r="J26" s="260"/>
      <c r="K26" s="260"/>
      <c r="L26" s="269"/>
      <c r="M26" s="264"/>
      <c r="N26" s="265"/>
      <c r="O26" s="15"/>
      <c r="P26" s="15"/>
      <c r="Q26" s="15"/>
    </row>
    <row r="27" spans="1:54" ht="39" customHeight="1" thickBot="1">
      <c r="A27" s="15"/>
      <c r="B27" s="275"/>
      <c r="C27" s="260"/>
      <c r="D27" s="260"/>
      <c r="E27" s="260"/>
      <c r="F27" s="260"/>
      <c r="G27" s="189">
        <f>F1Concertación!G27</f>
        <v>0</v>
      </c>
      <c r="H27" s="260"/>
      <c r="I27" s="260"/>
      <c r="J27" s="260"/>
      <c r="K27" s="260"/>
      <c r="L27" s="269"/>
      <c r="M27" s="264"/>
      <c r="N27" s="265"/>
      <c r="O27" s="15"/>
      <c r="P27" s="15"/>
      <c r="Q27" s="15"/>
    </row>
    <row r="28" spans="1:54" ht="48" customHeight="1">
      <c r="A28" s="15"/>
      <c r="B28" s="276"/>
      <c r="C28" s="261"/>
      <c r="D28" s="261"/>
      <c r="E28" s="261"/>
      <c r="F28" s="261"/>
      <c r="G28" s="190">
        <f>F1Concertación!G28</f>
        <v>0</v>
      </c>
      <c r="H28" s="261"/>
      <c r="I28" s="261"/>
      <c r="J28" s="261"/>
      <c r="K28" s="261"/>
      <c r="L28" s="270"/>
      <c r="M28" s="266"/>
      <c r="N28" s="267"/>
      <c r="O28" s="15"/>
      <c r="P28" s="15"/>
      <c r="Q28" s="15"/>
    </row>
    <row r="29" spans="1:54" s="10" customFormat="1" ht="91.5" customHeight="1">
      <c r="A29" s="18"/>
      <c r="B29" s="256" t="s">
        <v>101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  <c r="O29" s="18"/>
      <c r="P29" s="18"/>
      <c r="Q29" s="1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</row>
    <row r="30" spans="1:54" ht="39" customHeight="1" thickBot="1">
      <c r="A30" s="15"/>
      <c r="B30" s="300">
        <v>5</v>
      </c>
      <c r="C30" s="296">
        <f>F1Concertación!C30:C34</f>
        <v>0</v>
      </c>
      <c r="D30" s="296">
        <f>F1Concertación!D30:D34</f>
        <v>0</v>
      </c>
      <c r="E30" s="296">
        <f>F1Concertación!E30:E34</f>
        <v>0</v>
      </c>
      <c r="F30" s="298">
        <f>F1Concertación!F30:F34</f>
        <v>0</v>
      </c>
      <c r="G30" s="188">
        <f>F1Concertación!G30</f>
        <v>0</v>
      </c>
      <c r="H30" s="299">
        <v>0.1</v>
      </c>
      <c r="I30" s="299">
        <f>F1Concertación!I30:I34</f>
        <v>0</v>
      </c>
      <c r="J30" s="299"/>
      <c r="K30" s="271"/>
      <c r="L30" s="268"/>
      <c r="M30" s="262"/>
      <c r="N30" s="263"/>
      <c r="O30" s="15"/>
      <c r="P30" s="15"/>
      <c r="Q30" s="15"/>
    </row>
    <row r="31" spans="1:54" ht="39" customHeight="1" thickBot="1">
      <c r="A31" s="15"/>
      <c r="B31" s="300"/>
      <c r="C31" s="296"/>
      <c r="D31" s="296"/>
      <c r="E31" s="296"/>
      <c r="F31" s="296"/>
      <c r="G31" s="189">
        <f>F1Concertación!G31</f>
        <v>0</v>
      </c>
      <c r="H31" s="296"/>
      <c r="I31" s="296"/>
      <c r="J31" s="296"/>
      <c r="K31" s="260"/>
      <c r="L31" s="269"/>
      <c r="M31" s="264"/>
      <c r="N31" s="265"/>
      <c r="O31" s="15"/>
      <c r="P31" s="15"/>
      <c r="Q31" s="15"/>
    </row>
    <row r="32" spans="1:54" ht="48" customHeight="1" thickBot="1">
      <c r="A32" s="15"/>
      <c r="B32" s="300"/>
      <c r="C32" s="296"/>
      <c r="D32" s="296"/>
      <c r="E32" s="296"/>
      <c r="F32" s="296"/>
      <c r="G32" s="190">
        <f>F1Concertación!G32</f>
        <v>0</v>
      </c>
      <c r="H32" s="296"/>
      <c r="I32" s="296"/>
      <c r="J32" s="296"/>
      <c r="K32" s="260"/>
      <c r="L32" s="269"/>
      <c r="M32" s="264"/>
      <c r="N32" s="265"/>
      <c r="O32" s="15"/>
      <c r="P32" s="15"/>
      <c r="Q32" s="15"/>
    </row>
    <row r="33" spans="1:17" ht="48" customHeight="1" thickBot="1">
      <c r="A33" s="15"/>
      <c r="B33" s="300"/>
      <c r="C33" s="296"/>
      <c r="D33" s="296"/>
      <c r="E33" s="296"/>
      <c r="F33" s="296"/>
      <c r="G33" s="191">
        <f>F1Concertación!G33</f>
        <v>0</v>
      </c>
      <c r="H33" s="296"/>
      <c r="I33" s="296"/>
      <c r="J33" s="296"/>
      <c r="K33" s="260"/>
      <c r="L33" s="269"/>
      <c r="M33" s="264"/>
      <c r="N33" s="265"/>
      <c r="O33" s="15"/>
      <c r="P33" s="15"/>
      <c r="Q33" s="15"/>
    </row>
    <row r="34" spans="1:17" ht="48" customHeight="1">
      <c r="A34" s="15"/>
      <c r="B34" s="300"/>
      <c r="C34" s="297"/>
      <c r="D34" s="297"/>
      <c r="E34" s="297"/>
      <c r="F34" s="297"/>
      <c r="G34" s="192">
        <f>F1Concertación!G34</f>
        <v>0</v>
      </c>
      <c r="H34" s="296"/>
      <c r="I34" s="297"/>
      <c r="J34" s="297"/>
      <c r="K34" s="261"/>
      <c r="L34" s="270"/>
      <c r="M34" s="266"/>
      <c r="N34" s="267"/>
      <c r="O34" s="15"/>
      <c r="P34" s="15"/>
      <c r="Q34" s="15"/>
    </row>
    <row r="35" spans="1:17" ht="50.25" customHeight="1">
      <c r="A35" s="15"/>
      <c r="B35" s="256" t="s">
        <v>45</v>
      </c>
      <c r="C35" s="257"/>
      <c r="D35" s="257"/>
      <c r="E35" s="257"/>
      <c r="F35" s="257"/>
      <c r="G35" s="257"/>
      <c r="H35" s="103">
        <f>IF(SUM(H30)&gt;100%,"supera el 100%",SUM(H7:H34))</f>
        <v>0.99999999999999989</v>
      </c>
      <c r="I35" s="104"/>
      <c r="J35" s="105"/>
      <c r="K35" s="106"/>
      <c r="L35" s="107"/>
      <c r="M35" s="106"/>
      <c r="N35" s="108"/>
      <c r="O35" s="15"/>
      <c r="P35" s="15"/>
      <c r="Q35" s="15"/>
    </row>
    <row r="36" spans="1:17" ht="27" customHeight="1">
      <c r="A36" s="15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97"/>
      <c r="M36" s="97"/>
      <c r="N36" s="98"/>
      <c r="O36" s="15"/>
      <c r="P36" s="15"/>
      <c r="Q36" s="15"/>
    </row>
    <row r="37" spans="1:17" ht="27" customHeight="1">
      <c r="A37" s="15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99"/>
      <c r="M37" s="99"/>
      <c r="N37" s="100"/>
      <c r="O37" s="15"/>
      <c r="P37" s="15"/>
      <c r="Q37" s="15"/>
    </row>
    <row r="38" spans="1:17" ht="27" customHeight="1">
      <c r="A38" s="15"/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99"/>
      <c r="M38" s="99"/>
      <c r="N38" s="100"/>
      <c r="O38" s="15"/>
      <c r="P38" s="15"/>
      <c r="Q38" s="15"/>
    </row>
    <row r="39" spans="1:17" ht="27" customHeight="1">
      <c r="A39" s="15"/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99"/>
      <c r="M39" s="99"/>
      <c r="N39" s="100"/>
      <c r="O39" s="15"/>
      <c r="P39" s="15"/>
      <c r="Q39" s="15"/>
    </row>
    <row r="40" spans="1:17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58"/>
      <c r="L40" s="99"/>
      <c r="M40" s="99"/>
      <c r="N40" s="100"/>
      <c r="O40" s="15"/>
      <c r="P40" s="15"/>
      <c r="Q40" s="15"/>
    </row>
    <row r="41" spans="1:17" ht="48.75" customHeight="1">
      <c r="A41" s="15"/>
      <c r="B41" s="59"/>
      <c r="C41" s="60" t="s">
        <v>46</v>
      </c>
      <c r="D41" s="292"/>
      <c r="E41" s="292"/>
      <c r="F41" s="61"/>
      <c r="G41" s="293"/>
      <c r="H41" s="293"/>
      <c r="I41" s="293"/>
      <c r="J41" s="61"/>
      <c r="K41" s="293"/>
      <c r="L41" s="293"/>
      <c r="M41" s="293"/>
      <c r="N41" s="62"/>
      <c r="O41" s="15"/>
      <c r="P41" s="15"/>
      <c r="Q41" s="15"/>
    </row>
    <row r="42" spans="1:17" ht="48" customHeight="1">
      <c r="A42" s="15"/>
      <c r="B42" s="59"/>
      <c r="C42" s="60" t="s">
        <v>47</v>
      </c>
      <c r="D42" s="294">
        <f>F1Concertación!D42:E42</f>
        <v>0</v>
      </c>
      <c r="E42" s="294"/>
      <c r="F42" s="61"/>
      <c r="G42" s="295" t="s">
        <v>48</v>
      </c>
      <c r="H42" s="295"/>
      <c r="I42" s="295"/>
      <c r="J42" s="101"/>
      <c r="K42" s="295" t="s">
        <v>49</v>
      </c>
      <c r="L42" s="295"/>
      <c r="M42" s="295"/>
      <c r="N42" s="102"/>
      <c r="O42" s="15"/>
      <c r="P42" s="15"/>
      <c r="Q42" s="15"/>
    </row>
    <row r="43" spans="1:17" ht="26.25">
      <c r="A43" s="15"/>
      <c r="B43" s="63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  <c r="O43" s="15"/>
      <c r="P43" s="15"/>
      <c r="Q43" s="15"/>
    </row>
    <row r="44" spans="1:17" s="45" customFormat="1" ht="26.25">
      <c r="A44" s="15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5"/>
      <c r="P44" s="15"/>
      <c r="Q44" s="15"/>
    </row>
    <row r="45" spans="1:17" s="45" customFormat="1" ht="26.25">
      <c r="A45" s="15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15"/>
      <c r="P45" s="15"/>
      <c r="Q45" s="15"/>
    </row>
    <row r="46" spans="1:17" s="45" customFormat="1" ht="18">
      <c r="B46" s="6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spans="1:17" s="45" customFormat="1" ht="18">
      <c r="B47" s="69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</row>
    <row r="48" spans="1:17" s="45" customFormat="1" ht="18">
      <c r="B48" s="6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  <row r="49" spans="2:14" s="45" customFormat="1" ht="18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2:14" s="45" customFormat="1" ht="18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</row>
    <row r="51" spans="2:14" s="45" customFormat="1" ht="18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</row>
    <row r="52" spans="2:14" s="45" customFormat="1" ht="18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2:14" s="45" customFormat="1" ht="18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2:14" s="45" customFormat="1">
      <c r="B54" s="16"/>
    </row>
    <row r="55" spans="2:14" s="45" customFormat="1">
      <c r="B55" s="16"/>
    </row>
    <row r="56" spans="2:14" s="45" customFormat="1">
      <c r="B56" s="16"/>
    </row>
    <row r="57" spans="2:14" s="45" customFormat="1">
      <c r="B57" s="16"/>
    </row>
    <row r="58" spans="2:14" s="45" customFormat="1">
      <c r="B58" s="16"/>
    </row>
    <row r="59" spans="2:14" s="45" customFormat="1">
      <c r="B59" s="16"/>
    </row>
    <row r="60" spans="2:14" s="45" customFormat="1">
      <c r="B60" s="16"/>
    </row>
    <row r="61" spans="2:14" s="45" customFormat="1">
      <c r="B61" s="16"/>
    </row>
    <row r="62" spans="2:14" s="45" customFormat="1">
      <c r="B62" s="16"/>
    </row>
    <row r="63" spans="2:14" s="45" customFormat="1">
      <c r="B63" s="16"/>
    </row>
    <row r="64" spans="2:14" s="45" customFormat="1">
      <c r="B64" s="16"/>
    </row>
    <row r="65" spans="2:2" s="45" customFormat="1">
      <c r="B65" s="16"/>
    </row>
    <row r="66" spans="2:2" s="45" customFormat="1">
      <c r="B66" s="16"/>
    </row>
    <row r="67" spans="2:2" s="45" customFormat="1">
      <c r="B67" s="16"/>
    </row>
    <row r="68" spans="2:2" s="45" customFormat="1">
      <c r="B68" s="16"/>
    </row>
    <row r="69" spans="2:2" s="45" customFormat="1">
      <c r="B69" s="16"/>
    </row>
    <row r="70" spans="2:2" s="45" customFormat="1">
      <c r="B70" s="16"/>
    </row>
    <row r="71" spans="2:2" s="45" customFormat="1">
      <c r="B71" s="16"/>
    </row>
    <row r="72" spans="2:2" s="45" customFormat="1">
      <c r="B72" s="16"/>
    </row>
    <row r="73" spans="2:2" s="45" customFormat="1">
      <c r="B73" s="16"/>
    </row>
    <row r="74" spans="2:2" s="45" customFormat="1">
      <c r="B74" s="16"/>
    </row>
    <row r="75" spans="2:2" s="45" customFormat="1">
      <c r="B75" s="16"/>
    </row>
    <row r="76" spans="2:2" s="45" customFormat="1">
      <c r="B76" s="16"/>
    </row>
    <row r="77" spans="2:2" s="45" customFormat="1">
      <c r="B77" s="16"/>
    </row>
    <row r="78" spans="2:2" s="45" customFormat="1">
      <c r="B78" s="16"/>
    </row>
    <row r="79" spans="2:2" s="45" customFormat="1">
      <c r="B79" s="16"/>
    </row>
    <row r="80" spans="2:2" s="45" customFormat="1">
      <c r="B80" s="16"/>
    </row>
    <row r="81" spans="2:2" s="45" customFormat="1">
      <c r="B81" s="16"/>
    </row>
    <row r="82" spans="2:2" s="45" customFormat="1">
      <c r="B82" s="16"/>
    </row>
    <row r="83" spans="2:2" s="45" customFormat="1">
      <c r="B83" s="16"/>
    </row>
    <row r="84" spans="2:2" s="45" customFormat="1">
      <c r="B84" s="16"/>
    </row>
    <row r="85" spans="2:2" s="45" customFormat="1">
      <c r="B85" s="16"/>
    </row>
    <row r="86" spans="2:2" s="45" customFormat="1">
      <c r="B86" s="16"/>
    </row>
    <row r="87" spans="2:2" s="45" customFormat="1">
      <c r="B87" s="16"/>
    </row>
    <row r="88" spans="2:2" s="45" customFormat="1">
      <c r="B88" s="16"/>
    </row>
    <row r="89" spans="2:2" s="45" customFormat="1">
      <c r="B89" s="16"/>
    </row>
  </sheetData>
  <mergeCells count="78">
    <mergeCell ref="B30:B34"/>
    <mergeCell ref="C30:C34"/>
    <mergeCell ref="K24:K28"/>
    <mergeCell ref="L24:L28"/>
    <mergeCell ref="B23:N23"/>
    <mergeCell ref="B24:B28"/>
    <mergeCell ref="C24:C28"/>
    <mergeCell ref="D24:D28"/>
    <mergeCell ref="M12:N16"/>
    <mergeCell ref="M18:N22"/>
    <mergeCell ref="M24:N28"/>
    <mergeCell ref="B29:N29"/>
    <mergeCell ref="E24:E28"/>
    <mergeCell ref="F24:F28"/>
    <mergeCell ref="H24:H28"/>
    <mergeCell ref="I24:I28"/>
    <mergeCell ref="J24:J28"/>
    <mergeCell ref="K18:K22"/>
    <mergeCell ref="L18:L22"/>
    <mergeCell ref="B17:N17"/>
    <mergeCell ref="B18:B22"/>
    <mergeCell ref="C18:C22"/>
    <mergeCell ref="D18:D22"/>
    <mergeCell ref="E18:E22"/>
    <mergeCell ref="D41:E41"/>
    <mergeCell ref="G41:I41"/>
    <mergeCell ref="D42:E42"/>
    <mergeCell ref="G42:I42"/>
    <mergeCell ref="M30:N34"/>
    <mergeCell ref="K41:M41"/>
    <mergeCell ref="K30:K34"/>
    <mergeCell ref="L30:L34"/>
    <mergeCell ref="D30:D34"/>
    <mergeCell ref="E30:E34"/>
    <mergeCell ref="F30:F34"/>
    <mergeCell ref="H30:H34"/>
    <mergeCell ref="I30:I34"/>
    <mergeCell ref="J30:J34"/>
    <mergeCell ref="K42:M42"/>
    <mergeCell ref="B35:G35"/>
    <mergeCell ref="F18:F22"/>
    <mergeCell ref="H18:H22"/>
    <mergeCell ref="I18:I22"/>
    <mergeCell ref="J18:J22"/>
    <mergeCell ref="K12:K16"/>
    <mergeCell ref="L12:L16"/>
    <mergeCell ref="B12:B16"/>
    <mergeCell ref="C12:C16"/>
    <mergeCell ref="D12:D16"/>
    <mergeCell ref="E12:E16"/>
    <mergeCell ref="F12:F16"/>
    <mergeCell ref="H12:H16"/>
    <mergeCell ref="I12:I16"/>
    <mergeCell ref="J12:J16"/>
    <mergeCell ref="B1:N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M5:N5"/>
    <mergeCell ref="B6:N6"/>
    <mergeCell ref="H7:H11"/>
    <mergeCell ref="M7:N11"/>
    <mergeCell ref="L7:L11"/>
    <mergeCell ref="E7:E11"/>
    <mergeCell ref="F7:F11"/>
    <mergeCell ref="B7:B11"/>
    <mergeCell ref="C7:C11"/>
    <mergeCell ref="D7:D11"/>
    <mergeCell ref="I7:I11"/>
    <mergeCell ref="J7:J11"/>
    <mergeCell ref="K7:K11"/>
  </mergeCells>
  <dataValidations count="1">
    <dataValidation allowBlank="1" showInputMessage="1" showErrorMessage="1" errorTitle="error" error="solo datos númericos" sqref="H24:H28 H18:H22 H30:H34 H7:H16"/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9"/>
  <sheetViews>
    <sheetView topLeftCell="B1" zoomScale="40" zoomScaleNormal="40" workbookViewId="0">
      <selection activeCell="B1" sqref="B1:P2"/>
    </sheetView>
  </sheetViews>
  <sheetFormatPr baseColWidth="10" defaultColWidth="10.85546875" defaultRowHeight="18.75"/>
  <cols>
    <col min="1" max="1" width="4.28515625" style="40" customWidth="1"/>
    <col min="2" max="2" width="18.42578125" style="17" customWidth="1"/>
    <col min="3" max="3" width="41.42578125" style="40" customWidth="1"/>
    <col min="4" max="4" width="41.7109375" style="40" customWidth="1"/>
    <col min="5" max="5" width="28.85546875" style="40" customWidth="1"/>
    <col min="6" max="6" width="29.7109375" style="40" customWidth="1"/>
    <col min="7" max="7" width="33.42578125" style="40" customWidth="1"/>
    <col min="8" max="8" width="32" style="40" customWidth="1"/>
    <col min="9" max="12" width="41.140625" style="40" customWidth="1"/>
    <col min="13" max="13" width="38.85546875" style="40" customWidth="1"/>
    <col min="14" max="14" width="33.140625" style="47" customWidth="1"/>
    <col min="15" max="16" width="36.42578125" style="40" customWidth="1"/>
    <col min="17" max="17" width="3.7109375" style="40" customWidth="1"/>
    <col min="18" max="16384" width="10.85546875" style="40"/>
  </cols>
  <sheetData>
    <row r="1" spans="1:19" s="45" customFormat="1" ht="132" customHeight="1">
      <c r="A1" s="15"/>
      <c r="B1" s="301" t="s">
        <v>183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3"/>
      <c r="Q1" s="15"/>
      <c r="R1" s="15"/>
      <c r="S1" s="15"/>
    </row>
    <row r="2" spans="1:19" s="45" customFormat="1" ht="132" customHeight="1">
      <c r="A2" s="15"/>
      <c r="B2" s="304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6"/>
      <c r="Q2" s="15"/>
      <c r="R2" s="15"/>
      <c r="S2" s="15"/>
    </row>
    <row r="3" spans="1:19" ht="64.5" customHeight="1">
      <c r="A3" s="15"/>
      <c r="B3" s="312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20"/>
      <c r="R3" s="15"/>
      <c r="S3" s="15"/>
    </row>
    <row r="4" spans="1:19" s="9" customFormat="1" ht="56.25" customHeight="1">
      <c r="A4" s="18"/>
      <c r="B4" s="283" t="s">
        <v>30</v>
      </c>
      <c r="C4" s="314" t="s">
        <v>31</v>
      </c>
      <c r="D4" s="307" t="s">
        <v>32</v>
      </c>
      <c r="E4" s="307" t="s">
        <v>33</v>
      </c>
      <c r="F4" s="307" t="s">
        <v>34</v>
      </c>
      <c r="G4" s="307" t="s">
        <v>14</v>
      </c>
      <c r="H4" s="307" t="s">
        <v>35</v>
      </c>
      <c r="I4" s="289" t="s">
        <v>36</v>
      </c>
      <c r="J4" s="289"/>
      <c r="K4" s="289"/>
      <c r="L4" s="289"/>
      <c r="M4" s="307" t="s">
        <v>37</v>
      </c>
      <c r="N4" s="310" t="s">
        <v>38</v>
      </c>
      <c r="O4" s="287" t="s">
        <v>28</v>
      </c>
      <c r="P4" s="288"/>
      <c r="Q4" s="21"/>
      <c r="R4" s="18"/>
      <c r="S4" s="18"/>
    </row>
    <row r="5" spans="1:19" s="10" customFormat="1" ht="129" customHeight="1">
      <c r="A5" s="18"/>
      <c r="B5" s="284"/>
      <c r="C5" s="315"/>
      <c r="D5" s="309"/>
      <c r="E5" s="309"/>
      <c r="F5" s="309"/>
      <c r="G5" s="309"/>
      <c r="H5" s="308"/>
      <c r="I5" s="53" t="s">
        <v>39</v>
      </c>
      <c r="J5" s="95" t="s">
        <v>40</v>
      </c>
      <c r="K5" s="54" t="s">
        <v>139</v>
      </c>
      <c r="L5" s="95" t="s">
        <v>140</v>
      </c>
      <c r="M5" s="309"/>
      <c r="N5" s="311"/>
      <c r="O5" s="96" t="s">
        <v>43</v>
      </c>
      <c r="P5" s="96" t="s">
        <v>44</v>
      </c>
      <c r="Q5" s="21"/>
      <c r="R5" s="18"/>
      <c r="S5" s="18"/>
    </row>
    <row r="6" spans="1:19" s="10" customFormat="1" ht="91.5" customHeight="1">
      <c r="A6" s="18"/>
      <c r="B6" s="256" t="s">
        <v>184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8"/>
      <c r="Q6" s="18"/>
      <c r="R6" s="18"/>
      <c r="S6" s="18"/>
    </row>
    <row r="7" spans="1:19" ht="46.5" customHeight="1" thickBot="1">
      <c r="A7" s="15"/>
      <c r="B7" s="274">
        <v>1</v>
      </c>
      <c r="C7" s="271">
        <f>F1Concertación!C7:C11</f>
        <v>0</v>
      </c>
      <c r="D7" s="271" t="str">
        <f>F1Concertación!D7:D11</f>
        <v>Cumplimiento 100% del Plan de Acción 
(Del Área que Lídera)</v>
      </c>
      <c r="E7" s="271">
        <f>F1Concertación!E7:E11</f>
        <v>0</v>
      </c>
      <c r="F7" s="273">
        <f>F1Concertación!F7:F11</f>
        <v>0</v>
      </c>
      <c r="G7" s="187">
        <f>F1Concertación!G7</f>
        <v>0</v>
      </c>
      <c r="H7" s="259">
        <v>0.6</v>
      </c>
      <c r="I7" s="259">
        <f>F1Concertación!I7:I11</f>
        <v>0</v>
      </c>
      <c r="J7" s="319">
        <f>'F2Seguimiento-Retroalimentación'!J7:J11</f>
        <v>0</v>
      </c>
      <c r="K7" s="322">
        <f>F1Concertación!J7:J11</f>
        <v>0</v>
      </c>
      <c r="L7" s="322"/>
      <c r="M7" s="325">
        <f>IF(SUM(J7,L7)&gt;100%,"NO PERMITIDO",SUM(J7,L7))</f>
        <v>0</v>
      </c>
      <c r="N7" s="316">
        <f>H7*M7/100%</f>
        <v>0</v>
      </c>
      <c r="O7" s="268"/>
      <c r="P7" s="268"/>
      <c r="Q7" s="15"/>
      <c r="R7" s="15"/>
      <c r="S7" s="15"/>
    </row>
    <row r="8" spans="1:19" ht="48" customHeight="1" thickBot="1">
      <c r="A8" s="15"/>
      <c r="B8" s="275"/>
      <c r="C8" s="260"/>
      <c r="D8" s="260"/>
      <c r="E8" s="260"/>
      <c r="F8" s="260"/>
      <c r="G8" s="188">
        <f>F1Concertación!G8</f>
        <v>0</v>
      </c>
      <c r="H8" s="260"/>
      <c r="I8" s="260"/>
      <c r="J8" s="320"/>
      <c r="K8" s="323"/>
      <c r="L8" s="323"/>
      <c r="M8" s="326"/>
      <c r="N8" s="317"/>
      <c r="O8" s="269"/>
      <c r="P8" s="269"/>
      <c r="Q8" s="15"/>
      <c r="R8" s="15"/>
      <c r="S8" s="15"/>
    </row>
    <row r="9" spans="1:19" ht="48" customHeight="1" thickBot="1">
      <c r="A9" s="15"/>
      <c r="B9" s="275"/>
      <c r="C9" s="260"/>
      <c r="D9" s="260"/>
      <c r="E9" s="260"/>
      <c r="F9" s="260"/>
      <c r="G9" s="188">
        <f>F1Concertación!G9</f>
        <v>0</v>
      </c>
      <c r="H9" s="260"/>
      <c r="I9" s="260"/>
      <c r="J9" s="320"/>
      <c r="K9" s="323"/>
      <c r="L9" s="323"/>
      <c r="M9" s="326"/>
      <c r="N9" s="317"/>
      <c r="O9" s="269"/>
      <c r="P9" s="269"/>
      <c r="Q9" s="15"/>
      <c r="R9" s="15"/>
      <c r="S9" s="15"/>
    </row>
    <row r="10" spans="1:19" ht="48" customHeight="1" thickBot="1">
      <c r="A10" s="15"/>
      <c r="B10" s="275"/>
      <c r="C10" s="260"/>
      <c r="D10" s="260"/>
      <c r="E10" s="260"/>
      <c r="F10" s="260"/>
      <c r="G10" s="189">
        <f>F1Concertación!G10</f>
        <v>0</v>
      </c>
      <c r="H10" s="260"/>
      <c r="I10" s="260"/>
      <c r="J10" s="320"/>
      <c r="K10" s="323"/>
      <c r="L10" s="323"/>
      <c r="M10" s="326"/>
      <c r="N10" s="317"/>
      <c r="O10" s="269"/>
      <c r="P10" s="269"/>
      <c r="Q10" s="15"/>
      <c r="R10" s="15"/>
      <c r="S10" s="15"/>
    </row>
    <row r="11" spans="1:19" ht="48" customHeight="1">
      <c r="A11" s="15"/>
      <c r="B11" s="276"/>
      <c r="C11" s="261"/>
      <c r="D11" s="261"/>
      <c r="E11" s="272"/>
      <c r="F11" s="261"/>
      <c r="G11" s="190">
        <f>F1Concertación!G11</f>
        <v>0</v>
      </c>
      <c r="H11" s="261"/>
      <c r="I11" s="261"/>
      <c r="J11" s="321"/>
      <c r="K11" s="324"/>
      <c r="L11" s="324"/>
      <c r="M11" s="327"/>
      <c r="N11" s="318"/>
      <c r="O11" s="270"/>
      <c r="P11" s="270"/>
      <c r="Q11" s="15"/>
      <c r="R11" s="15"/>
      <c r="S11" s="15"/>
    </row>
    <row r="12" spans="1:19" ht="47.25" customHeight="1" thickBot="1">
      <c r="A12" s="19"/>
      <c r="B12" s="274">
        <v>2</v>
      </c>
      <c r="C12" s="271">
        <f>F1Concertación!C12:C16</f>
        <v>0</v>
      </c>
      <c r="D12" s="271" t="str">
        <f>F1Concertación!D12:D16</f>
        <v xml:space="preserve">Proyecto de Innovación Pública </v>
      </c>
      <c r="E12" s="271">
        <f>F1Concertación!E12:E16</f>
        <v>0</v>
      </c>
      <c r="F12" s="273">
        <f>F1Concertación!F12:F16</f>
        <v>0</v>
      </c>
      <c r="G12" s="187">
        <f>F1Concertación!G12</f>
        <v>0</v>
      </c>
      <c r="H12" s="259">
        <v>0.1</v>
      </c>
      <c r="I12" s="259">
        <f>F1Concertación!I12:I16</f>
        <v>0</v>
      </c>
      <c r="J12" s="328">
        <f>'F2Seguimiento-Retroalimentación'!J12:J16</f>
        <v>0</v>
      </c>
      <c r="K12" s="322">
        <f>F1Concertación!J12:J16</f>
        <v>0</v>
      </c>
      <c r="L12" s="322"/>
      <c r="M12" s="325">
        <f>IF(SUM(J12,L12)&gt;100%,"NO PERMITIDO",SUM(J12,L12))</f>
        <v>0</v>
      </c>
      <c r="N12" s="316">
        <f>H12*M12/100%</f>
        <v>0</v>
      </c>
      <c r="O12" s="268"/>
      <c r="P12" s="268"/>
      <c r="Q12" s="15"/>
      <c r="R12" s="15"/>
      <c r="S12" s="15"/>
    </row>
    <row r="13" spans="1:19" ht="47.25" customHeight="1" thickBot="1">
      <c r="A13" s="19"/>
      <c r="B13" s="275"/>
      <c r="C13" s="260"/>
      <c r="D13" s="260"/>
      <c r="E13" s="260"/>
      <c r="F13" s="260"/>
      <c r="G13" s="188">
        <f>F1Concertación!G13</f>
        <v>0</v>
      </c>
      <c r="H13" s="260"/>
      <c r="I13" s="260"/>
      <c r="J13" s="320"/>
      <c r="K13" s="323"/>
      <c r="L13" s="323"/>
      <c r="M13" s="326"/>
      <c r="N13" s="317"/>
      <c r="O13" s="269"/>
      <c r="P13" s="269"/>
      <c r="Q13" s="15"/>
      <c r="R13" s="15"/>
      <c r="S13" s="15"/>
    </row>
    <row r="14" spans="1:19" ht="47.25" customHeight="1" thickBot="1">
      <c r="A14" s="19"/>
      <c r="B14" s="275"/>
      <c r="C14" s="260"/>
      <c r="D14" s="260"/>
      <c r="E14" s="260"/>
      <c r="F14" s="260"/>
      <c r="G14" s="188">
        <f>F1Concertación!G14</f>
        <v>0</v>
      </c>
      <c r="H14" s="260"/>
      <c r="I14" s="260"/>
      <c r="J14" s="320"/>
      <c r="K14" s="323"/>
      <c r="L14" s="323"/>
      <c r="M14" s="326"/>
      <c r="N14" s="317"/>
      <c r="O14" s="269"/>
      <c r="P14" s="269"/>
      <c r="Q14" s="15"/>
      <c r="R14" s="15"/>
      <c r="S14" s="15"/>
    </row>
    <row r="15" spans="1:19" ht="55.5" customHeight="1" thickBot="1">
      <c r="A15" s="19"/>
      <c r="B15" s="275"/>
      <c r="C15" s="260"/>
      <c r="D15" s="260"/>
      <c r="E15" s="260"/>
      <c r="F15" s="260"/>
      <c r="G15" s="188">
        <f>F1Concertación!G15</f>
        <v>0</v>
      </c>
      <c r="H15" s="260"/>
      <c r="I15" s="260"/>
      <c r="J15" s="320"/>
      <c r="K15" s="323"/>
      <c r="L15" s="323"/>
      <c r="M15" s="326"/>
      <c r="N15" s="317"/>
      <c r="O15" s="269"/>
      <c r="P15" s="269"/>
      <c r="Q15" s="15"/>
      <c r="R15" s="15"/>
      <c r="S15" s="15"/>
    </row>
    <row r="16" spans="1:19" ht="39.75" customHeight="1">
      <c r="A16" s="19"/>
      <c r="B16" s="276"/>
      <c r="C16" s="261"/>
      <c r="D16" s="261"/>
      <c r="E16" s="261"/>
      <c r="F16" s="261"/>
      <c r="G16" s="190">
        <f>F1Concertación!G16</f>
        <v>0</v>
      </c>
      <c r="H16" s="261"/>
      <c r="I16" s="261"/>
      <c r="J16" s="321"/>
      <c r="K16" s="324"/>
      <c r="L16" s="324"/>
      <c r="M16" s="327"/>
      <c r="N16" s="318"/>
      <c r="O16" s="270"/>
      <c r="P16" s="270"/>
      <c r="Q16" s="15"/>
      <c r="R16" s="15"/>
      <c r="S16" s="15"/>
    </row>
    <row r="17" spans="1:19" s="10" customFormat="1" ht="91.5" customHeight="1">
      <c r="A17" s="18"/>
      <c r="B17" s="256" t="s">
        <v>99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8"/>
      <c r="Q17" s="18"/>
      <c r="R17" s="18"/>
      <c r="S17" s="18"/>
    </row>
    <row r="18" spans="1:19" ht="39.75" customHeight="1" thickBot="1">
      <c r="A18" s="15"/>
      <c r="B18" s="274">
        <v>3</v>
      </c>
      <c r="C18" s="271">
        <f>F1Concertación!C18:C22</f>
        <v>0</v>
      </c>
      <c r="D18" s="271">
        <f>F1Concertación!D18:D22</f>
        <v>0</v>
      </c>
      <c r="E18" s="271">
        <f>F1Concertación!E18:E22</f>
        <v>0</v>
      </c>
      <c r="F18" s="273">
        <f>F1Concertación!F18:F22</f>
        <v>0</v>
      </c>
      <c r="G18" s="187">
        <f>F1Concertación!G18</f>
        <v>0</v>
      </c>
      <c r="H18" s="259">
        <v>0.1</v>
      </c>
      <c r="I18" s="259">
        <f>F1Concertación!I18:I22</f>
        <v>0</v>
      </c>
      <c r="J18" s="319">
        <f>'F2Seguimiento-Retroalimentación'!J18:J22</f>
        <v>0</v>
      </c>
      <c r="K18" s="322">
        <f>F1Concertación!J18:J22</f>
        <v>0</v>
      </c>
      <c r="L18" s="322"/>
      <c r="M18" s="325">
        <f>IF(SUM(J18,L18)&gt;100%,"NO PERMITIDO",SUM(J18,L18))</f>
        <v>0</v>
      </c>
      <c r="N18" s="316">
        <f>H18*M18/100%</f>
        <v>0</v>
      </c>
      <c r="O18" s="268"/>
      <c r="P18" s="268"/>
      <c r="Q18" s="15"/>
      <c r="R18" s="15"/>
      <c r="S18" s="15"/>
    </row>
    <row r="19" spans="1:19" ht="39.75" customHeight="1" thickBot="1">
      <c r="A19" s="15"/>
      <c r="B19" s="275"/>
      <c r="C19" s="260"/>
      <c r="D19" s="260"/>
      <c r="E19" s="260"/>
      <c r="F19" s="260"/>
      <c r="G19" s="188">
        <f>F1Concertación!G19</f>
        <v>0</v>
      </c>
      <c r="H19" s="260"/>
      <c r="I19" s="260"/>
      <c r="J19" s="320"/>
      <c r="K19" s="323"/>
      <c r="L19" s="323"/>
      <c r="M19" s="326"/>
      <c r="N19" s="317"/>
      <c r="O19" s="269"/>
      <c r="P19" s="269"/>
      <c r="Q19" s="15"/>
      <c r="R19" s="15"/>
      <c r="S19" s="15"/>
    </row>
    <row r="20" spans="1:19" ht="39.75" customHeight="1" thickBot="1">
      <c r="A20" s="15"/>
      <c r="B20" s="275"/>
      <c r="C20" s="260"/>
      <c r="D20" s="260"/>
      <c r="E20" s="260"/>
      <c r="F20" s="260"/>
      <c r="G20" s="188">
        <f>F1Concertación!G20</f>
        <v>0</v>
      </c>
      <c r="H20" s="260"/>
      <c r="I20" s="260"/>
      <c r="J20" s="320"/>
      <c r="K20" s="323"/>
      <c r="L20" s="323"/>
      <c r="M20" s="326"/>
      <c r="N20" s="317"/>
      <c r="O20" s="269"/>
      <c r="P20" s="269"/>
      <c r="Q20" s="15"/>
      <c r="R20" s="15"/>
      <c r="S20" s="15"/>
    </row>
    <row r="21" spans="1:19" ht="39" customHeight="1" thickBot="1">
      <c r="A21" s="15"/>
      <c r="B21" s="275"/>
      <c r="C21" s="260"/>
      <c r="D21" s="260"/>
      <c r="E21" s="260"/>
      <c r="F21" s="260"/>
      <c r="G21" s="189">
        <f>F1Concertación!G21</f>
        <v>0</v>
      </c>
      <c r="H21" s="260"/>
      <c r="I21" s="260"/>
      <c r="J21" s="320"/>
      <c r="K21" s="323"/>
      <c r="L21" s="323"/>
      <c r="M21" s="326"/>
      <c r="N21" s="317"/>
      <c r="O21" s="269"/>
      <c r="P21" s="269"/>
      <c r="Q21" s="15"/>
      <c r="R21" s="15"/>
      <c r="S21" s="15"/>
    </row>
    <row r="22" spans="1:19" ht="39" customHeight="1">
      <c r="A22" s="15"/>
      <c r="B22" s="276"/>
      <c r="C22" s="261"/>
      <c r="D22" s="261"/>
      <c r="E22" s="261"/>
      <c r="F22" s="261"/>
      <c r="G22" s="190">
        <f>F1Concertación!G22</f>
        <v>0</v>
      </c>
      <c r="H22" s="261"/>
      <c r="I22" s="261"/>
      <c r="J22" s="321"/>
      <c r="K22" s="324"/>
      <c r="L22" s="324"/>
      <c r="M22" s="327"/>
      <c r="N22" s="318"/>
      <c r="O22" s="270"/>
      <c r="P22" s="270"/>
      <c r="Q22" s="15"/>
      <c r="R22" s="15"/>
      <c r="S22" s="15"/>
    </row>
    <row r="23" spans="1:19" s="10" customFormat="1" ht="91.5" customHeight="1">
      <c r="A23" s="18"/>
      <c r="B23" s="256" t="s">
        <v>100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8"/>
      <c r="Q23" s="18"/>
      <c r="R23" s="18"/>
      <c r="S23" s="18"/>
    </row>
    <row r="24" spans="1:19" ht="39" customHeight="1" thickBot="1">
      <c r="A24" s="15"/>
      <c r="B24" s="274">
        <v>4</v>
      </c>
      <c r="C24" s="271">
        <f>F1Concertación!C24:C28</f>
        <v>0</v>
      </c>
      <c r="D24" s="271">
        <f>F1Concertación!D24:D28</f>
        <v>0</v>
      </c>
      <c r="E24" s="271">
        <f>F1Concertación!E24:E28</f>
        <v>0</v>
      </c>
      <c r="F24" s="273">
        <f>F1Concertación!F24:F28</f>
        <v>0</v>
      </c>
      <c r="G24" s="187">
        <f>F1Concertación!G24</f>
        <v>0</v>
      </c>
      <c r="H24" s="259">
        <v>0.1</v>
      </c>
      <c r="I24" s="259">
        <f>F1Concertación!I24:I28</f>
        <v>0</v>
      </c>
      <c r="J24" s="319">
        <f>'F2Seguimiento-Retroalimentación'!J24:J28</f>
        <v>0</v>
      </c>
      <c r="K24" s="322">
        <f>F1Concertación!J24:J28</f>
        <v>0</v>
      </c>
      <c r="L24" s="322"/>
      <c r="M24" s="325">
        <f>IF(SUM(J24,L24)&gt;100%,"NO PERMITIDO",SUM(J24,L24))</f>
        <v>0</v>
      </c>
      <c r="N24" s="316">
        <f>H24*M24/100%</f>
        <v>0</v>
      </c>
      <c r="O24" s="268"/>
      <c r="P24" s="268"/>
      <c r="Q24" s="15"/>
      <c r="R24" s="15"/>
      <c r="S24" s="15"/>
    </row>
    <row r="25" spans="1:19" ht="39" customHeight="1" thickBot="1">
      <c r="A25" s="15"/>
      <c r="B25" s="275"/>
      <c r="C25" s="260"/>
      <c r="D25" s="260"/>
      <c r="E25" s="260"/>
      <c r="F25" s="260"/>
      <c r="G25" s="188">
        <f>F1Concertación!G25</f>
        <v>0</v>
      </c>
      <c r="H25" s="260"/>
      <c r="I25" s="260"/>
      <c r="J25" s="320"/>
      <c r="K25" s="323"/>
      <c r="L25" s="323"/>
      <c r="M25" s="326"/>
      <c r="N25" s="317"/>
      <c r="O25" s="269"/>
      <c r="P25" s="269"/>
      <c r="Q25" s="15"/>
      <c r="R25" s="15"/>
      <c r="S25" s="15"/>
    </row>
    <row r="26" spans="1:19" ht="39" customHeight="1" thickBot="1">
      <c r="A26" s="15"/>
      <c r="B26" s="275"/>
      <c r="C26" s="260"/>
      <c r="D26" s="260"/>
      <c r="E26" s="260"/>
      <c r="F26" s="260"/>
      <c r="G26" s="188">
        <f>F1Concertación!G26</f>
        <v>0</v>
      </c>
      <c r="H26" s="260"/>
      <c r="I26" s="260"/>
      <c r="J26" s="320"/>
      <c r="K26" s="323"/>
      <c r="L26" s="323"/>
      <c r="M26" s="326"/>
      <c r="N26" s="317"/>
      <c r="O26" s="269"/>
      <c r="P26" s="269"/>
      <c r="Q26" s="15"/>
      <c r="R26" s="15"/>
      <c r="S26" s="15"/>
    </row>
    <row r="27" spans="1:19" ht="39" customHeight="1" thickBot="1">
      <c r="A27" s="15"/>
      <c r="B27" s="275"/>
      <c r="C27" s="260"/>
      <c r="D27" s="260"/>
      <c r="E27" s="260"/>
      <c r="F27" s="260"/>
      <c r="G27" s="189">
        <f>F1Concertación!G27</f>
        <v>0</v>
      </c>
      <c r="H27" s="260"/>
      <c r="I27" s="260"/>
      <c r="J27" s="320"/>
      <c r="K27" s="323"/>
      <c r="L27" s="323"/>
      <c r="M27" s="326"/>
      <c r="N27" s="317"/>
      <c r="O27" s="269"/>
      <c r="P27" s="269"/>
      <c r="Q27" s="15"/>
      <c r="R27" s="15"/>
      <c r="S27" s="15"/>
    </row>
    <row r="28" spans="1:19" ht="48" customHeight="1">
      <c r="A28" s="15"/>
      <c r="B28" s="276"/>
      <c r="C28" s="261"/>
      <c r="D28" s="261"/>
      <c r="E28" s="261"/>
      <c r="F28" s="261"/>
      <c r="G28" s="190">
        <f>F1Concertación!G28</f>
        <v>0</v>
      </c>
      <c r="H28" s="261"/>
      <c r="I28" s="261"/>
      <c r="J28" s="321"/>
      <c r="K28" s="324"/>
      <c r="L28" s="324"/>
      <c r="M28" s="327"/>
      <c r="N28" s="318"/>
      <c r="O28" s="270"/>
      <c r="P28" s="270"/>
      <c r="Q28" s="15"/>
      <c r="R28" s="15"/>
      <c r="S28" s="15"/>
    </row>
    <row r="29" spans="1:19" s="10" customFormat="1" ht="91.5" customHeight="1">
      <c r="A29" s="18"/>
      <c r="B29" s="256" t="s">
        <v>101</v>
      </c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Q29" s="18"/>
      <c r="R29" s="18"/>
      <c r="S29" s="18"/>
    </row>
    <row r="30" spans="1:19" ht="39" customHeight="1">
      <c r="A30" s="15"/>
      <c r="B30" s="300">
        <v>5</v>
      </c>
      <c r="C30" s="296">
        <f>F1Concertación!C30:C34</f>
        <v>0</v>
      </c>
      <c r="D30" s="296">
        <f>F1Concertación!D30:D34</f>
        <v>0</v>
      </c>
      <c r="E30" s="296">
        <f>F1Concertación!E30:E34</f>
        <v>0</v>
      </c>
      <c r="F30" s="298">
        <f>F1Concertación!F30:F34</f>
        <v>0</v>
      </c>
      <c r="G30" s="188">
        <f>F1Concertación!G30</f>
        <v>0</v>
      </c>
      <c r="H30" s="299">
        <v>0.1</v>
      </c>
      <c r="I30" s="299">
        <f>F1Concertación!I30:I34</f>
        <v>0</v>
      </c>
      <c r="J30" s="329">
        <f>'F2Seguimiento-Retroalimentación'!J30:J34</f>
        <v>0</v>
      </c>
      <c r="K30" s="333">
        <f>F1Concertación!J30:J34</f>
        <v>0</v>
      </c>
      <c r="L30" s="333"/>
      <c r="M30" s="335">
        <f>IF(SUM(J30,L30)&gt;100%,"NO PERMITIDO",SUM(J30,L30))</f>
        <v>0</v>
      </c>
      <c r="N30" s="332">
        <f>H30*M30/100%</f>
        <v>0</v>
      </c>
      <c r="O30" s="268"/>
      <c r="P30" s="268"/>
      <c r="Q30" s="15"/>
      <c r="R30" s="15"/>
      <c r="S30" s="15"/>
    </row>
    <row r="31" spans="1:19" ht="39" customHeight="1">
      <c r="A31" s="15"/>
      <c r="B31" s="300"/>
      <c r="C31" s="296"/>
      <c r="D31" s="296"/>
      <c r="E31" s="296"/>
      <c r="F31" s="296"/>
      <c r="G31" s="189">
        <f>F1Concertación!G31</f>
        <v>0</v>
      </c>
      <c r="H31" s="296"/>
      <c r="I31" s="296"/>
      <c r="J31" s="330"/>
      <c r="K31" s="333"/>
      <c r="L31" s="333"/>
      <c r="M31" s="335"/>
      <c r="N31" s="332"/>
      <c r="O31" s="269"/>
      <c r="P31" s="269"/>
      <c r="Q31" s="15"/>
      <c r="R31" s="15"/>
      <c r="S31" s="15"/>
    </row>
    <row r="32" spans="1:19" ht="48" customHeight="1">
      <c r="A32" s="15"/>
      <c r="B32" s="300"/>
      <c r="C32" s="296"/>
      <c r="D32" s="296"/>
      <c r="E32" s="296"/>
      <c r="F32" s="296"/>
      <c r="G32" s="190">
        <f>F1Concertación!G32</f>
        <v>0</v>
      </c>
      <c r="H32" s="296"/>
      <c r="I32" s="296"/>
      <c r="J32" s="330"/>
      <c r="K32" s="333"/>
      <c r="L32" s="333"/>
      <c r="M32" s="335"/>
      <c r="N32" s="332"/>
      <c r="O32" s="269"/>
      <c r="P32" s="269"/>
      <c r="Q32" s="15"/>
      <c r="R32" s="15"/>
      <c r="S32" s="15"/>
    </row>
    <row r="33" spans="1:19" ht="48" customHeight="1">
      <c r="A33" s="15"/>
      <c r="B33" s="300"/>
      <c r="C33" s="296"/>
      <c r="D33" s="296"/>
      <c r="E33" s="296"/>
      <c r="F33" s="296"/>
      <c r="G33" s="191">
        <f>F1Concertación!G33</f>
        <v>0</v>
      </c>
      <c r="H33" s="296"/>
      <c r="I33" s="296"/>
      <c r="J33" s="330"/>
      <c r="K33" s="333"/>
      <c r="L33" s="333"/>
      <c r="M33" s="335"/>
      <c r="N33" s="332"/>
      <c r="O33" s="269"/>
      <c r="P33" s="269"/>
      <c r="Q33" s="15"/>
      <c r="R33" s="15"/>
      <c r="S33" s="15"/>
    </row>
    <row r="34" spans="1:19" ht="48" customHeight="1">
      <c r="A34" s="15"/>
      <c r="B34" s="300"/>
      <c r="C34" s="297"/>
      <c r="D34" s="297"/>
      <c r="E34" s="297"/>
      <c r="F34" s="297"/>
      <c r="G34" s="192">
        <f>F1Concertación!G34</f>
        <v>0</v>
      </c>
      <c r="H34" s="296"/>
      <c r="I34" s="297"/>
      <c r="J34" s="331"/>
      <c r="K34" s="334"/>
      <c r="L34" s="334"/>
      <c r="M34" s="336"/>
      <c r="N34" s="332"/>
      <c r="O34" s="270"/>
      <c r="P34" s="270"/>
      <c r="Q34" s="15"/>
      <c r="R34" s="15"/>
      <c r="S34" s="15"/>
    </row>
    <row r="35" spans="1:19" ht="27" customHeight="1">
      <c r="A35" s="15"/>
      <c r="B35" s="256" t="s">
        <v>45</v>
      </c>
      <c r="C35" s="257"/>
      <c r="D35" s="257"/>
      <c r="E35" s="257"/>
      <c r="F35" s="257"/>
      <c r="G35" s="257"/>
      <c r="H35" s="103">
        <f>IF(SUM(H30)&gt;100%,"supera el 100%",SUM(H7:H34))</f>
        <v>0.99999999999999989</v>
      </c>
      <c r="I35" s="104"/>
      <c r="J35" s="105"/>
      <c r="K35" s="106"/>
      <c r="L35" s="105"/>
      <c r="M35" s="108"/>
      <c r="N35" s="117">
        <f>IF(SUM(N30)&gt;100%,"supera el 100%",SUM(N7:N34))</f>
        <v>0</v>
      </c>
      <c r="O35" s="107"/>
      <c r="P35" s="108"/>
      <c r="Q35" s="15"/>
      <c r="R35" s="15"/>
      <c r="S35" s="15"/>
    </row>
    <row r="36" spans="1:19" ht="27" customHeight="1">
      <c r="A36" s="15"/>
      <c r="B36" s="55"/>
      <c r="C36" s="58"/>
      <c r="D36" s="58"/>
      <c r="E36" s="58"/>
      <c r="F36" s="58"/>
      <c r="G36" s="58"/>
      <c r="H36" s="56"/>
      <c r="I36" s="58"/>
      <c r="J36" s="58"/>
      <c r="K36" s="109"/>
      <c r="L36" s="109"/>
      <c r="M36" s="109"/>
      <c r="N36" s="97"/>
      <c r="O36" s="99"/>
      <c r="P36" s="100"/>
      <c r="Q36" s="15"/>
      <c r="R36" s="15"/>
      <c r="S36" s="15"/>
    </row>
    <row r="37" spans="1:19" ht="27" customHeight="1">
      <c r="A37" s="15"/>
      <c r="B37" s="57"/>
      <c r="C37" s="58"/>
      <c r="D37" s="58"/>
      <c r="E37" s="58"/>
      <c r="F37" s="58"/>
      <c r="G37" s="58"/>
      <c r="H37" s="58"/>
      <c r="I37" s="58"/>
      <c r="J37" s="58"/>
      <c r="K37" s="109"/>
      <c r="L37" s="109"/>
      <c r="M37" s="109"/>
      <c r="N37" s="99"/>
      <c r="O37" s="99"/>
      <c r="P37" s="100"/>
      <c r="Q37" s="15"/>
      <c r="R37" s="15"/>
      <c r="S37" s="15"/>
    </row>
    <row r="38" spans="1:19" ht="27" customHeight="1">
      <c r="A38" s="15"/>
      <c r="B38" s="57"/>
      <c r="C38" s="58"/>
      <c r="D38" s="58"/>
      <c r="E38" s="58"/>
      <c r="F38" s="58"/>
      <c r="G38" s="58"/>
      <c r="H38" s="58"/>
      <c r="I38" s="58"/>
      <c r="J38" s="58"/>
      <c r="K38" s="109"/>
      <c r="L38" s="109"/>
      <c r="M38" s="109"/>
      <c r="N38" s="99"/>
      <c r="O38" s="99"/>
      <c r="P38" s="100"/>
      <c r="Q38" s="15"/>
      <c r="R38" s="15"/>
      <c r="S38" s="15"/>
    </row>
    <row r="39" spans="1:19" ht="27" customHeight="1">
      <c r="A39" s="15"/>
      <c r="B39" s="57"/>
      <c r="C39" s="58"/>
      <c r="D39" s="58"/>
      <c r="E39" s="58"/>
      <c r="F39" s="58"/>
      <c r="G39" s="58"/>
      <c r="H39" s="58"/>
      <c r="I39" s="58"/>
      <c r="J39" s="58"/>
      <c r="K39" s="109"/>
      <c r="L39" s="109"/>
      <c r="M39" s="109"/>
      <c r="N39" s="99"/>
      <c r="O39" s="99"/>
      <c r="P39" s="100"/>
      <c r="Q39" s="15"/>
      <c r="R39" s="15"/>
      <c r="S39" s="15"/>
    </row>
    <row r="40" spans="1:19" ht="27" customHeight="1">
      <c r="A40" s="15"/>
      <c r="B40" s="57"/>
      <c r="C40" s="58"/>
      <c r="D40" s="58"/>
      <c r="E40" s="58"/>
      <c r="F40" s="58"/>
      <c r="G40" s="58"/>
      <c r="H40" s="58"/>
      <c r="I40" s="58"/>
      <c r="J40" s="58"/>
      <c r="K40" s="109"/>
      <c r="L40" s="109"/>
      <c r="M40" s="109"/>
      <c r="N40" s="110"/>
      <c r="O40" s="99"/>
      <c r="P40" s="100"/>
      <c r="Q40" s="15"/>
      <c r="R40" s="15"/>
      <c r="S40" s="15"/>
    </row>
    <row r="41" spans="1:19" ht="48.75" customHeight="1">
      <c r="A41" s="15"/>
      <c r="B41" s="59"/>
      <c r="C41" s="60" t="s">
        <v>46</v>
      </c>
      <c r="D41" s="292"/>
      <c r="E41" s="292"/>
      <c r="F41" s="61"/>
      <c r="G41" s="293"/>
      <c r="H41" s="293"/>
      <c r="I41" s="293"/>
      <c r="J41" s="101"/>
      <c r="K41" s="293"/>
      <c r="L41" s="293"/>
      <c r="M41" s="293"/>
      <c r="N41" s="111"/>
      <c r="O41" s="112"/>
      <c r="P41" s="62"/>
      <c r="Q41" s="15"/>
      <c r="R41" s="15"/>
      <c r="S41" s="15"/>
    </row>
    <row r="42" spans="1:19" ht="48" customHeight="1">
      <c r="A42" s="15"/>
      <c r="B42" s="59"/>
      <c r="C42" s="60" t="s">
        <v>47</v>
      </c>
      <c r="D42" s="294">
        <f>F1Concertación!D42:E42</f>
        <v>0</v>
      </c>
      <c r="E42" s="294"/>
      <c r="F42" s="61"/>
      <c r="G42" s="295" t="s">
        <v>48</v>
      </c>
      <c r="H42" s="295"/>
      <c r="I42" s="295"/>
      <c r="J42" s="101"/>
      <c r="K42" s="295" t="s">
        <v>97</v>
      </c>
      <c r="L42" s="295"/>
      <c r="M42" s="295"/>
      <c r="N42" s="113"/>
      <c r="O42" s="114"/>
      <c r="P42" s="102"/>
      <c r="Q42" s="15"/>
      <c r="R42" s="15"/>
      <c r="S42" s="15"/>
    </row>
    <row r="43" spans="1:19" ht="26.25">
      <c r="A43" s="15"/>
      <c r="B43" s="63"/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115"/>
      <c r="O43" s="65"/>
      <c r="P43" s="66"/>
      <c r="Q43" s="15"/>
      <c r="R43" s="15"/>
      <c r="S43" s="15"/>
    </row>
    <row r="44" spans="1:19" s="45" customFormat="1" ht="26.25">
      <c r="A44" s="15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15"/>
      <c r="R44" s="15"/>
      <c r="S44" s="15"/>
    </row>
    <row r="45" spans="1:19" s="45" customFormat="1" ht="26.25">
      <c r="A45" s="15"/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15"/>
      <c r="R45" s="15"/>
      <c r="S45" s="15"/>
    </row>
    <row r="46" spans="1:19" s="45" customFormat="1" ht="18">
      <c r="B46" s="69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16"/>
      <c r="O46" s="61"/>
      <c r="P46" s="61"/>
    </row>
    <row r="47" spans="1:19" s="45" customFormat="1" ht="18">
      <c r="B47" s="69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116"/>
      <c r="O47" s="61"/>
      <c r="P47" s="61"/>
    </row>
    <row r="48" spans="1:19" s="45" customFormat="1" ht="18">
      <c r="B48" s="6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16"/>
      <c r="O48" s="61"/>
      <c r="P48" s="61"/>
    </row>
    <row r="49" spans="2:16" s="45" customFormat="1" ht="18">
      <c r="B49" s="69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16"/>
      <c r="O49" s="61"/>
      <c r="P49" s="61"/>
    </row>
    <row r="50" spans="2:16" s="45" customFormat="1" ht="18">
      <c r="B50" s="6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16"/>
      <c r="O50" s="61"/>
      <c r="P50" s="61"/>
    </row>
    <row r="51" spans="2:16" s="45" customFormat="1" ht="18">
      <c r="B51" s="69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16"/>
      <c r="O51" s="61"/>
      <c r="P51" s="61"/>
    </row>
    <row r="52" spans="2:16" s="45" customFormat="1" ht="18">
      <c r="B52" s="69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16"/>
      <c r="O52" s="61"/>
      <c r="P52" s="61"/>
    </row>
    <row r="53" spans="2:16" s="45" customFormat="1" ht="18">
      <c r="B53" s="6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116"/>
      <c r="O53" s="61"/>
      <c r="P53" s="61"/>
    </row>
    <row r="54" spans="2:16" s="45" customFormat="1" ht="18">
      <c r="B54" s="6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16"/>
      <c r="O54" s="61"/>
      <c r="P54" s="61"/>
    </row>
    <row r="55" spans="2:16" s="45" customFormat="1" ht="18">
      <c r="B55" s="69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16"/>
      <c r="O55" s="61"/>
      <c r="P55" s="61"/>
    </row>
    <row r="56" spans="2:16" s="45" customFormat="1" ht="18">
      <c r="B56" s="69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116"/>
      <c r="O56" s="61"/>
      <c r="P56" s="61"/>
    </row>
    <row r="57" spans="2:16" s="45" customFormat="1" ht="18">
      <c r="B57" s="69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16"/>
      <c r="O57" s="61"/>
      <c r="P57" s="61"/>
    </row>
    <row r="58" spans="2:16" s="45" customFormat="1" ht="18">
      <c r="B58" s="69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16"/>
      <c r="O58" s="61"/>
      <c r="P58" s="61"/>
    </row>
    <row r="59" spans="2:16" s="45" customFormat="1" ht="18">
      <c r="B59" s="69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116"/>
      <c r="O59" s="61"/>
      <c r="P59" s="61"/>
    </row>
    <row r="60" spans="2:16" s="45" customFormat="1" ht="18">
      <c r="B60" s="69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16"/>
      <c r="O60" s="61"/>
      <c r="P60" s="61"/>
    </row>
    <row r="61" spans="2:16" s="45" customFormat="1" ht="18">
      <c r="B61" s="69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16"/>
      <c r="O61" s="61"/>
      <c r="P61" s="61"/>
    </row>
    <row r="62" spans="2:16" s="45" customFormat="1" ht="18">
      <c r="B62" s="69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16"/>
      <c r="O62" s="61"/>
      <c r="P62" s="61"/>
    </row>
    <row r="63" spans="2:16" s="45" customFormat="1" ht="18">
      <c r="B63" s="69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16"/>
      <c r="O63" s="61"/>
      <c r="P63" s="61"/>
    </row>
    <row r="64" spans="2:16" s="45" customFormat="1" ht="18">
      <c r="B64" s="69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16"/>
      <c r="O64" s="61"/>
      <c r="P64" s="61"/>
    </row>
    <row r="65" spans="2:16" s="45" customFormat="1" ht="18">
      <c r="B65" s="69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16"/>
      <c r="O65" s="61"/>
      <c r="P65" s="61"/>
    </row>
    <row r="66" spans="2:16" s="45" customFormat="1" ht="18">
      <c r="B66" s="69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16"/>
      <c r="O66" s="61"/>
      <c r="P66" s="61"/>
    </row>
    <row r="67" spans="2:16" s="45" customFormat="1">
      <c r="B67" s="16"/>
      <c r="N67" s="46"/>
    </row>
    <row r="68" spans="2:16" s="45" customFormat="1">
      <c r="B68" s="16"/>
      <c r="N68" s="46"/>
    </row>
    <row r="69" spans="2:16" s="45" customFormat="1">
      <c r="B69" s="16"/>
      <c r="N69" s="46"/>
    </row>
    <row r="70" spans="2:16" s="45" customFormat="1">
      <c r="B70" s="16"/>
      <c r="N70" s="46"/>
    </row>
    <row r="71" spans="2:16" s="45" customFormat="1">
      <c r="B71" s="16"/>
      <c r="N71" s="46"/>
    </row>
    <row r="72" spans="2:16" s="45" customFormat="1">
      <c r="B72" s="16"/>
      <c r="N72" s="46"/>
    </row>
    <row r="73" spans="2:16" s="45" customFormat="1">
      <c r="B73" s="16"/>
      <c r="N73" s="46"/>
    </row>
    <row r="74" spans="2:16" s="45" customFormat="1">
      <c r="B74" s="16"/>
      <c r="N74" s="46"/>
    </row>
    <row r="75" spans="2:16" s="45" customFormat="1">
      <c r="B75" s="16"/>
      <c r="N75" s="46"/>
    </row>
    <row r="76" spans="2:16" s="45" customFormat="1">
      <c r="B76" s="16"/>
      <c r="N76" s="46"/>
    </row>
    <row r="77" spans="2:16" s="45" customFormat="1">
      <c r="B77" s="16"/>
      <c r="N77" s="46"/>
    </row>
    <row r="78" spans="2:16" s="45" customFormat="1">
      <c r="B78" s="16"/>
      <c r="N78" s="46"/>
    </row>
    <row r="79" spans="2:16" s="45" customFormat="1">
      <c r="B79" s="16"/>
      <c r="N79" s="46"/>
    </row>
    <row r="80" spans="2:16" s="45" customFormat="1">
      <c r="B80" s="16"/>
      <c r="N80" s="46"/>
    </row>
    <row r="81" spans="2:14" s="45" customFormat="1">
      <c r="B81" s="16"/>
      <c r="N81" s="46"/>
    </row>
    <row r="82" spans="2:14" s="45" customFormat="1">
      <c r="B82" s="16"/>
      <c r="N82" s="46"/>
    </row>
    <row r="83" spans="2:14" s="45" customFormat="1">
      <c r="B83" s="16"/>
      <c r="N83" s="46"/>
    </row>
    <row r="84" spans="2:14" s="45" customFormat="1">
      <c r="B84" s="16"/>
      <c r="N84" s="46"/>
    </row>
    <row r="85" spans="2:14" s="45" customFormat="1">
      <c r="B85" s="16"/>
      <c r="N85" s="46"/>
    </row>
    <row r="86" spans="2:14" s="45" customFormat="1">
      <c r="B86" s="16"/>
      <c r="N86" s="46"/>
    </row>
    <row r="87" spans="2:14" s="45" customFormat="1">
      <c r="B87" s="16"/>
      <c r="N87" s="46"/>
    </row>
    <row r="88" spans="2:14" s="45" customFormat="1">
      <c r="B88" s="16"/>
      <c r="N88" s="46"/>
    </row>
    <row r="89" spans="2:14" s="45" customFormat="1">
      <c r="B89" s="16"/>
      <c r="N89" s="46"/>
    </row>
  </sheetData>
  <mergeCells count="94">
    <mergeCell ref="B35:G35"/>
    <mergeCell ref="D41:E41"/>
    <mergeCell ref="G41:I41"/>
    <mergeCell ref="K41:M41"/>
    <mergeCell ref="D42:E42"/>
    <mergeCell ref="G42:I42"/>
    <mergeCell ref="K42:M42"/>
    <mergeCell ref="B29:P29"/>
    <mergeCell ref="B30:B34"/>
    <mergeCell ref="C30:C34"/>
    <mergeCell ref="D30:D34"/>
    <mergeCell ref="E30:E34"/>
    <mergeCell ref="F30:F34"/>
    <mergeCell ref="H30:H34"/>
    <mergeCell ref="I30:I34"/>
    <mergeCell ref="J30:J34"/>
    <mergeCell ref="P30:P34"/>
    <mergeCell ref="N30:N34"/>
    <mergeCell ref="O30:O34"/>
    <mergeCell ref="K30:K34"/>
    <mergeCell ref="L30:L34"/>
    <mergeCell ref="M30:M34"/>
    <mergeCell ref="B23:P23"/>
    <mergeCell ref="B24:B28"/>
    <mergeCell ref="C24:C28"/>
    <mergeCell ref="D24:D28"/>
    <mergeCell ref="E24:E28"/>
    <mergeCell ref="F24:F28"/>
    <mergeCell ref="H24:H28"/>
    <mergeCell ref="I24:I28"/>
    <mergeCell ref="J24:J28"/>
    <mergeCell ref="P24:P28"/>
    <mergeCell ref="K24:K28"/>
    <mergeCell ref="L24:L28"/>
    <mergeCell ref="M24:M28"/>
    <mergeCell ref="N24:N28"/>
    <mergeCell ref="O24:O28"/>
    <mergeCell ref="O12:O16"/>
    <mergeCell ref="P18:P22"/>
    <mergeCell ref="K18:K22"/>
    <mergeCell ref="L18:L22"/>
    <mergeCell ref="M18:M22"/>
    <mergeCell ref="N18:N22"/>
    <mergeCell ref="O18:O22"/>
    <mergeCell ref="I12:I16"/>
    <mergeCell ref="J12:J16"/>
    <mergeCell ref="P12:P16"/>
    <mergeCell ref="B17:P17"/>
    <mergeCell ref="B18:B22"/>
    <mergeCell ref="C18:C22"/>
    <mergeCell ref="D18:D22"/>
    <mergeCell ref="E18:E22"/>
    <mergeCell ref="F18:F22"/>
    <mergeCell ref="H18:H22"/>
    <mergeCell ref="I18:I22"/>
    <mergeCell ref="J18:J22"/>
    <mergeCell ref="K12:K16"/>
    <mergeCell ref="L12:L16"/>
    <mergeCell ref="M12:M16"/>
    <mergeCell ref="N12:N16"/>
    <mergeCell ref="H7:H11"/>
    <mergeCell ref="B12:B16"/>
    <mergeCell ref="C12:C16"/>
    <mergeCell ref="D12:D16"/>
    <mergeCell ref="E12:E16"/>
    <mergeCell ref="F12:F16"/>
    <mergeCell ref="H12:H16"/>
    <mergeCell ref="B7:B11"/>
    <mergeCell ref="C7:C11"/>
    <mergeCell ref="D7:D11"/>
    <mergeCell ref="E7:E11"/>
    <mergeCell ref="F7:F11"/>
    <mergeCell ref="N7:N11"/>
    <mergeCell ref="O7:O11"/>
    <mergeCell ref="P7:P11"/>
    <mergeCell ref="I7:I11"/>
    <mergeCell ref="J7:J11"/>
    <mergeCell ref="K7:K11"/>
    <mergeCell ref="L7:L11"/>
    <mergeCell ref="M7:M11"/>
    <mergeCell ref="B6:P6"/>
    <mergeCell ref="B3:P3"/>
    <mergeCell ref="B4:B5"/>
    <mergeCell ref="C4:C5"/>
    <mergeCell ref="D4:D5"/>
    <mergeCell ref="E4:E5"/>
    <mergeCell ref="F4:F5"/>
    <mergeCell ref="G4:G5"/>
    <mergeCell ref="B1:P2"/>
    <mergeCell ref="H4:H5"/>
    <mergeCell ref="I4:L4"/>
    <mergeCell ref="M4:M5"/>
    <mergeCell ref="N4:N5"/>
    <mergeCell ref="O4:P4"/>
  </mergeCells>
  <conditionalFormatting sqref="M12 M18 M24">
    <cfRule type="cellIs" dxfId="1" priority="1" operator="greaterThan">
      <formula>100</formula>
    </cfRule>
  </conditionalFormatting>
  <conditionalFormatting sqref="M7">
    <cfRule type="cellIs" dxfId="0" priority="2" operator="greaterThan">
      <formula>100</formula>
    </cfRule>
  </conditionalFormatting>
  <dataValidations count="1">
    <dataValidation allowBlank="1" showInputMessage="1" showErrorMessage="1" errorTitle="error" error="solo datos númericos" sqref="H24:H28 H18:H22 H30:H34 H7:H16"/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9"/>
  <sheetViews>
    <sheetView showGridLines="0" topLeftCell="A10" zoomScale="80" zoomScaleNormal="80" workbookViewId="0">
      <selection activeCell="C75" sqref="C75:C80"/>
    </sheetView>
  </sheetViews>
  <sheetFormatPr baseColWidth="10" defaultColWidth="11.42578125" defaultRowHeight="15"/>
  <cols>
    <col min="1" max="1" width="11.42578125" style="31"/>
    <col min="2" max="2" width="32.7109375" style="11" bestFit="1" customWidth="1"/>
    <col min="3" max="3" width="48.85546875" style="31" customWidth="1"/>
    <col min="4" max="4" width="59.28515625" style="31" customWidth="1"/>
    <col min="5" max="5" width="12.5703125" style="32" customWidth="1"/>
    <col min="6" max="6" width="14" style="32" customWidth="1"/>
    <col min="7" max="7" width="20.140625" style="32" customWidth="1"/>
    <col min="8" max="8" width="24.42578125" style="31" customWidth="1"/>
    <col min="9" max="9" width="17" style="31" customWidth="1"/>
    <col min="10" max="10" width="27.7109375" style="31" customWidth="1"/>
    <col min="11" max="16384" width="11.42578125" style="31"/>
  </cols>
  <sheetData>
    <row r="1" spans="1:12" ht="80.25" customHeight="1">
      <c r="B1" s="365" t="s">
        <v>142</v>
      </c>
      <c r="C1" s="366"/>
      <c r="D1" s="366"/>
      <c r="E1" s="366"/>
      <c r="F1" s="366"/>
      <c r="G1" s="366"/>
      <c r="H1" s="366"/>
      <c r="I1" s="366"/>
      <c r="J1" s="367"/>
    </row>
    <row r="2" spans="1:12" ht="57.75" customHeight="1">
      <c r="B2" s="368"/>
      <c r="C2" s="369"/>
      <c r="D2" s="369"/>
      <c r="E2" s="369"/>
      <c r="F2" s="369"/>
      <c r="G2" s="369"/>
      <c r="H2" s="369"/>
      <c r="I2" s="369"/>
      <c r="J2" s="370"/>
    </row>
    <row r="3" spans="1:12" customFormat="1" ht="21.95" customHeight="1">
      <c r="A3" s="33"/>
      <c r="B3" s="390" t="s">
        <v>56</v>
      </c>
      <c r="C3" s="390"/>
      <c r="D3" s="390"/>
      <c r="E3" s="390"/>
      <c r="F3" s="390"/>
      <c r="G3" s="390"/>
      <c r="H3" s="390"/>
      <c r="I3" s="390"/>
      <c r="J3" s="390"/>
      <c r="K3" s="33"/>
    </row>
    <row r="4" spans="1:12" customFormat="1">
      <c r="A4" s="33"/>
      <c r="B4" s="118"/>
      <c r="C4" s="391" t="s">
        <v>186</v>
      </c>
      <c r="D4" s="391"/>
      <c r="E4" s="391"/>
      <c r="F4" s="391"/>
      <c r="G4" s="391"/>
      <c r="H4" s="391"/>
      <c r="I4" s="391"/>
      <c r="J4" s="119">
        <v>5</v>
      </c>
      <c r="K4" s="33"/>
    </row>
    <row r="5" spans="1:12" customFormat="1">
      <c r="A5" s="33"/>
      <c r="B5" s="118"/>
      <c r="C5" s="379" t="s">
        <v>187</v>
      </c>
      <c r="D5" s="379"/>
      <c r="E5" s="379"/>
      <c r="F5" s="379"/>
      <c r="G5" s="379"/>
      <c r="H5" s="379"/>
      <c r="I5" s="379"/>
      <c r="J5" s="119">
        <v>4</v>
      </c>
      <c r="K5" s="33"/>
    </row>
    <row r="6" spans="1:12" customFormat="1">
      <c r="A6" s="33"/>
      <c r="B6" s="118"/>
      <c r="C6" s="379" t="s">
        <v>50</v>
      </c>
      <c r="D6" s="379"/>
      <c r="E6" s="379"/>
      <c r="F6" s="379"/>
      <c r="G6" s="379"/>
      <c r="H6" s="379"/>
      <c r="I6" s="379"/>
      <c r="J6" s="119">
        <v>3</v>
      </c>
      <c r="K6" s="33"/>
    </row>
    <row r="7" spans="1:12" customFormat="1">
      <c r="A7" s="33"/>
      <c r="B7" s="118"/>
      <c r="C7" s="379" t="s">
        <v>51</v>
      </c>
      <c r="D7" s="379"/>
      <c r="E7" s="379"/>
      <c r="F7" s="379"/>
      <c r="G7" s="379"/>
      <c r="H7" s="379"/>
      <c r="I7" s="379"/>
      <c r="J7" s="119">
        <v>2</v>
      </c>
      <c r="K7" s="33"/>
    </row>
    <row r="8" spans="1:12" customFormat="1">
      <c r="A8" s="33"/>
      <c r="B8" s="118"/>
      <c r="C8" s="380" t="s">
        <v>133</v>
      </c>
      <c r="D8" s="381"/>
      <c r="E8" s="381"/>
      <c r="F8" s="381"/>
      <c r="G8" s="381"/>
      <c r="H8" s="381"/>
      <c r="I8" s="381"/>
      <c r="J8" s="120">
        <v>1</v>
      </c>
      <c r="K8" s="33"/>
    </row>
    <row r="9" spans="1:12" customFormat="1">
      <c r="A9" s="33"/>
      <c r="B9" s="384"/>
      <c r="C9" s="385"/>
      <c r="D9" s="385"/>
      <c r="E9" s="385"/>
      <c r="F9" s="385"/>
      <c r="G9" s="385"/>
      <c r="H9" s="385"/>
      <c r="I9" s="385"/>
      <c r="J9" s="386"/>
      <c r="K9" s="33"/>
    </row>
    <row r="10" spans="1:12" customFormat="1">
      <c r="A10" s="33"/>
      <c r="B10" s="382" t="s">
        <v>143</v>
      </c>
      <c r="C10" s="383"/>
      <c r="D10" s="383"/>
      <c r="E10" s="383"/>
      <c r="F10" s="383"/>
      <c r="G10" s="383"/>
      <c r="H10" s="383"/>
      <c r="I10" s="383"/>
      <c r="J10" s="383"/>
      <c r="K10" s="34"/>
      <c r="L10" s="35"/>
    </row>
    <row r="11" spans="1:12">
      <c r="B11" s="387"/>
      <c r="C11" s="388"/>
      <c r="D11" s="388"/>
      <c r="E11" s="388"/>
      <c r="F11" s="388"/>
      <c r="G11" s="388"/>
      <c r="H11" s="388"/>
      <c r="I11" s="388"/>
      <c r="J11" s="389"/>
    </row>
    <row r="12" spans="1:12" ht="38.25" customHeight="1">
      <c r="B12" s="400" t="s">
        <v>144</v>
      </c>
      <c r="C12" s="400" t="s">
        <v>57</v>
      </c>
      <c r="D12" s="400" t="s">
        <v>58</v>
      </c>
      <c r="E12" s="394" t="s">
        <v>59</v>
      </c>
      <c r="F12" s="394"/>
      <c r="G12" s="394"/>
      <c r="H12" s="394" t="s">
        <v>105</v>
      </c>
      <c r="I12" s="394" t="s">
        <v>60</v>
      </c>
      <c r="J12" s="394" t="s">
        <v>61</v>
      </c>
    </row>
    <row r="13" spans="1:12" ht="45">
      <c r="B13" s="400"/>
      <c r="C13" s="400"/>
      <c r="D13" s="400"/>
      <c r="E13" s="122" t="s">
        <v>62</v>
      </c>
      <c r="F13" s="122" t="s">
        <v>145</v>
      </c>
      <c r="G13" s="121" t="s">
        <v>146</v>
      </c>
      <c r="H13" s="394"/>
      <c r="I13" s="394"/>
      <c r="J13" s="394"/>
    </row>
    <row r="14" spans="1:12">
      <c r="B14" s="400"/>
      <c r="C14" s="400"/>
      <c r="D14" s="400"/>
      <c r="E14" s="123">
        <v>0.6</v>
      </c>
      <c r="F14" s="123">
        <v>0.2</v>
      </c>
      <c r="G14" s="123">
        <v>0.2</v>
      </c>
      <c r="H14" s="394"/>
      <c r="I14" s="394"/>
      <c r="J14" s="394"/>
    </row>
    <row r="15" spans="1:12" ht="45" customHeight="1">
      <c r="B15" s="346" t="s">
        <v>104</v>
      </c>
      <c r="C15" s="347" t="s">
        <v>149</v>
      </c>
      <c r="D15" s="124" t="s">
        <v>150</v>
      </c>
      <c r="E15" s="125"/>
      <c r="F15" s="125"/>
      <c r="G15" s="125"/>
      <c r="H15" s="343"/>
      <c r="I15" s="356">
        <f>SUM(E18:G18)</f>
        <v>0</v>
      </c>
      <c r="J15" s="375"/>
    </row>
    <row r="16" spans="1:12" ht="28.5">
      <c r="B16" s="346"/>
      <c r="C16" s="348"/>
      <c r="D16" s="124" t="s">
        <v>106</v>
      </c>
      <c r="E16" s="125"/>
      <c r="F16" s="125"/>
      <c r="G16" s="125"/>
      <c r="H16" s="343"/>
      <c r="I16" s="356"/>
      <c r="J16" s="375"/>
    </row>
    <row r="17" spans="2:10" ht="57">
      <c r="B17" s="346"/>
      <c r="C17" s="349"/>
      <c r="D17" s="124" t="s">
        <v>151</v>
      </c>
      <c r="E17" s="125"/>
      <c r="F17" s="125"/>
      <c r="G17" s="125"/>
      <c r="H17" s="343"/>
      <c r="I17" s="356"/>
      <c r="J17" s="375"/>
    </row>
    <row r="18" spans="2:10">
      <c r="B18" s="353" t="s">
        <v>69</v>
      </c>
      <c r="C18" s="354"/>
      <c r="D18" s="355"/>
      <c r="E18" s="126">
        <f>SUM(E15:E17)/3*60%</f>
        <v>0</v>
      </c>
      <c r="F18" s="126">
        <f>SUM(F15:F17)/3*20%</f>
        <v>0</v>
      </c>
      <c r="G18" s="126">
        <f>SUM(G15:G17)/3*20%</f>
        <v>0</v>
      </c>
      <c r="H18" s="343"/>
      <c r="I18" s="356"/>
      <c r="J18" s="375"/>
    </row>
    <row r="19" spans="2:10">
      <c r="B19" s="350" t="s">
        <v>147</v>
      </c>
      <c r="C19" s="347" t="s">
        <v>152</v>
      </c>
      <c r="D19" s="124" t="s">
        <v>153</v>
      </c>
      <c r="E19" s="125"/>
      <c r="F19" s="125"/>
      <c r="G19" s="125"/>
      <c r="H19" s="371"/>
      <c r="I19" s="362">
        <f>SUM(E29:G29)</f>
        <v>0</v>
      </c>
      <c r="J19" s="376"/>
    </row>
    <row r="20" spans="2:10" ht="28.5">
      <c r="B20" s="351"/>
      <c r="C20" s="348"/>
      <c r="D20" s="124" t="s">
        <v>154</v>
      </c>
      <c r="E20" s="125"/>
      <c r="F20" s="125"/>
      <c r="G20" s="125"/>
      <c r="H20" s="372"/>
      <c r="I20" s="363"/>
      <c r="J20" s="377"/>
    </row>
    <row r="21" spans="2:10" ht="28.5">
      <c r="B21" s="351"/>
      <c r="C21" s="348"/>
      <c r="D21" s="124" t="s">
        <v>155</v>
      </c>
      <c r="E21" s="125"/>
      <c r="F21" s="125"/>
      <c r="G21" s="125"/>
      <c r="H21" s="372"/>
      <c r="I21" s="363"/>
      <c r="J21" s="377"/>
    </row>
    <row r="22" spans="2:10">
      <c r="B22" s="351"/>
      <c r="C22" s="348"/>
      <c r="D22" s="124" t="s">
        <v>156</v>
      </c>
      <c r="E22" s="125"/>
      <c r="F22" s="125"/>
      <c r="G22" s="125"/>
      <c r="H22" s="372"/>
      <c r="I22" s="363"/>
      <c r="J22" s="377"/>
    </row>
    <row r="23" spans="2:10" ht="28.5">
      <c r="B23" s="351"/>
      <c r="C23" s="348"/>
      <c r="D23" s="124" t="s">
        <v>157</v>
      </c>
      <c r="E23" s="125"/>
      <c r="F23" s="125"/>
      <c r="G23" s="125"/>
      <c r="H23" s="372"/>
      <c r="I23" s="363"/>
      <c r="J23" s="377"/>
    </row>
    <row r="24" spans="2:10" ht="28.5">
      <c r="B24" s="351"/>
      <c r="C24" s="348"/>
      <c r="D24" s="124" t="s">
        <v>158</v>
      </c>
      <c r="E24" s="125"/>
      <c r="F24" s="125"/>
      <c r="G24" s="125"/>
      <c r="H24" s="372"/>
      <c r="I24" s="363"/>
      <c r="J24" s="377"/>
    </row>
    <row r="25" spans="2:10" ht="28.5">
      <c r="B25" s="351"/>
      <c r="C25" s="348"/>
      <c r="D25" s="124" t="s">
        <v>159</v>
      </c>
      <c r="E25" s="125"/>
      <c r="F25" s="125"/>
      <c r="G25" s="125"/>
      <c r="H25" s="372"/>
      <c r="I25" s="363"/>
      <c r="J25" s="377"/>
    </row>
    <row r="26" spans="2:10" ht="28.5">
      <c r="B26" s="351"/>
      <c r="C26" s="348"/>
      <c r="D26" s="124" t="s">
        <v>160</v>
      </c>
      <c r="E26" s="125"/>
      <c r="F26" s="125"/>
      <c r="G26" s="125"/>
      <c r="H26" s="372"/>
      <c r="I26" s="363"/>
      <c r="J26" s="377"/>
    </row>
    <row r="27" spans="2:10" ht="42.75">
      <c r="B27" s="351"/>
      <c r="C27" s="348"/>
      <c r="D27" s="124" t="s">
        <v>161</v>
      </c>
      <c r="E27" s="125"/>
      <c r="F27" s="125"/>
      <c r="G27" s="125"/>
      <c r="H27" s="372"/>
      <c r="I27" s="363"/>
      <c r="J27" s="377"/>
    </row>
    <row r="28" spans="2:10" ht="28.5">
      <c r="B28" s="352"/>
      <c r="C28" s="349"/>
      <c r="D28" s="124" t="s">
        <v>162</v>
      </c>
      <c r="E28" s="125"/>
      <c r="F28" s="125"/>
      <c r="G28" s="125"/>
      <c r="H28" s="372"/>
      <c r="I28" s="363"/>
      <c r="J28" s="377"/>
    </row>
    <row r="29" spans="2:10">
      <c r="B29" s="353" t="s">
        <v>69</v>
      </c>
      <c r="C29" s="354"/>
      <c r="D29" s="355"/>
      <c r="E29" s="126">
        <f>SUM(E19:E28)/10*60%</f>
        <v>0</v>
      </c>
      <c r="F29" s="126">
        <f>SUM(F19:F28)/10*20%</f>
        <v>0</v>
      </c>
      <c r="G29" s="126">
        <f>SUM(G19:G28)/10*20%</f>
        <v>0</v>
      </c>
      <c r="H29" s="373"/>
      <c r="I29" s="374"/>
      <c r="J29" s="378"/>
    </row>
    <row r="30" spans="2:10" ht="28.5" customHeight="1">
      <c r="B30" s="357" t="s">
        <v>212</v>
      </c>
      <c r="C30" s="347" t="s">
        <v>188</v>
      </c>
      <c r="D30" s="124" t="s">
        <v>148</v>
      </c>
      <c r="E30" s="125"/>
      <c r="F30" s="125"/>
      <c r="G30" s="125"/>
      <c r="H30" s="343"/>
      <c r="I30" s="356">
        <f>SUM(E36:G36)</f>
        <v>0</v>
      </c>
      <c r="J30" s="375"/>
    </row>
    <row r="31" spans="2:10" ht="29.25" customHeight="1">
      <c r="B31" s="358"/>
      <c r="C31" s="348"/>
      <c r="D31" s="124" t="s">
        <v>189</v>
      </c>
      <c r="E31" s="125"/>
      <c r="F31" s="125"/>
      <c r="G31" s="125"/>
      <c r="H31" s="343"/>
      <c r="I31" s="356"/>
      <c r="J31" s="375"/>
    </row>
    <row r="32" spans="2:10" ht="31.5" customHeight="1">
      <c r="B32" s="358"/>
      <c r="C32" s="348"/>
      <c r="D32" s="124" t="s">
        <v>190</v>
      </c>
      <c r="E32" s="125"/>
      <c r="F32" s="125"/>
      <c r="G32" s="125"/>
      <c r="H32" s="343"/>
      <c r="I32" s="356"/>
      <c r="J32" s="375"/>
    </row>
    <row r="33" spans="1:11" ht="45" customHeight="1">
      <c r="B33" s="358"/>
      <c r="C33" s="348"/>
      <c r="D33" s="124" t="s">
        <v>191</v>
      </c>
      <c r="E33" s="125"/>
      <c r="F33" s="125"/>
      <c r="G33" s="125"/>
      <c r="H33" s="343"/>
      <c r="I33" s="356"/>
      <c r="J33" s="375"/>
    </row>
    <row r="34" spans="1:11" ht="30.75" customHeight="1">
      <c r="B34" s="358"/>
      <c r="C34" s="348"/>
      <c r="D34" s="124" t="s">
        <v>192</v>
      </c>
      <c r="E34" s="125"/>
      <c r="F34" s="125"/>
      <c r="G34" s="125"/>
      <c r="H34" s="343"/>
      <c r="I34" s="356"/>
      <c r="J34" s="375"/>
    </row>
    <row r="35" spans="1:11" ht="28.5">
      <c r="B35" s="359"/>
      <c r="C35" s="348"/>
      <c r="D35" s="124" t="s">
        <v>193</v>
      </c>
      <c r="E35" s="125"/>
      <c r="F35" s="125"/>
      <c r="G35" s="125"/>
      <c r="H35" s="343"/>
      <c r="I35" s="356"/>
      <c r="J35" s="375"/>
    </row>
    <row r="36" spans="1:11">
      <c r="B36" s="353" t="s">
        <v>69</v>
      </c>
      <c r="C36" s="354"/>
      <c r="D36" s="355"/>
      <c r="E36" s="126">
        <f>SUM(E30:E35)/6*60%</f>
        <v>0</v>
      </c>
      <c r="F36" s="126">
        <f>SUM(F30:F35)/6*20%</f>
        <v>0</v>
      </c>
      <c r="G36" s="126">
        <f>SUM(G30:G35)/6*20%</f>
        <v>0</v>
      </c>
      <c r="H36" s="343"/>
      <c r="I36" s="356"/>
      <c r="J36" s="375"/>
    </row>
    <row r="37" spans="1:11" ht="36.75" customHeight="1">
      <c r="B37" s="346" t="s">
        <v>63</v>
      </c>
      <c r="C37" s="391" t="s">
        <v>163</v>
      </c>
      <c r="D37" s="124" t="s">
        <v>64</v>
      </c>
      <c r="E37" s="125"/>
      <c r="F37" s="125"/>
      <c r="G37" s="125"/>
      <c r="H37" s="343"/>
      <c r="I37" s="356">
        <f>SUM(E42:G42)</f>
        <v>0</v>
      </c>
      <c r="J37" s="375"/>
    </row>
    <row r="38" spans="1:11" ht="31.5" customHeight="1">
      <c r="B38" s="346"/>
      <c r="C38" s="391"/>
      <c r="D38" s="124" t="s">
        <v>65</v>
      </c>
      <c r="E38" s="125"/>
      <c r="F38" s="125"/>
      <c r="G38" s="125"/>
      <c r="H38" s="343"/>
      <c r="I38" s="356"/>
      <c r="J38" s="375"/>
    </row>
    <row r="39" spans="1:11" ht="24.75" customHeight="1">
      <c r="B39" s="346"/>
      <c r="C39" s="391"/>
      <c r="D39" s="124" t="s">
        <v>66</v>
      </c>
      <c r="E39" s="125"/>
      <c r="F39" s="125"/>
      <c r="G39" s="125"/>
      <c r="H39" s="343"/>
      <c r="I39" s="356"/>
      <c r="J39" s="375"/>
    </row>
    <row r="40" spans="1:11" ht="30" customHeight="1">
      <c r="B40" s="346"/>
      <c r="C40" s="391"/>
      <c r="D40" s="124" t="s">
        <v>67</v>
      </c>
      <c r="E40" s="125"/>
      <c r="F40" s="125"/>
      <c r="G40" s="125"/>
      <c r="H40" s="343"/>
      <c r="I40" s="356"/>
      <c r="J40" s="375"/>
    </row>
    <row r="41" spans="1:11" ht="37.5" customHeight="1">
      <c r="B41" s="346"/>
      <c r="C41" s="391"/>
      <c r="D41" s="124" t="s">
        <v>68</v>
      </c>
      <c r="E41" s="125"/>
      <c r="F41" s="125"/>
      <c r="G41" s="125"/>
      <c r="H41" s="343"/>
      <c r="I41" s="356"/>
      <c r="J41" s="375"/>
    </row>
    <row r="42" spans="1:11" customFormat="1" ht="24.75" customHeight="1">
      <c r="A42" s="33"/>
      <c r="B42" s="353" t="s">
        <v>69</v>
      </c>
      <c r="C42" s="354"/>
      <c r="D42" s="355"/>
      <c r="E42" s="126">
        <f>SUM(E37:E41)/5*60%</f>
        <v>0</v>
      </c>
      <c r="F42" s="126">
        <f>SUM(F37:F41)/5*20%</f>
        <v>0</v>
      </c>
      <c r="G42" s="126">
        <f>SUM(G37:G41)/5*20%</f>
        <v>0</v>
      </c>
      <c r="H42" s="343"/>
      <c r="I42" s="356"/>
      <c r="J42" s="375"/>
      <c r="K42" s="36"/>
    </row>
    <row r="43" spans="1:11" ht="29.25" customHeight="1">
      <c r="B43" s="350" t="s">
        <v>103</v>
      </c>
      <c r="C43" s="347" t="s">
        <v>164</v>
      </c>
      <c r="D43" s="127" t="s">
        <v>165</v>
      </c>
      <c r="E43" s="193"/>
      <c r="F43" s="194"/>
      <c r="G43" s="195"/>
      <c r="H43" s="343"/>
      <c r="I43" s="356">
        <f>SUM(E49:G49)</f>
        <v>0</v>
      </c>
      <c r="J43" s="375"/>
    </row>
    <row r="44" spans="1:11" ht="33" customHeight="1">
      <c r="B44" s="351"/>
      <c r="C44" s="348"/>
      <c r="D44" s="128" t="s">
        <v>166</v>
      </c>
      <c r="E44" s="196"/>
      <c r="F44" s="197"/>
      <c r="G44" s="198"/>
      <c r="H44" s="343"/>
      <c r="I44" s="356"/>
      <c r="J44" s="375"/>
    </row>
    <row r="45" spans="1:11" ht="45" customHeight="1">
      <c r="B45" s="351"/>
      <c r="C45" s="348"/>
      <c r="D45" s="130" t="s">
        <v>167</v>
      </c>
      <c r="E45" s="196"/>
      <c r="F45" s="198"/>
      <c r="G45" s="198"/>
      <c r="H45" s="343"/>
      <c r="I45" s="356"/>
      <c r="J45" s="375"/>
    </row>
    <row r="46" spans="1:11" ht="45" customHeight="1">
      <c r="B46" s="351"/>
      <c r="C46" s="393"/>
      <c r="D46" s="129" t="s">
        <v>168</v>
      </c>
      <c r="E46" s="197"/>
      <c r="F46" s="199"/>
      <c r="G46" s="199"/>
      <c r="H46" s="343"/>
      <c r="I46" s="356"/>
      <c r="J46" s="375"/>
    </row>
    <row r="47" spans="1:11" ht="45" customHeight="1">
      <c r="B47" s="351"/>
      <c r="C47" s="348"/>
      <c r="D47" s="131" t="s">
        <v>169</v>
      </c>
      <c r="E47" s="200"/>
      <c r="F47" s="199"/>
      <c r="G47" s="199"/>
      <c r="H47" s="343"/>
      <c r="I47" s="356"/>
      <c r="J47" s="375"/>
    </row>
    <row r="48" spans="1:11" ht="47.25" customHeight="1">
      <c r="B48" s="352"/>
      <c r="C48" s="349"/>
      <c r="D48" s="128" t="s">
        <v>170</v>
      </c>
      <c r="E48" s="201"/>
      <c r="F48" s="202"/>
      <c r="G48" s="202"/>
      <c r="H48" s="343"/>
      <c r="I48" s="356"/>
      <c r="J48" s="375"/>
    </row>
    <row r="49" spans="1:11" customFormat="1" ht="24.75" customHeight="1">
      <c r="A49" s="33"/>
      <c r="B49" s="353" t="s">
        <v>69</v>
      </c>
      <c r="C49" s="354"/>
      <c r="D49" s="355"/>
      <c r="E49" s="126">
        <f>SUM(E43:E48)/6*60%</f>
        <v>0</v>
      </c>
      <c r="F49" s="126">
        <f>SUM(F43:F48)/6*20%</f>
        <v>0</v>
      </c>
      <c r="G49" s="126">
        <f>SUM(G43:G48)/6*20%</f>
        <v>0</v>
      </c>
      <c r="H49" s="343"/>
      <c r="I49" s="356"/>
      <c r="J49" s="375"/>
      <c r="K49" s="36"/>
    </row>
    <row r="50" spans="1:11" customFormat="1">
      <c r="A50" s="33"/>
      <c r="B50" s="392" t="s">
        <v>194</v>
      </c>
      <c r="C50" s="347" t="s">
        <v>195</v>
      </c>
      <c r="D50" s="124" t="s">
        <v>196</v>
      </c>
      <c r="E50" s="125"/>
      <c r="F50" s="125"/>
      <c r="G50" s="125"/>
      <c r="H50" s="343"/>
      <c r="I50" s="356">
        <f>SUM(E54:G54)</f>
        <v>0</v>
      </c>
      <c r="J50" s="375"/>
      <c r="K50" s="36"/>
    </row>
    <row r="51" spans="1:11" customFormat="1">
      <c r="A51" s="33"/>
      <c r="B51" s="392"/>
      <c r="C51" s="348"/>
      <c r="D51" s="124" t="s">
        <v>197</v>
      </c>
      <c r="E51" s="125"/>
      <c r="F51" s="125"/>
      <c r="G51" s="125"/>
      <c r="H51" s="343"/>
      <c r="I51" s="356"/>
      <c r="J51" s="375"/>
      <c r="K51" s="36"/>
    </row>
    <row r="52" spans="1:11" customFormat="1" ht="45.75" customHeight="1">
      <c r="A52" s="33"/>
      <c r="B52" s="392"/>
      <c r="C52" s="348"/>
      <c r="D52" s="124" t="s">
        <v>198</v>
      </c>
      <c r="E52" s="125"/>
      <c r="F52" s="125"/>
      <c r="G52" s="125"/>
      <c r="H52" s="343"/>
      <c r="I52" s="356"/>
      <c r="J52" s="375"/>
      <c r="K52" s="36"/>
    </row>
    <row r="53" spans="1:11" customFormat="1" ht="28.5">
      <c r="A53" s="33"/>
      <c r="B53" s="392"/>
      <c r="C53" s="349"/>
      <c r="D53" s="124" t="s">
        <v>199</v>
      </c>
      <c r="E53" s="125"/>
      <c r="F53" s="125"/>
      <c r="G53" s="125"/>
      <c r="H53" s="343"/>
      <c r="I53" s="356"/>
      <c r="J53" s="375"/>
      <c r="K53" s="36"/>
    </row>
    <row r="54" spans="1:11" customFormat="1" ht="24.75" customHeight="1">
      <c r="A54" s="33"/>
      <c r="B54" s="353" t="s">
        <v>69</v>
      </c>
      <c r="C54" s="354"/>
      <c r="D54" s="355"/>
      <c r="E54" s="126">
        <f>SUM(E50:E53)/4*60%</f>
        <v>0</v>
      </c>
      <c r="F54" s="126">
        <f>SUM(F50:F53)/4*20%</f>
        <v>0</v>
      </c>
      <c r="G54" s="126">
        <f>SUM(G50:G53)/4*20%</f>
        <v>0</v>
      </c>
      <c r="H54" s="343"/>
      <c r="I54" s="356"/>
      <c r="J54" s="375"/>
      <c r="K54" s="36"/>
    </row>
    <row r="55" spans="1:11" customFormat="1" ht="31.5" customHeight="1">
      <c r="A55" s="33"/>
      <c r="B55" s="350" t="s">
        <v>201</v>
      </c>
      <c r="C55" s="401" t="s">
        <v>202</v>
      </c>
      <c r="D55" s="124" t="s">
        <v>203</v>
      </c>
      <c r="E55" s="203"/>
      <c r="F55" s="203"/>
      <c r="G55" s="203"/>
      <c r="H55" s="371"/>
      <c r="I55" s="362">
        <f>SUM(E60:G60)</f>
        <v>0</v>
      </c>
      <c r="J55" s="376"/>
      <c r="K55" s="36"/>
    </row>
    <row r="56" spans="1:11" customFormat="1" ht="35.25" customHeight="1">
      <c r="A56" s="33"/>
      <c r="B56" s="351"/>
      <c r="C56" s="402"/>
      <c r="D56" s="124" t="s">
        <v>204</v>
      </c>
      <c r="E56" s="203"/>
      <c r="F56" s="203"/>
      <c r="G56" s="203"/>
      <c r="H56" s="372"/>
      <c r="I56" s="363"/>
      <c r="J56" s="377"/>
      <c r="K56" s="36"/>
    </row>
    <row r="57" spans="1:11" customFormat="1" ht="33.75" customHeight="1">
      <c r="A57" s="33"/>
      <c r="B57" s="351"/>
      <c r="C57" s="402"/>
      <c r="D57" s="124" t="s">
        <v>205</v>
      </c>
      <c r="E57" s="203"/>
      <c r="F57" s="203"/>
      <c r="G57" s="203"/>
      <c r="H57" s="372"/>
      <c r="I57" s="363"/>
      <c r="J57" s="377"/>
      <c r="K57" s="36"/>
    </row>
    <row r="58" spans="1:11" customFormat="1" ht="21.75" customHeight="1">
      <c r="A58" s="33"/>
      <c r="B58" s="351"/>
      <c r="C58" s="402"/>
      <c r="D58" s="124" t="s">
        <v>206</v>
      </c>
      <c r="E58" s="203"/>
      <c r="F58" s="203"/>
      <c r="G58" s="203"/>
      <c r="H58" s="372"/>
      <c r="I58" s="363"/>
      <c r="J58" s="377"/>
      <c r="K58" s="36"/>
    </row>
    <row r="59" spans="1:11" customFormat="1" ht="30.75" customHeight="1">
      <c r="A59" s="33"/>
      <c r="B59" s="351"/>
      <c r="C59" s="403"/>
      <c r="D59" s="124" t="s">
        <v>207</v>
      </c>
      <c r="E59" s="203"/>
      <c r="F59" s="203"/>
      <c r="G59" s="203"/>
      <c r="H59" s="372"/>
      <c r="I59" s="363"/>
      <c r="J59" s="377"/>
      <c r="K59" s="36"/>
    </row>
    <row r="60" spans="1:11" customFormat="1" ht="24.75" customHeight="1">
      <c r="A60" s="33"/>
      <c r="B60" s="353" t="s">
        <v>69</v>
      </c>
      <c r="C60" s="354"/>
      <c r="D60" s="355"/>
      <c r="E60" s="126">
        <f>SUM(E55:E59)/5*60%</f>
        <v>0</v>
      </c>
      <c r="F60" s="126">
        <f>SUM(F55:F59)/5*20%</f>
        <v>0</v>
      </c>
      <c r="G60" s="126">
        <f>SUM(G55:G59)/5*20%</f>
        <v>0</v>
      </c>
      <c r="H60" s="373"/>
      <c r="I60" s="374"/>
      <c r="J60" s="378"/>
      <c r="K60" s="36"/>
    </row>
    <row r="61" spans="1:11" customFormat="1" ht="28.5">
      <c r="A61" s="33"/>
      <c r="B61" s="350" t="s">
        <v>70</v>
      </c>
      <c r="C61" s="347" t="s">
        <v>171</v>
      </c>
      <c r="D61" s="124" t="s">
        <v>173</v>
      </c>
      <c r="E61" s="125"/>
      <c r="F61" s="125"/>
      <c r="G61" s="125"/>
      <c r="H61" s="360"/>
      <c r="I61" s="362">
        <f>SUM(E67:G67)</f>
        <v>0</v>
      </c>
      <c r="J61" s="360"/>
      <c r="K61" s="36"/>
    </row>
    <row r="62" spans="1:11" customFormat="1" ht="42.75">
      <c r="A62" s="33"/>
      <c r="B62" s="351"/>
      <c r="C62" s="348"/>
      <c r="D62" s="124" t="s">
        <v>107</v>
      </c>
      <c r="E62" s="125"/>
      <c r="F62" s="125"/>
      <c r="G62" s="125"/>
      <c r="H62" s="360"/>
      <c r="I62" s="363"/>
      <c r="J62" s="360"/>
      <c r="K62" s="36"/>
    </row>
    <row r="63" spans="1:11" customFormat="1" ht="42.75">
      <c r="A63" s="33"/>
      <c r="B63" s="351"/>
      <c r="C63" s="348"/>
      <c r="D63" s="124" t="s">
        <v>108</v>
      </c>
      <c r="E63" s="125"/>
      <c r="F63" s="125"/>
      <c r="G63" s="125"/>
      <c r="H63" s="360"/>
      <c r="I63" s="363"/>
      <c r="J63" s="360"/>
      <c r="K63" s="36"/>
    </row>
    <row r="64" spans="1:11" customFormat="1" ht="32.25" customHeight="1">
      <c r="A64" s="33"/>
      <c r="B64" s="351"/>
      <c r="C64" s="348"/>
      <c r="D64" s="124" t="s">
        <v>109</v>
      </c>
      <c r="E64" s="125"/>
      <c r="F64" s="125"/>
      <c r="G64" s="125"/>
      <c r="H64" s="360"/>
      <c r="I64" s="363"/>
      <c r="J64" s="360"/>
      <c r="K64" s="36"/>
    </row>
    <row r="65" spans="1:11" customFormat="1" ht="33" customHeight="1">
      <c r="A65" s="33"/>
      <c r="B65" s="351"/>
      <c r="C65" s="348"/>
      <c r="D65" s="124" t="s">
        <v>110</v>
      </c>
      <c r="E65" s="125"/>
      <c r="F65" s="125"/>
      <c r="G65" s="125"/>
      <c r="H65" s="360"/>
      <c r="I65" s="363"/>
      <c r="J65" s="360"/>
      <c r="K65" s="36"/>
    </row>
    <row r="66" spans="1:11" customFormat="1" ht="45.75" customHeight="1">
      <c r="A66" s="33"/>
      <c r="B66" s="352"/>
      <c r="C66" s="349"/>
      <c r="D66" s="124" t="s">
        <v>111</v>
      </c>
      <c r="E66" s="125"/>
      <c r="F66" s="125"/>
      <c r="G66" s="125"/>
      <c r="H66" s="360"/>
      <c r="I66" s="363"/>
      <c r="J66" s="360"/>
      <c r="K66" s="36"/>
    </row>
    <row r="67" spans="1:11" customFormat="1" ht="24.75" customHeight="1">
      <c r="A67" s="33"/>
      <c r="B67" s="395" t="s">
        <v>69</v>
      </c>
      <c r="C67" s="395"/>
      <c r="D67" s="395"/>
      <c r="E67" s="126">
        <f>SUM(E61:E66)/6*60%</f>
        <v>0</v>
      </c>
      <c r="F67" s="126">
        <f>SUM(F61:F66)/6*20%</f>
        <v>0</v>
      </c>
      <c r="G67" s="126">
        <f>SUM(G61:G66)/6*20%</f>
        <v>0</v>
      </c>
      <c r="H67" s="360"/>
      <c r="I67" s="374"/>
      <c r="J67" s="360"/>
      <c r="K67" s="36"/>
    </row>
    <row r="68" spans="1:11" customFormat="1" ht="24.75" customHeight="1">
      <c r="A68" s="33"/>
      <c r="B68" s="350" t="s">
        <v>71</v>
      </c>
      <c r="C68" s="347" t="s">
        <v>172</v>
      </c>
      <c r="D68" s="124" t="s">
        <v>112</v>
      </c>
      <c r="E68" s="125"/>
      <c r="F68" s="125"/>
      <c r="G68" s="125"/>
      <c r="H68" s="360"/>
      <c r="I68" s="362">
        <f>SUM(E74:G74)</f>
        <v>0</v>
      </c>
      <c r="J68" s="360"/>
      <c r="K68" s="36"/>
    </row>
    <row r="69" spans="1:11" customFormat="1" ht="57">
      <c r="A69" s="33"/>
      <c r="B69" s="351"/>
      <c r="C69" s="348"/>
      <c r="D69" s="124" t="s">
        <v>113</v>
      </c>
      <c r="E69" s="125"/>
      <c r="F69" s="125"/>
      <c r="G69" s="125"/>
      <c r="H69" s="360"/>
      <c r="I69" s="363"/>
      <c r="J69" s="360"/>
      <c r="K69" s="36"/>
    </row>
    <row r="70" spans="1:11" customFormat="1" ht="42.75">
      <c r="A70" s="33"/>
      <c r="B70" s="351"/>
      <c r="C70" s="348"/>
      <c r="D70" s="124" t="s">
        <v>114</v>
      </c>
      <c r="E70" s="125"/>
      <c r="F70" s="125"/>
      <c r="G70" s="125"/>
      <c r="H70" s="360"/>
      <c r="I70" s="363"/>
      <c r="J70" s="360"/>
      <c r="K70" s="36"/>
    </row>
    <row r="71" spans="1:11" customFormat="1" ht="42.75">
      <c r="A71" s="33"/>
      <c r="B71" s="351"/>
      <c r="C71" s="348"/>
      <c r="D71" s="124" t="s">
        <v>115</v>
      </c>
      <c r="E71" s="125"/>
      <c r="F71" s="125"/>
      <c r="G71" s="125"/>
      <c r="H71" s="360"/>
      <c r="I71" s="363"/>
      <c r="J71" s="360"/>
      <c r="K71" s="36"/>
    </row>
    <row r="72" spans="1:11" customFormat="1" ht="24.75" customHeight="1">
      <c r="A72" s="33"/>
      <c r="B72" s="351"/>
      <c r="C72" s="348"/>
      <c r="D72" s="124" t="s">
        <v>116</v>
      </c>
      <c r="E72" s="125"/>
      <c r="F72" s="125"/>
      <c r="G72" s="125"/>
      <c r="H72" s="360"/>
      <c r="I72" s="363"/>
      <c r="J72" s="360"/>
      <c r="K72" s="36"/>
    </row>
    <row r="73" spans="1:11" customFormat="1" ht="28.5">
      <c r="A73" s="33"/>
      <c r="B73" s="352"/>
      <c r="C73" s="349"/>
      <c r="D73" s="124" t="s">
        <v>174</v>
      </c>
      <c r="E73" s="125"/>
      <c r="F73" s="125"/>
      <c r="G73" s="125"/>
      <c r="H73" s="360"/>
      <c r="I73" s="363"/>
      <c r="J73" s="360"/>
      <c r="K73" s="36"/>
    </row>
    <row r="74" spans="1:11" customFormat="1" ht="24.75" customHeight="1">
      <c r="A74" s="33"/>
      <c r="B74" s="395" t="s">
        <v>69</v>
      </c>
      <c r="C74" s="395"/>
      <c r="D74" s="395"/>
      <c r="E74" s="126">
        <f>SUM(E68:E73)/6*60%</f>
        <v>0</v>
      </c>
      <c r="F74" s="126">
        <f>SUM(F68:F73)/6*20%</f>
        <v>0</v>
      </c>
      <c r="G74" s="126">
        <f>SUM(G68:G73)/6*20%</f>
        <v>0</v>
      </c>
      <c r="H74" s="360"/>
      <c r="I74" s="374"/>
      <c r="J74" s="360"/>
      <c r="K74" s="36"/>
    </row>
    <row r="75" spans="1:11" customFormat="1" ht="42.75">
      <c r="A75" s="33"/>
      <c r="B75" s="346" t="s">
        <v>72</v>
      </c>
      <c r="C75" s="391" t="s">
        <v>175</v>
      </c>
      <c r="D75" s="124" t="s">
        <v>117</v>
      </c>
      <c r="E75" s="125"/>
      <c r="F75" s="125"/>
      <c r="G75" s="125"/>
      <c r="H75" s="360"/>
      <c r="I75" s="362">
        <f>SUM(E81:G81)</f>
        <v>0</v>
      </c>
      <c r="J75" s="360"/>
      <c r="K75" s="36"/>
    </row>
    <row r="76" spans="1:11" customFormat="1" ht="42.75">
      <c r="A76" s="33"/>
      <c r="B76" s="346"/>
      <c r="C76" s="391"/>
      <c r="D76" s="124" t="s">
        <v>118</v>
      </c>
      <c r="E76" s="125"/>
      <c r="F76" s="125"/>
      <c r="G76" s="125"/>
      <c r="H76" s="360"/>
      <c r="I76" s="363"/>
      <c r="J76" s="360"/>
      <c r="K76" s="36"/>
    </row>
    <row r="77" spans="1:11" customFormat="1" ht="42.75">
      <c r="A77" s="33"/>
      <c r="B77" s="346"/>
      <c r="C77" s="391"/>
      <c r="D77" s="124" t="s">
        <v>119</v>
      </c>
      <c r="E77" s="125"/>
      <c r="F77" s="125"/>
      <c r="G77" s="125"/>
      <c r="H77" s="360"/>
      <c r="I77" s="363"/>
      <c r="J77" s="360"/>
      <c r="K77" s="36"/>
    </row>
    <row r="78" spans="1:11" customFormat="1" ht="42.75">
      <c r="A78" s="33"/>
      <c r="B78" s="346"/>
      <c r="C78" s="391"/>
      <c r="D78" s="124" t="s">
        <v>120</v>
      </c>
      <c r="E78" s="125"/>
      <c r="F78" s="125"/>
      <c r="G78" s="125"/>
      <c r="H78" s="360"/>
      <c r="I78" s="363"/>
      <c r="J78" s="360"/>
      <c r="K78" s="36"/>
    </row>
    <row r="79" spans="1:11" customFormat="1" ht="28.5">
      <c r="A79" s="33"/>
      <c r="B79" s="346"/>
      <c r="C79" s="391"/>
      <c r="D79" s="124" t="s">
        <v>176</v>
      </c>
      <c r="E79" s="125"/>
      <c r="F79" s="125"/>
      <c r="G79" s="125"/>
      <c r="H79" s="360"/>
      <c r="I79" s="363"/>
      <c r="J79" s="360"/>
      <c r="K79" s="36"/>
    </row>
    <row r="80" spans="1:11" customFormat="1">
      <c r="A80" s="33"/>
      <c r="B80" s="346"/>
      <c r="C80" s="391"/>
      <c r="D80" s="124" t="s">
        <v>121</v>
      </c>
      <c r="E80" s="125"/>
      <c r="F80" s="125"/>
      <c r="G80" s="125"/>
      <c r="H80" s="360"/>
      <c r="I80" s="363"/>
      <c r="J80" s="360"/>
      <c r="K80" s="36"/>
    </row>
    <row r="81" spans="1:11" customFormat="1" ht="24.75" customHeight="1">
      <c r="A81" s="33"/>
      <c r="B81" s="395" t="s">
        <v>69</v>
      </c>
      <c r="C81" s="395"/>
      <c r="D81" s="395"/>
      <c r="E81" s="126">
        <f>SUM(E75:E80)/6*60%</f>
        <v>0</v>
      </c>
      <c r="F81" s="126">
        <f>SUM(F75:F80)/6*20%</f>
        <v>0</v>
      </c>
      <c r="G81" s="126">
        <f>SUM(G75:G80)/6*20%</f>
        <v>0</v>
      </c>
      <c r="H81" s="360"/>
      <c r="I81" s="374"/>
      <c r="J81" s="360"/>
      <c r="K81" s="36"/>
    </row>
    <row r="82" spans="1:11" ht="47.25" customHeight="1">
      <c r="B82" s="346" t="s">
        <v>73</v>
      </c>
      <c r="C82" s="391" t="s">
        <v>177</v>
      </c>
      <c r="D82" s="124" t="s">
        <v>74</v>
      </c>
      <c r="E82" s="125"/>
      <c r="F82" s="125"/>
      <c r="G82" s="125"/>
      <c r="H82" s="360"/>
      <c r="I82" s="362">
        <f>SUM(E88:G88)</f>
        <v>0</v>
      </c>
      <c r="J82" s="360"/>
    </row>
    <row r="83" spans="1:11" ht="51" customHeight="1">
      <c r="B83" s="346"/>
      <c r="C83" s="391"/>
      <c r="D83" s="124" t="s">
        <v>75</v>
      </c>
      <c r="E83" s="125"/>
      <c r="F83" s="125"/>
      <c r="G83" s="125"/>
      <c r="H83" s="360"/>
      <c r="I83" s="363"/>
      <c r="J83" s="360"/>
    </row>
    <row r="84" spans="1:11" ht="42.75">
      <c r="B84" s="346"/>
      <c r="C84" s="391"/>
      <c r="D84" s="124" t="s">
        <v>76</v>
      </c>
      <c r="E84" s="125"/>
      <c r="F84" s="125"/>
      <c r="G84" s="125"/>
      <c r="H84" s="360"/>
      <c r="I84" s="363"/>
      <c r="J84" s="360"/>
    </row>
    <row r="85" spans="1:11" ht="33" customHeight="1">
      <c r="B85" s="346"/>
      <c r="C85" s="391"/>
      <c r="D85" s="124" t="s">
        <v>77</v>
      </c>
      <c r="E85" s="125"/>
      <c r="F85" s="125"/>
      <c r="G85" s="125"/>
      <c r="H85" s="360"/>
      <c r="I85" s="363"/>
      <c r="J85" s="360"/>
    </row>
    <row r="86" spans="1:11" ht="46.5" customHeight="1">
      <c r="B86" s="346"/>
      <c r="C86" s="391"/>
      <c r="D86" s="124" t="s">
        <v>78</v>
      </c>
      <c r="E86" s="125"/>
      <c r="F86" s="125"/>
      <c r="G86" s="125"/>
      <c r="H86" s="360"/>
      <c r="I86" s="363"/>
      <c r="J86" s="360"/>
    </row>
    <row r="87" spans="1:11" ht="33" customHeight="1">
      <c r="B87" s="346"/>
      <c r="C87" s="391"/>
      <c r="D87" s="124" t="s">
        <v>79</v>
      </c>
      <c r="E87" s="125"/>
      <c r="F87" s="125"/>
      <c r="G87" s="125"/>
      <c r="H87" s="360"/>
      <c r="I87" s="363"/>
      <c r="J87" s="360"/>
    </row>
    <row r="88" spans="1:11" customFormat="1" ht="24.75" customHeight="1">
      <c r="A88" s="33"/>
      <c r="B88" s="395" t="s">
        <v>69</v>
      </c>
      <c r="C88" s="395"/>
      <c r="D88" s="395"/>
      <c r="E88" s="126">
        <f>SUM(E82:E87)/6*60%</f>
        <v>0</v>
      </c>
      <c r="F88" s="126">
        <f>SUM(F82:F87)/6*20%</f>
        <v>0</v>
      </c>
      <c r="G88" s="126">
        <f>SUM(G82:G87)/6*20%</f>
        <v>0</v>
      </c>
      <c r="H88" s="360"/>
      <c r="I88" s="374"/>
      <c r="J88" s="360"/>
      <c r="K88" s="36"/>
    </row>
    <row r="89" spans="1:11" customFormat="1" ht="28.5">
      <c r="A89" s="33"/>
      <c r="B89" s="346" t="s">
        <v>80</v>
      </c>
      <c r="C89" s="391" t="s">
        <v>178</v>
      </c>
      <c r="D89" s="124" t="s">
        <v>122</v>
      </c>
      <c r="E89" s="125"/>
      <c r="F89" s="125"/>
      <c r="G89" s="125"/>
      <c r="H89" s="360"/>
      <c r="I89" s="362">
        <f>SUM(E94:G94)</f>
        <v>0</v>
      </c>
      <c r="J89" s="360"/>
      <c r="K89" s="36"/>
    </row>
    <row r="90" spans="1:11" customFormat="1" ht="45" customHeight="1">
      <c r="A90" s="33"/>
      <c r="B90" s="346"/>
      <c r="C90" s="391"/>
      <c r="D90" s="124" t="s">
        <v>123</v>
      </c>
      <c r="E90" s="125"/>
      <c r="F90" s="125"/>
      <c r="G90" s="125"/>
      <c r="H90" s="360"/>
      <c r="I90" s="363"/>
      <c r="J90" s="360"/>
      <c r="K90" s="36"/>
    </row>
    <row r="91" spans="1:11" customFormat="1" ht="44.25" customHeight="1">
      <c r="A91" s="33"/>
      <c r="B91" s="346"/>
      <c r="C91" s="391"/>
      <c r="D91" s="124" t="s">
        <v>200</v>
      </c>
      <c r="E91" s="125"/>
      <c r="F91" s="125"/>
      <c r="G91" s="125"/>
      <c r="H91" s="360"/>
      <c r="I91" s="363"/>
      <c r="J91" s="360"/>
      <c r="K91" s="36"/>
    </row>
    <row r="92" spans="1:11" customFormat="1" ht="47.25" customHeight="1">
      <c r="A92" s="33"/>
      <c r="B92" s="346"/>
      <c r="C92" s="391"/>
      <c r="D92" s="124" t="s">
        <v>124</v>
      </c>
      <c r="E92" s="125"/>
      <c r="F92" s="125"/>
      <c r="G92" s="125"/>
      <c r="H92" s="360"/>
      <c r="I92" s="363"/>
      <c r="J92" s="360"/>
      <c r="K92" s="36"/>
    </row>
    <row r="93" spans="1:11" customFormat="1" ht="45" customHeight="1">
      <c r="A93" s="33"/>
      <c r="B93" s="346"/>
      <c r="C93" s="391"/>
      <c r="D93" s="124" t="s">
        <v>81</v>
      </c>
      <c r="E93" s="125"/>
      <c r="F93" s="125"/>
      <c r="G93" s="125"/>
      <c r="H93" s="360"/>
      <c r="I93" s="363"/>
      <c r="J93" s="360"/>
      <c r="K93" s="36"/>
    </row>
    <row r="94" spans="1:11" customFormat="1" ht="24.75" customHeight="1">
      <c r="A94" s="33"/>
      <c r="B94" s="395" t="s">
        <v>69</v>
      </c>
      <c r="C94" s="395"/>
      <c r="D94" s="395"/>
      <c r="E94" s="126">
        <f>SUM(E89:E93)/5*60%</f>
        <v>0</v>
      </c>
      <c r="F94" s="126">
        <f>SUM(F89:F93)/5*20%</f>
        <v>0</v>
      </c>
      <c r="G94" s="126">
        <f>SUM(G89:G93)/5*20%</f>
        <v>0</v>
      </c>
      <c r="H94" s="360"/>
      <c r="I94" s="374"/>
      <c r="J94" s="360"/>
      <c r="K94" s="36"/>
    </row>
    <row r="95" spans="1:11" ht="42.75">
      <c r="B95" s="346" t="s">
        <v>82</v>
      </c>
      <c r="C95" s="391" t="s">
        <v>179</v>
      </c>
      <c r="D95" s="124" t="s">
        <v>83</v>
      </c>
      <c r="E95" s="125"/>
      <c r="F95" s="125"/>
      <c r="G95" s="125"/>
      <c r="H95" s="360"/>
      <c r="I95" s="362">
        <f>SUM(E101:G101)</f>
        <v>0</v>
      </c>
      <c r="J95" s="360"/>
    </row>
    <row r="96" spans="1:11" ht="47.25" customHeight="1">
      <c r="B96" s="346"/>
      <c r="C96" s="391"/>
      <c r="D96" s="124" t="s">
        <v>84</v>
      </c>
      <c r="E96" s="125"/>
      <c r="F96" s="125"/>
      <c r="G96" s="125"/>
      <c r="H96" s="360"/>
      <c r="I96" s="363"/>
      <c r="J96" s="360"/>
    </row>
    <row r="97" spans="1:18" ht="48.75" customHeight="1">
      <c r="B97" s="346"/>
      <c r="C97" s="391"/>
      <c r="D97" s="124" t="s">
        <v>85</v>
      </c>
      <c r="E97" s="125"/>
      <c r="F97" s="125"/>
      <c r="G97" s="125"/>
      <c r="H97" s="360"/>
      <c r="I97" s="363"/>
      <c r="J97" s="360"/>
    </row>
    <row r="98" spans="1:18" ht="60.75" customHeight="1">
      <c r="B98" s="346"/>
      <c r="C98" s="391"/>
      <c r="D98" s="124" t="s">
        <v>86</v>
      </c>
      <c r="E98" s="125"/>
      <c r="F98" s="125"/>
      <c r="G98" s="125"/>
      <c r="H98" s="360"/>
      <c r="I98" s="363"/>
      <c r="J98" s="360"/>
    </row>
    <row r="99" spans="1:18" ht="47.25" customHeight="1">
      <c r="B99" s="346"/>
      <c r="C99" s="391"/>
      <c r="D99" s="124" t="s">
        <v>87</v>
      </c>
      <c r="E99" s="125"/>
      <c r="F99" s="125"/>
      <c r="G99" s="125"/>
      <c r="H99" s="360"/>
      <c r="I99" s="363"/>
      <c r="J99" s="360"/>
    </row>
    <row r="100" spans="1:18" ht="33.75" customHeight="1">
      <c r="B100" s="350"/>
      <c r="C100" s="347"/>
      <c r="D100" s="127" t="s">
        <v>88</v>
      </c>
      <c r="E100" s="125"/>
      <c r="F100" s="125"/>
      <c r="G100" s="125"/>
      <c r="H100" s="360"/>
      <c r="I100" s="363"/>
      <c r="J100" s="360"/>
    </row>
    <row r="101" spans="1:18" customFormat="1" ht="24.75" customHeight="1">
      <c r="A101" s="37"/>
      <c r="B101" s="396" t="s">
        <v>69</v>
      </c>
      <c r="C101" s="397"/>
      <c r="D101" s="398"/>
      <c r="E101" s="126">
        <f>SUM(E95:E100)/6*60%</f>
        <v>0</v>
      </c>
      <c r="F101" s="126">
        <f>SUM(F95:F100)/6*20%</f>
        <v>0</v>
      </c>
      <c r="G101" s="126">
        <f>SUM(G95:G100)/6*20%</f>
        <v>0</v>
      </c>
      <c r="H101" s="361"/>
      <c r="I101" s="364"/>
      <c r="J101" s="399"/>
      <c r="K101" s="36"/>
    </row>
    <row r="102" spans="1:18" ht="44.25" customHeight="1">
      <c r="B102" s="132"/>
      <c r="C102" s="133"/>
      <c r="D102" s="133"/>
      <c r="E102" s="133"/>
      <c r="F102" s="135"/>
      <c r="G102" s="135"/>
      <c r="H102" s="135"/>
      <c r="I102" s="133"/>
      <c r="J102" s="133"/>
      <c r="K102" s="38"/>
    </row>
    <row r="103" spans="1:18" ht="15" customHeight="1">
      <c r="B103" s="137"/>
      <c r="C103" s="136"/>
      <c r="D103" s="136"/>
      <c r="E103" s="134"/>
      <c r="F103" s="344" t="s">
        <v>89</v>
      </c>
      <c r="G103" s="345"/>
      <c r="H103" s="138"/>
      <c r="I103" s="206">
        <f>AVERAGE(I15:I101)</f>
        <v>0</v>
      </c>
      <c r="J103" s="204">
        <f>$I$103/5</f>
        <v>0</v>
      </c>
    </row>
    <row r="104" spans="1:18">
      <c r="A104" s="39"/>
      <c r="B104" s="139"/>
      <c r="C104" s="136"/>
      <c r="D104" s="136"/>
      <c r="E104" s="134"/>
      <c r="F104" s="135"/>
      <c r="G104" s="135"/>
      <c r="H104" s="133"/>
      <c r="I104" s="133"/>
      <c r="J104" s="136"/>
      <c r="K104" s="38"/>
    </row>
    <row r="105" spans="1:18" s="40" customFormat="1" ht="27" customHeight="1">
      <c r="A105" s="15"/>
      <c r="B105" s="57"/>
      <c r="C105" s="58"/>
      <c r="D105" s="58"/>
      <c r="E105" s="58"/>
      <c r="F105" s="58"/>
      <c r="G105" s="58"/>
      <c r="H105" s="58"/>
      <c r="I105" s="58"/>
      <c r="J105" s="109"/>
      <c r="K105" s="29"/>
      <c r="L105" s="24"/>
      <c r="M105" s="25"/>
      <c r="N105" s="22"/>
      <c r="O105" s="22"/>
      <c r="P105" s="15"/>
      <c r="Q105" s="15"/>
      <c r="R105" s="15"/>
    </row>
    <row r="106" spans="1:18" s="40" customFormat="1" ht="48.75" customHeight="1">
      <c r="A106" s="30"/>
      <c r="B106" s="140" t="s">
        <v>46</v>
      </c>
      <c r="C106" s="141"/>
      <c r="D106" s="142"/>
      <c r="E106" s="143"/>
      <c r="F106" s="337"/>
      <c r="G106" s="338"/>
      <c r="H106" s="338"/>
      <c r="I106" s="339"/>
      <c r="J106" s="144"/>
      <c r="M106" s="41"/>
      <c r="N106" s="42"/>
      <c r="O106" s="42"/>
      <c r="P106" s="15"/>
      <c r="Q106" s="15"/>
      <c r="R106" s="15"/>
    </row>
    <row r="107" spans="1:18" s="40" customFormat="1" ht="48" customHeight="1">
      <c r="A107" s="30"/>
      <c r="B107" s="140" t="s">
        <v>47</v>
      </c>
      <c r="C107" s="145"/>
      <c r="D107" s="146" t="s">
        <v>48</v>
      </c>
      <c r="E107" s="147"/>
      <c r="F107" s="340" t="s">
        <v>97</v>
      </c>
      <c r="G107" s="341"/>
      <c r="H107" s="341"/>
      <c r="I107" s="342"/>
      <c r="J107" s="144"/>
      <c r="K107" s="43"/>
      <c r="M107" s="26"/>
      <c r="N107" s="23"/>
      <c r="O107" s="23"/>
      <c r="P107" s="15"/>
      <c r="Q107" s="15"/>
      <c r="R107" s="15"/>
    </row>
    <row r="108" spans="1:18" s="40" customFormat="1" ht="26.25">
      <c r="A108" s="30"/>
      <c r="B108" s="64"/>
      <c r="C108" s="65"/>
      <c r="D108" s="65"/>
      <c r="E108" s="148"/>
      <c r="F108" s="149"/>
      <c r="G108" s="149"/>
      <c r="H108" s="149"/>
      <c r="I108" s="149"/>
      <c r="J108" s="65"/>
      <c r="K108" s="44"/>
      <c r="L108" s="45"/>
      <c r="M108" s="46"/>
      <c r="N108" s="45"/>
      <c r="O108" s="45"/>
      <c r="P108" s="15"/>
      <c r="Q108" s="15"/>
      <c r="R108" s="15"/>
    </row>
    <row r="109" spans="1:18">
      <c r="B109" s="139"/>
      <c r="C109" s="136"/>
      <c r="D109" s="136"/>
      <c r="E109" s="134"/>
      <c r="F109" s="134"/>
      <c r="G109" s="134"/>
      <c r="H109" s="136"/>
      <c r="I109" s="136"/>
      <c r="J109" s="136"/>
    </row>
  </sheetData>
  <mergeCells count="98">
    <mergeCell ref="H75:H81"/>
    <mergeCell ref="I75:I81"/>
    <mergeCell ref="J75:J81"/>
    <mergeCell ref="B81:D81"/>
    <mergeCell ref="C55:C59"/>
    <mergeCell ref="B55:B59"/>
    <mergeCell ref="B67:D67"/>
    <mergeCell ref="B61:B66"/>
    <mergeCell ref="D12:D14"/>
    <mergeCell ref="E12:G12"/>
    <mergeCell ref="C12:C14"/>
    <mergeCell ref="B12:B14"/>
    <mergeCell ref="B88:D88"/>
    <mergeCell ref="B68:B73"/>
    <mergeCell ref="C68:C73"/>
    <mergeCell ref="B74:D74"/>
    <mergeCell ref="B75:B80"/>
    <mergeCell ref="C75:C80"/>
    <mergeCell ref="B37:B41"/>
    <mergeCell ref="C37:C41"/>
    <mergeCell ref="B101:D101"/>
    <mergeCell ref="J95:J101"/>
    <mergeCell ref="I82:I88"/>
    <mergeCell ref="C61:C66"/>
    <mergeCell ref="C82:C87"/>
    <mergeCell ref="H61:H67"/>
    <mergeCell ref="I61:I67"/>
    <mergeCell ref="B82:B87"/>
    <mergeCell ref="J82:J88"/>
    <mergeCell ref="C95:C100"/>
    <mergeCell ref="B95:B100"/>
    <mergeCell ref="H82:H88"/>
    <mergeCell ref="J61:J67"/>
    <mergeCell ref="H68:H74"/>
    <mergeCell ref="I68:I74"/>
    <mergeCell ref="J68:J74"/>
    <mergeCell ref="C89:C93"/>
    <mergeCell ref="H89:H94"/>
    <mergeCell ref="I89:I94"/>
    <mergeCell ref="J89:J94"/>
    <mergeCell ref="B94:D94"/>
    <mergeCell ref="C6:I6"/>
    <mergeCell ref="B43:B48"/>
    <mergeCell ref="J43:J49"/>
    <mergeCell ref="B60:D60"/>
    <mergeCell ref="I55:I60"/>
    <mergeCell ref="J55:J60"/>
    <mergeCell ref="H43:H49"/>
    <mergeCell ref="C43:C48"/>
    <mergeCell ref="B49:D49"/>
    <mergeCell ref="I43:I49"/>
    <mergeCell ref="J37:J42"/>
    <mergeCell ref="H55:H60"/>
    <mergeCell ref="J12:J14"/>
    <mergeCell ref="H12:H14"/>
    <mergeCell ref="I12:I14"/>
    <mergeCell ref="I37:I42"/>
    <mergeCell ref="J30:J36"/>
    <mergeCell ref="B36:D36"/>
    <mergeCell ref="B50:B53"/>
    <mergeCell ref="C50:C53"/>
    <mergeCell ref="H50:H54"/>
    <mergeCell ref="I50:I54"/>
    <mergeCell ref="J50:J54"/>
    <mergeCell ref="H37:H42"/>
    <mergeCell ref="B42:D42"/>
    <mergeCell ref="B1:J2"/>
    <mergeCell ref="B29:D29"/>
    <mergeCell ref="H19:H29"/>
    <mergeCell ref="I19:I29"/>
    <mergeCell ref="I15:I18"/>
    <mergeCell ref="J15:J18"/>
    <mergeCell ref="B18:D18"/>
    <mergeCell ref="J19:J29"/>
    <mergeCell ref="C7:I7"/>
    <mergeCell ref="C8:I8"/>
    <mergeCell ref="B10:J10"/>
    <mergeCell ref="B9:J9"/>
    <mergeCell ref="B11:J11"/>
    <mergeCell ref="B3:J3"/>
    <mergeCell ref="C4:I4"/>
    <mergeCell ref="C5:I5"/>
    <mergeCell ref="F106:I106"/>
    <mergeCell ref="F107:I107"/>
    <mergeCell ref="H15:H18"/>
    <mergeCell ref="F103:G103"/>
    <mergeCell ref="B15:B17"/>
    <mergeCell ref="C15:C17"/>
    <mergeCell ref="C19:C28"/>
    <mergeCell ref="B19:B28"/>
    <mergeCell ref="B54:D54"/>
    <mergeCell ref="H30:H36"/>
    <mergeCell ref="I30:I36"/>
    <mergeCell ref="C30:C35"/>
    <mergeCell ref="B30:B35"/>
    <mergeCell ref="H95:H101"/>
    <mergeCell ref="I95:I101"/>
    <mergeCell ref="B89:B93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3" zoomScale="70" zoomScaleNormal="70" zoomScaleSheetLayoutView="95" zoomScalePageLayoutView="95" workbookViewId="0">
      <selection activeCell="D19" sqref="D19"/>
    </sheetView>
  </sheetViews>
  <sheetFormatPr baseColWidth="10" defaultColWidth="11.42578125" defaultRowHeight="18.75"/>
  <cols>
    <col min="1" max="1" width="1.85546875" style="49" customWidth="1"/>
    <col min="2" max="2" width="4.7109375" style="49" customWidth="1"/>
    <col min="3" max="3" width="78.42578125" style="49" customWidth="1"/>
    <col min="4" max="4" width="59.28515625" style="49" customWidth="1"/>
    <col min="5" max="5" width="37.42578125" style="49" customWidth="1"/>
    <col min="6" max="6" width="40.85546875" style="49" customWidth="1"/>
    <col min="7" max="7" width="37.85546875" style="49" customWidth="1"/>
    <col min="8" max="8" width="7" style="49" customWidth="1"/>
    <col min="9" max="9" width="1.28515625" style="49" customWidth="1"/>
    <col min="10" max="10" width="24.7109375" style="49" bestFit="1" customWidth="1"/>
    <col min="11" max="14" width="0" style="49" hidden="1" customWidth="1"/>
    <col min="15" max="16384" width="11.42578125" style="49"/>
  </cols>
  <sheetData>
    <row r="1" spans="1:13" s="48" customFormat="1">
      <c r="A1" s="162"/>
      <c r="B1" s="418" t="s">
        <v>180</v>
      </c>
      <c r="C1" s="419"/>
      <c r="D1" s="419"/>
      <c r="E1" s="419"/>
      <c r="F1" s="419"/>
      <c r="G1" s="419"/>
      <c r="H1" s="420"/>
    </row>
    <row r="2" spans="1:13" s="48" customFormat="1" ht="55.5" customHeight="1">
      <c r="A2" s="162"/>
      <c r="B2" s="421"/>
      <c r="C2" s="422"/>
      <c r="D2" s="422"/>
      <c r="E2" s="422"/>
      <c r="F2" s="422"/>
      <c r="G2" s="422"/>
      <c r="H2" s="423"/>
    </row>
    <row r="3" spans="1:13" ht="16.5" customHeight="1">
      <c r="A3" s="162"/>
      <c r="B3" s="421"/>
      <c r="C3" s="422"/>
      <c r="D3" s="422"/>
      <c r="E3" s="422"/>
      <c r="F3" s="422"/>
      <c r="G3" s="422"/>
      <c r="H3" s="423"/>
      <c r="I3" s="48"/>
    </row>
    <row r="4" spans="1:13" ht="18" customHeight="1">
      <c r="A4" s="162"/>
      <c r="B4" s="424"/>
      <c r="C4" s="425"/>
      <c r="D4" s="425"/>
      <c r="E4" s="425"/>
      <c r="F4" s="425"/>
      <c r="G4" s="425"/>
      <c r="H4" s="426"/>
      <c r="I4" s="48"/>
    </row>
    <row r="5" spans="1:13" ht="36.75" customHeight="1">
      <c r="A5" s="162"/>
      <c r="B5" s="429" t="s">
        <v>181</v>
      </c>
      <c r="C5" s="430"/>
      <c r="D5" s="430"/>
      <c r="E5" s="430"/>
      <c r="F5" s="430"/>
      <c r="G5" s="430"/>
      <c r="H5" s="431"/>
      <c r="I5" s="48"/>
    </row>
    <row r="6" spans="1:13">
      <c r="A6" s="162"/>
      <c r="B6" s="153"/>
      <c r="C6" s="150"/>
      <c r="D6" s="432"/>
      <c r="E6" s="432"/>
      <c r="F6" s="432"/>
      <c r="G6" s="432"/>
      <c r="H6" s="160"/>
      <c r="I6" s="48"/>
    </row>
    <row r="7" spans="1:13">
      <c r="A7" s="162"/>
      <c r="B7" s="153"/>
      <c r="C7" s="151" t="s">
        <v>90</v>
      </c>
      <c r="D7" s="432"/>
      <c r="E7" s="432"/>
      <c r="F7" s="432"/>
      <c r="G7" s="432"/>
      <c r="H7" s="160"/>
      <c r="I7" s="48"/>
    </row>
    <row r="8" spans="1:13">
      <c r="A8" s="162"/>
      <c r="B8" s="153"/>
      <c r="C8" s="151" t="s">
        <v>91</v>
      </c>
      <c r="D8" s="433"/>
      <c r="E8" s="433"/>
      <c r="F8" s="433"/>
      <c r="G8" s="433"/>
      <c r="H8" s="160"/>
      <c r="I8" s="48"/>
    </row>
    <row r="9" spans="1:13">
      <c r="A9" s="162"/>
      <c r="B9" s="153"/>
      <c r="C9" s="151" t="s">
        <v>92</v>
      </c>
      <c r="D9" s="433"/>
      <c r="E9" s="433"/>
      <c r="F9" s="433"/>
      <c r="G9" s="433"/>
      <c r="H9" s="160"/>
      <c r="I9" s="48"/>
      <c r="K9" s="205">
        <v>0.8</v>
      </c>
      <c r="L9" s="205">
        <v>1</v>
      </c>
      <c r="M9" s="205">
        <f>K9/L9</f>
        <v>0.8</v>
      </c>
    </row>
    <row r="10" spans="1:13">
      <c r="A10" s="162"/>
      <c r="B10" s="153"/>
      <c r="C10" s="150"/>
      <c r="D10" s="175"/>
      <c r="E10" s="152"/>
      <c r="F10" s="152"/>
      <c r="G10" s="152"/>
      <c r="H10" s="160"/>
      <c r="I10" s="48"/>
      <c r="K10" s="205">
        <v>0.2</v>
      </c>
      <c r="L10" s="205">
        <v>1</v>
      </c>
      <c r="M10" s="205">
        <v>0.2</v>
      </c>
    </row>
    <row r="11" spans="1:13" ht="39.75" customHeight="1">
      <c r="A11" s="162"/>
      <c r="B11" s="160"/>
      <c r="C11" s="180" t="s">
        <v>132</v>
      </c>
      <c r="D11" s="171">
        <f>F3Evaluación!N35</f>
        <v>0</v>
      </c>
      <c r="E11" s="434">
        <f>(D11*M9)/L9</f>
        <v>0</v>
      </c>
      <c r="F11" s="432"/>
      <c r="G11" s="432"/>
      <c r="H11" s="436"/>
      <c r="I11" s="48"/>
    </row>
    <row r="12" spans="1:13">
      <c r="A12" s="162"/>
      <c r="B12" s="160"/>
      <c r="C12" s="169" t="s">
        <v>93</v>
      </c>
      <c r="D12" s="172">
        <v>0.8</v>
      </c>
      <c r="E12" s="435"/>
      <c r="F12" s="432"/>
      <c r="G12" s="432"/>
      <c r="H12" s="436"/>
      <c r="I12" s="48"/>
    </row>
    <row r="13" spans="1:13">
      <c r="A13" s="162"/>
      <c r="B13" s="160"/>
      <c r="C13" s="181" t="s">
        <v>134</v>
      </c>
      <c r="D13" s="171">
        <f>F4ValoraciónCompetencias!J103</f>
        <v>0</v>
      </c>
      <c r="E13" s="434">
        <f>(D13*M10)/L10</f>
        <v>0</v>
      </c>
      <c r="F13" s="432"/>
      <c r="G13" s="432"/>
      <c r="H13" s="436"/>
      <c r="I13" s="48"/>
    </row>
    <row r="14" spans="1:13">
      <c r="A14" s="162"/>
      <c r="B14" s="160"/>
      <c r="C14" s="170" t="s">
        <v>94</v>
      </c>
      <c r="D14" s="172">
        <v>0.2</v>
      </c>
      <c r="E14" s="435"/>
      <c r="F14" s="432"/>
      <c r="G14" s="432"/>
      <c r="H14" s="436"/>
      <c r="I14" s="48"/>
    </row>
    <row r="15" spans="1:13">
      <c r="A15" s="162"/>
      <c r="B15" s="160"/>
      <c r="C15" s="182" t="s">
        <v>95</v>
      </c>
      <c r="D15" s="173"/>
      <c r="E15" s="174">
        <f>SUM(E11:E14)</f>
        <v>0</v>
      </c>
      <c r="F15" s="432"/>
      <c r="G15" s="432"/>
      <c r="H15" s="436"/>
      <c r="I15" s="48"/>
    </row>
    <row r="16" spans="1:13">
      <c r="A16" s="162"/>
      <c r="B16" s="153"/>
      <c r="C16" s="168"/>
      <c r="D16" s="168"/>
      <c r="E16" s="168"/>
      <c r="F16" s="153"/>
      <c r="G16" s="432"/>
      <c r="H16" s="436"/>
      <c r="I16" s="48"/>
    </row>
    <row r="17" spans="1:9">
      <c r="A17" s="162"/>
      <c r="B17" s="153"/>
      <c r="C17" s="153"/>
      <c r="D17" s="157"/>
      <c r="E17" s="153"/>
      <c r="F17" s="153"/>
      <c r="G17" s="58"/>
      <c r="H17" s="167"/>
      <c r="I17" s="48"/>
    </row>
    <row r="18" spans="1:9" ht="24.95" customHeight="1">
      <c r="A18" s="162"/>
      <c r="B18" s="153"/>
      <c r="C18" s="153"/>
      <c r="D18" s="178" t="s">
        <v>96</v>
      </c>
      <c r="E18" s="179">
        <f>E15</f>
        <v>0</v>
      </c>
      <c r="F18" s="159"/>
      <c r="G18" s="58"/>
      <c r="H18" s="167"/>
      <c r="I18" s="48"/>
    </row>
    <row r="19" spans="1:9">
      <c r="A19" s="162"/>
      <c r="B19" s="153"/>
      <c r="C19" s="153"/>
      <c r="D19" s="166"/>
      <c r="E19" s="153"/>
      <c r="F19" s="153"/>
      <c r="G19" s="153"/>
      <c r="H19" s="160"/>
      <c r="I19" s="48"/>
    </row>
    <row r="20" spans="1:9" ht="36.75" customHeight="1">
      <c r="A20" s="162"/>
      <c r="B20" s="437" t="s">
        <v>127</v>
      </c>
      <c r="C20" s="430"/>
      <c r="D20" s="430"/>
      <c r="E20" s="430"/>
      <c r="F20" s="430"/>
      <c r="G20" s="430"/>
      <c r="H20" s="438"/>
      <c r="I20" s="161"/>
    </row>
    <row r="21" spans="1:9">
      <c r="A21" s="164"/>
      <c r="B21" s="413" t="s">
        <v>125</v>
      </c>
      <c r="C21" s="413"/>
      <c r="D21" s="413"/>
      <c r="E21" s="413"/>
      <c r="F21" s="413"/>
      <c r="G21" s="413"/>
      <c r="H21" s="413"/>
      <c r="I21" s="165"/>
    </row>
    <row r="22" spans="1:9">
      <c r="A22" s="164"/>
      <c r="B22" s="416"/>
      <c r="C22" s="416"/>
      <c r="D22" s="416"/>
      <c r="E22" s="416"/>
      <c r="F22" s="416"/>
      <c r="G22" s="416"/>
      <c r="H22" s="416"/>
      <c r="I22" s="165"/>
    </row>
    <row r="23" spans="1:9">
      <c r="A23" s="164"/>
      <c r="B23" s="409"/>
      <c r="C23" s="409"/>
      <c r="D23" s="409"/>
      <c r="E23" s="409"/>
      <c r="F23" s="409"/>
      <c r="G23" s="409"/>
      <c r="H23" s="409"/>
      <c r="I23" s="165"/>
    </row>
    <row r="24" spans="1:9">
      <c r="A24" s="164"/>
      <c r="B24" s="409"/>
      <c r="C24" s="409"/>
      <c r="D24" s="409"/>
      <c r="E24" s="409"/>
      <c r="F24" s="409"/>
      <c r="G24" s="409"/>
      <c r="H24" s="409"/>
      <c r="I24" s="165"/>
    </row>
    <row r="25" spans="1:9">
      <c r="A25" s="164"/>
      <c r="B25" s="409"/>
      <c r="C25" s="409"/>
      <c r="D25" s="409"/>
      <c r="E25" s="409"/>
      <c r="F25" s="409"/>
      <c r="G25" s="409"/>
      <c r="H25" s="409"/>
      <c r="I25" s="165"/>
    </row>
    <row r="26" spans="1:9">
      <c r="A26" s="164"/>
      <c r="B26" s="405"/>
      <c r="C26" s="405"/>
      <c r="D26" s="405"/>
      <c r="E26" s="405"/>
      <c r="F26" s="405"/>
      <c r="G26" s="405"/>
      <c r="H26" s="411"/>
    </row>
    <row r="27" spans="1:9">
      <c r="A27" s="164"/>
      <c r="B27" s="405"/>
      <c r="C27" s="405"/>
      <c r="D27" s="405"/>
      <c r="E27" s="405"/>
      <c r="F27" s="405"/>
      <c r="G27" s="405"/>
      <c r="H27" s="411"/>
    </row>
    <row r="28" spans="1:9">
      <c r="A28" s="164"/>
      <c r="B28" s="409"/>
      <c r="C28" s="409"/>
      <c r="D28" s="409"/>
      <c r="E28" s="409"/>
      <c r="F28" s="409"/>
      <c r="G28" s="409"/>
      <c r="H28" s="410"/>
    </row>
    <row r="29" spans="1:9">
      <c r="A29" s="164"/>
      <c r="B29" s="405"/>
      <c r="C29" s="405"/>
      <c r="D29" s="405"/>
      <c r="E29" s="405"/>
      <c r="F29" s="405"/>
      <c r="G29" s="405"/>
      <c r="H29" s="411"/>
    </row>
    <row r="30" spans="1:9">
      <c r="A30" s="164"/>
      <c r="B30" s="405"/>
      <c r="C30" s="405"/>
      <c r="D30" s="405"/>
      <c r="E30" s="405"/>
      <c r="F30" s="405"/>
      <c r="G30" s="405"/>
      <c r="H30" s="411"/>
    </row>
    <row r="31" spans="1:9">
      <c r="A31" s="164"/>
      <c r="B31" s="409"/>
      <c r="C31" s="409"/>
      <c r="D31" s="409"/>
      <c r="E31" s="409"/>
      <c r="F31" s="409"/>
      <c r="G31" s="409"/>
      <c r="H31" s="410"/>
    </row>
    <row r="32" spans="1:9">
      <c r="A32" s="164"/>
      <c r="B32" s="405"/>
      <c r="C32" s="405"/>
      <c r="D32" s="405"/>
      <c r="E32" s="405"/>
      <c r="F32" s="405"/>
      <c r="G32" s="405"/>
      <c r="H32" s="411"/>
    </row>
    <row r="33" spans="1:9">
      <c r="A33" s="164"/>
      <c r="B33" s="407"/>
      <c r="C33" s="407"/>
      <c r="D33" s="407"/>
      <c r="E33" s="407"/>
      <c r="F33" s="407"/>
      <c r="G33" s="407"/>
      <c r="H33" s="412"/>
    </row>
    <row r="34" spans="1:9">
      <c r="A34" s="164"/>
      <c r="B34" s="413" t="s">
        <v>126</v>
      </c>
      <c r="C34" s="413"/>
      <c r="D34" s="413"/>
      <c r="E34" s="413"/>
      <c r="F34" s="413"/>
      <c r="G34" s="413"/>
      <c r="H34" s="414"/>
    </row>
    <row r="35" spans="1:9">
      <c r="B35" s="415"/>
      <c r="C35" s="416"/>
      <c r="D35" s="416"/>
      <c r="E35" s="416"/>
      <c r="F35" s="416"/>
      <c r="G35" s="416"/>
      <c r="H35" s="417"/>
      <c r="I35" s="165"/>
    </row>
    <row r="36" spans="1:9">
      <c r="B36" s="404"/>
      <c r="C36" s="405"/>
      <c r="D36" s="405"/>
      <c r="E36" s="405"/>
      <c r="F36" s="405"/>
      <c r="G36" s="405"/>
      <c r="H36" s="405"/>
      <c r="I36" s="165"/>
    </row>
    <row r="37" spans="1:9">
      <c r="B37" s="404"/>
      <c r="C37" s="405"/>
      <c r="D37" s="405"/>
      <c r="E37" s="405"/>
      <c r="F37" s="405"/>
      <c r="G37" s="405"/>
      <c r="H37" s="405"/>
      <c r="I37" s="165"/>
    </row>
    <row r="38" spans="1:9">
      <c r="B38" s="408"/>
      <c r="C38" s="409"/>
      <c r="D38" s="409"/>
      <c r="E38" s="409"/>
      <c r="F38" s="409"/>
      <c r="G38" s="409"/>
      <c r="H38" s="410"/>
    </row>
    <row r="39" spans="1:9">
      <c r="B39" s="404"/>
      <c r="C39" s="405"/>
      <c r="D39" s="405"/>
      <c r="E39" s="405"/>
      <c r="F39" s="405"/>
      <c r="G39" s="405"/>
      <c r="H39" s="405"/>
      <c r="I39" s="165"/>
    </row>
    <row r="40" spans="1:9">
      <c r="A40" s="164"/>
      <c r="B40" s="405"/>
      <c r="C40" s="405"/>
      <c r="D40" s="405"/>
      <c r="E40" s="405"/>
      <c r="F40" s="405"/>
      <c r="G40" s="405"/>
      <c r="H40" s="405"/>
      <c r="I40" s="165"/>
    </row>
    <row r="41" spans="1:9">
      <c r="A41" s="164"/>
      <c r="B41" s="409"/>
      <c r="C41" s="409"/>
      <c r="D41" s="409"/>
      <c r="E41" s="409"/>
      <c r="F41" s="409"/>
      <c r="G41" s="409"/>
      <c r="H41" s="409"/>
      <c r="I41" s="165"/>
    </row>
    <row r="42" spans="1:9">
      <c r="A42" s="164"/>
      <c r="B42" s="405"/>
      <c r="C42" s="405"/>
      <c r="D42" s="405"/>
      <c r="E42" s="405"/>
      <c r="F42" s="405"/>
      <c r="G42" s="405"/>
      <c r="H42" s="405"/>
      <c r="I42" s="165"/>
    </row>
    <row r="43" spans="1:9">
      <c r="B43" s="404"/>
      <c r="C43" s="405"/>
      <c r="D43" s="405"/>
      <c r="E43" s="405"/>
      <c r="F43" s="405"/>
      <c r="G43" s="405"/>
      <c r="H43" s="405"/>
      <c r="I43" s="165"/>
    </row>
    <row r="44" spans="1:9">
      <c r="A44" s="164"/>
      <c r="B44" s="408"/>
      <c r="C44" s="409"/>
      <c r="D44" s="409"/>
      <c r="E44" s="409"/>
      <c r="F44" s="409"/>
      <c r="G44" s="409"/>
      <c r="H44" s="410"/>
    </row>
    <row r="45" spans="1:9">
      <c r="B45" s="404"/>
      <c r="C45" s="405"/>
      <c r="D45" s="405"/>
      <c r="E45" s="405"/>
      <c r="F45" s="405"/>
      <c r="G45" s="405"/>
      <c r="H45" s="405"/>
      <c r="I45" s="165"/>
    </row>
    <row r="46" spans="1:9">
      <c r="B46" s="406"/>
      <c r="C46" s="407"/>
      <c r="D46" s="407"/>
      <c r="E46" s="407"/>
      <c r="F46" s="407"/>
      <c r="G46" s="407"/>
      <c r="H46" s="407"/>
      <c r="I46" s="165"/>
    </row>
    <row r="47" spans="1:9" ht="73.5" customHeight="1">
      <c r="A47" s="48"/>
      <c r="B47" s="159"/>
      <c r="C47" s="153"/>
      <c r="D47" s="153"/>
      <c r="E47" s="153"/>
      <c r="F47" s="153"/>
      <c r="G47" s="153"/>
      <c r="H47" s="160"/>
      <c r="I47" s="48"/>
    </row>
    <row r="48" spans="1:9">
      <c r="A48" s="48"/>
      <c r="B48" s="159"/>
      <c r="C48" s="153"/>
      <c r="D48" s="153"/>
      <c r="E48" s="153"/>
      <c r="F48" s="153"/>
      <c r="G48" s="153"/>
      <c r="H48" s="160"/>
      <c r="I48" s="48"/>
    </row>
    <row r="49" spans="1:12">
      <c r="A49" s="48"/>
      <c r="B49" s="159"/>
      <c r="C49" s="153"/>
      <c r="D49" s="153"/>
      <c r="E49" s="153"/>
      <c r="F49" s="153"/>
      <c r="G49" s="153"/>
      <c r="H49" s="153"/>
      <c r="I49" s="161"/>
    </row>
    <row r="50" spans="1:12">
      <c r="A50" s="162"/>
      <c r="B50" s="153"/>
      <c r="C50" s="153"/>
      <c r="D50" s="153"/>
      <c r="E50" s="153"/>
      <c r="F50" s="153"/>
      <c r="G50" s="153"/>
      <c r="H50" s="153"/>
      <c r="I50" s="161"/>
      <c r="L50" s="165"/>
    </row>
    <row r="51" spans="1:12">
      <c r="A51" s="48"/>
      <c r="B51" s="159"/>
      <c r="C51" s="177"/>
      <c r="D51" s="176"/>
      <c r="E51" s="153"/>
      <c r="F51" s="154"/>
      <c r="G51" s="155"/>
      <c r="H51" s="153"/>
      <c r="I51" s="161"/>
    </row>
    <row r="52" spans="1:12">
      <c r="A52" s="48"/>
      <c r="B52" s="159"/>
      <c r="C52" s="427" t="s">
        <v>48</v>
      </c>
      <c r="D52" s="427"/>
      <c r="E52" s="153"/>
      <c r="F52" s="428" t="s">
        <v>97</v>
      </c>
      <c r="G52" s="428"/>
      <c r="H52" s="58"/>
      <c r="I52" s="161"/>
    </row>
    <row r="53" spans="1:12">
      <c r="A53" s="48"/>
      <c r="B53" s="159"/>
      <c r="C53" s="153"/>
      <c r="D53" s="153"/>
      <c r="E53" s="153"/>
      <c r="F53" s="153"/>
      <c r="G53" s="153"/>
      <c r="H53" s="153"/>
      <c r="I53" s="161"/>
    </row>
    <row r="54" spans="1:12">
      <c r="A54" s="48"/>
      <c r="B54" s="159"/>
      <c r="C54" s="153"/>
      <c r="D54" s="153"/>
      <c r="E54" s="153"/>
      <c r="F54" s="153"/>
      <c r="G54" s="153"/>
      <c r="H54" s="153"/>
      <c r="I54" s="161"/>
    </row>
    <row r="55" spans="1:12" ht="16.5" customHeight="1">
      <c r="A55" s="48"/>
      <c r="B55" s="159"/>
      <c r="C55" s="153"/>
      <c r="D55" s="153"/>
      <c r="E55" s="153"/>
      <c r="F55" s="153"/>
      <c r="G55" s="153"/>
      <c r="H55" s="153"/>
      <c r="I55" s="161"/>
    </row>
    <row r="56" spans="1:12">
      <c r="A56" s="48"/>
      <c r="B56" s="159"/>
      <c r="C56" s="153"/>
      <c r="D56" s="156" t="s">
        <v>98</v>
      </c>
      <c r="E56" s="157"/>
      <c r="F56" s="153"/>
      <c r="G56" s="153"/>
      <c r="H56" s="153"/>
      <c r="I56" s="161"/>
    </row>
    <row r="57" spans="1:12">
      <c r="A57" s="48"/>
      <c r="B57" s="163"/>
      <c r="C57" s="157"/>
      <c r="D57" s="153"/>
      <c r="E57" s="157"/>
      <c r="F57" s="153"/>
      <c r="G57" s="153"/>
      <c r="H57" s="157"/>
      <c r="I57" s="161"/>
    </row>
    <row r="58" spans="1:12">
      <c r="D58" s="158"/>
      <c r="F58" s="158"/>
      <c r="G58" s="158"/>
    </row>
  </sheetData>
  <mergeCells count="39">
    <mergeCell ref="B1:H4"/>
    <mergeCell ref="C52:D52"/>
    <mergeCell ref="F52:G52"/>
    <mergeCell ref="B5:H5"/>
    <mergeCell ref="D6:G6"/>
    <mergeCell ref="D7:G7"/>
    <mergeCell ref="D8:G8"/>
    <mergeCell ref="D9:G9"/>
    <mergeCell ref="E11:E12"/>
    <mergeCell ref="F11:H15"/>
    <mergeCell ref="E13:E14"/>
    <mergeCell ref="G16:H16"/>
    <mergeCell ref="B20:H20"/>
    <mergeCell ref="B21:H21"/>
    <mergeCell ref="B22:H22"/>
    <mergeCell ref="B25:H25"/>
    <mergeCell ref="B28:H28"/>
    <mergeCell ref="B43:H43"/>
    <mergeCell ref="B31:H31"/>
    <mergeCell ref="B34:H34"/>
    <mergeCell ref="B35:H35"/>
    <mergeCell ref="B38:H38"/>
    <mergeCell ref="B41:H41"/>
    <mergeCell ref="B45:H45"/>
    <mergeCell ref="B46:H46"/>
    <mergeCell ref="B44:H44"/>
    <mergeCell ref="B23:H23"/>
    <mergeCell ref="B24:H24"/>
    <mergeCell ref="B26:H26"/>
    <mergeCell ref="B27:H27"/>
    <mergeCell ref="B29:H29"/>
    <mergeCell ref="B30:H30"/>
    <mergeCell ref="B32:H32"/>
    <mergeCell ref="B33:H33"/>
    <mergeCell ref="B36:H36"/>
    <mergeCell ref="B37:H37"/>
    <mergeCell ref="B39:H39"/>
    <mergeCell ref="B40:H40"/>
    <mergeCell ref="B42:H42"/>
  </mergeCells>
  <pageMargins left="0.7" right="0.7" top="0.75" bottom="0.75" header="0.3" footer="0.3"/>
  <pageSetup paperSize="175"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Descripción1</vt:lpstr>
      <vt:lpstr>Instructivo</vt:lpstr>
      <vt:lpstr>F1Concertación</vt:lpstr>
      <vt:lpstr>F2Seguimiento-Retroalimentación</vt:lpstr>
      <vt:lpstr>F3Evaluación</vt:lpstr>
      <vt:lpstr>F4ValoraciónCompetencias</vt:lpstr>
      <vt:lpstr>F5EvaluaciónFinal-Retroalimenta</vt:lpstr>
      <vt:lpstr>'F1Concertación'!Área_de_impresión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Cristina Diaz Bello</cp:lastModifiedBy>
  <cp:revision/>
  <dcterms:created xsi:type="dcterms:W3CDTF">2022-07-17T07:48:36Z</dcterms:created>
  <dcterms:modified xsi:type="dcterms:W3CDTF">2024-06-07T15:47:08Z</dcterms:modified>
  <cp:category/>
  <cp:contentStatus/>
</cp:coreProperties>
</file>