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reyes\Documents\areyes\PRESUPUESTO\2024\PLAN DE ACCION BCS\"/>
    </mc:Choice>
  </mc:AlternateContent>
  <xr:revisionPtr revIDLastSave="0" documentId="13_ncr:1_{2DFF2EC6-20D0-431B-9408-E97F0F8C3266}" xr6:coauthVersionLast="47" xr6:coauthVersionMax="47" xr10:uidLastSave="{00000000-0000-0000-0000-000000000000}"/>
  <bookViews>
    <workbookView xWindow="-120" yWindow="-120" windowWidth="20730" windowHeight="11040" xr2:uid="{00000000-000D-0000-FFFF-FFFF00000000}"/>
  </bookViews>
  <sheets>
    <sheet name="DCBR (8156-8157-8070)" sheetId="1" r:id="rId1"/>
    <sheet name="DDEE (8163 -8164)" sheetId="2" r:id="rId2"/>
    <sheet name=" DERA (8172-8178)" sheetId="3" r:id="rId3"/>
    <sheet name="DEDE (8158)" sheetId="4" r:id="rId4"/>
    <sheet name="DGC (8160)" sheetId="5" r:id="rId5"/>
    <sheet name="OAP (8166)"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gKTEgFil3XjG4mO09+NJhSw00VSuvG0k9zC6Z/QuaJ8="/>
    </ext>
  </extLst>
</workbook>
</file>

<file path=xl/calcChain.xml><?xml version="1.0" encoding="utf-8"?>
<calcChain xmlns="http://schemas.openxmlformats.org/spreadsheetml/2006/main">
  <c r="K21" i="6" l="1"/>
  <c r="K15" i="6"/>
  <c r="K10" i="6"/>
  <c r="H10" i="6" s="1"/>
  <c r="E10" i="6" s="1"/>
  <c r="K29" i="5" l="1"/>
  <c r="K15" i="5"/>
  <c r="K11" i="5"/>
  <c r="K21" i="4"/>
  <c r="K18" i="4"/>
  <c r="K17" i="4"/>
  <c r="K13" i="4"/>
  <c r="K10" i="4"/>
  <c r="H10" i="4"/>
  <c r="E10" i="4" s="1"/>
  <c r="H11" i="5" l="1"/>
  <c r="E11" i="5" s="1"/>
  <c r="K28" i="3"/>
  <c r="H28" i="3" s="1"/>
  <c r="K22" i="3"/>
  <c r="K18" i="3"/>
  <c r="H18" i="3" s="1"/>
  <c r="H15" i="3"/>
  <c r="K11" i="3"/>
  <c r="H11" i="3" s="1"/>
  <c r="E11" i="3" s="1"/>
  <c r="E18" i="3" l="1"/>
  <c r="K50" i="2"/>
  <c r="K47" i="2"/>
  <c r="H47" i="2" s="1"/>
  <c r="E29" i="2" s="1"/>
  <c r="K43" i="2"/>
  <c r="K39" i="2"/>
  <c r="H39" i="2"/>
  <c r="G39" i="2"/>
  <c r="K38" i="2"/>
  <c r="K32" i="2"/>
  <c r="K29" i="2"/>
  <c r="H29" i="2"/>
  <c r="G29" i="2"/>
  <c r="K28" i="2"/>
  <c r="H28" i="2" s="1"/>
  <c r="K26" i="2"/>
  <c r="H26" i="2"/>
  <c r="K23" i="2"/>
  <c r="H23" i="2"/>
  <c r="K18" i="2"/>
  <c r="K11" i="2"/>
  <c r="H11" i="2"/>
  <c r="E10" i="1" l="1"/>
  <c r="H41" i="1" l="1"/>
  <c r="K42" i="1"/>
  <c r="K41" i="1"/>
  <c r="K36" i="1"/>
  <c r="K30" i="1"/>
  <c r="K28" i="1"/>
  <c r="K27" i="1"/>
  <c r="K26" i="1"/>
  <c r="K17" i="1"/>
  <c r="K15" i="1"/>
  <c r="K12" i="1"/>
  <c r="K10" i="1"/>
  <c r="P40" i="1" l="1"/>
  <c r="O27" i="1"/>
  <c r="P18" i="1" l="1"/>
  <c r="H44" i="1" l="1"/>
  <c r="H43" i="1"/>
  <c r="E43" i="1" s="1"/>
  <c r="H36" i="1"/>
  <c r="H30" i="1"/>
  <c r="H28" i="1"/>
  <c r="H17" i="1"/>
  <c r="H10" i="1"/>
  <c r="E41" i="1" l="1"/>
  <c r="H26" i="1"/>
  <c r="H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Danny Efrain Garcia</author>
    <author>ASUS</author>
  </authors>
  <commentList>
    <comment ref="E9" authorId="0" shapeId="0" xr:uid="{00000000-0006-0000-0000-000001000000}">
      <text>
        <r>
          <rPr>
            <sz val="11"/>
            <color theme="1"/>
            <rFont val="Calibri"/>
            <family val="2"/>
            <scheme val="minor"/>
          </rPr>
          <t>======
ID#AAABOPWSN6I
Danna Sofia Agudelo Ariza    (2024-06-25 16:33:26)
¿de la DCBR?</t>
        </r>
      </text>
    </comment>
    <comment ref="F9" authorId="0" shapeId="0" xr:uid="{00000000-0006-0000-0000-000002000000}">
      <text>
        <r>
          <rPr>
            <sz val="11"/>
            <color theme="1"/>
            <rFont val="Calibri"/>
            <family val="2"/>
            <scheme val="minor"/>
          </rPr>
          <t>======
ID#AAABOPWSN6M
Danna Sofia Agudelo Ariza    (2024-06-25 16:33:39)
¿plan?</t>
        </r>
      </text>
    </comment>
    <comment ref="S9" authorId="1" shapeId="0" xr:uid="{6954074C-A06C-45F6-8159-BFC776C24139}">
      <text>
        <r>
          <rPr>
            <b/>
            <sz val="9"/>
            <color indexed="81"/>
            <rFont val="Tahoma"/>
            <family val="2"/>
          </rPr>
          <t>Danny Efrain Garcia:</t>
        </r>
        <r>
          <rPr>
            <sz val="9"/>
            <color indexed="81"/>
            <rFont val="Tahoma"/>
            <family val="2"/>
          </rPr>
          <t xml:space="preserve">
Debe indicarse em meses</t>
        </r>
      </text>
    </comment>
    <comment ref="S42" authorId="2" shapeId="0" xr:uid="{41459098-33FB-4102-A288-73FF8CD7BBD1}">
      <text>
        <r>
          <rPr>
            <b/>
            <sz val="9"/>
            <color indexed="81"/>
            <rFont val="Tahoma"/>
            <family val="2"/>
          </rPr>
          <t>ASUS:</t>
        </r>
        <r>
          <rPr>
            <sz val="9"/>
            <color indexed="81"/>
            <rFont val="Tahoma"/>
            <family val="2"/>
          </rPr>
          <t xml:space="preserve">
hay contratos que pasan los 5 meses por días </t>
        </r>
      </text>
    </comment>
    <comment ref="J44" authorId="2" shapeId="0" xr:uid="{D2AEAF80-888C-417B-929E-B0FF764BAEFC}">
      <text>
        <r>
          <rPr>
            <b/>
            <sz val="9"/>
            <color indexed="81"/>
            <rFont val="Tahoma"/>
            <family val="2"/>
          </rPr>
          <t>ASUS:</t>
        </r>
        <r>
          <rPr>
            <sz val="9"/>
            <color indexed="81"/>
            <rFont val="Tahoma"/>
            <family val="2"/>
          </rPr>
          <t xml:space="preserve">
20%</t>
        </r>
      </text>
    </comment>
  </commentList>
  <extLst>
    <ext xmlns:r="http://schemas.openxmlformats.org/officeDocument/2006/relationships" uri="GoogleSheetsCustomDataVersion2">
      <go:sheetsCustomData xmlns:go="http://customooxmlschemas.google.com/" r:id="rId1" roundtripDataSignature="AMtx7mjhW1e2/Zk2RYF50NGFSduSKSgZT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Danny Efrain Garcia</author>
  </authors>
  <commentList>
    <comment ref="O10" authorId="0" shapeId="0" xr:uid="{6E9EEEB1-969B-4146-B466-2004C86B78C4}">
      <text>
        <r>
          <rPr>
            <b/>
            <sz val="9"/>
            <color indexed="81"/>
            <rFont val="Tahoma"/>
            <family val="2"/>
          </rPr>
          <t>Danny Efrain Garcia:</t>
        </r>
        <r>
          <rPr>
            <sz val="9"/>
            <color indexed="81"/>
            <rFont val="Tahoma"/>
            <family val="2"/>
          </rPr>
          <t xml:space="preserve">
Descripción del objeto contractual que se espera lograr con la contratación que se quiere ejecutar</t>
        </r>
      </text>
    </comment>
    <comment ref="S10" authorId="0" shapeId="0" xr:uid="{11DCFF25-249E-46DA-BB85-E1780388710B}">
      <text>
        <r>
          <rPr>
            <b/>
            <sz val="9"/>
            <color indexed="81"/>
            <rFont val="Tahoma"/>
            <family val="2"/>
          </rPr>
          <t>Danny Efrain Garcia:</t>
        </r>
        <r>
          <rPr>
            <sz val="9"/>
            <color indexed="81"/>
            <rFont val="Tahoma"/>
            <family val="2"/>
          </rPr>
          <t xml:space="preserve">
Debe indicarse em meses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Angela Maria Reyes Ruiz</author>
    <author>Danny Efrain Garcia</author>
  </authors>
  <commentList>
    <comment ref="F10" authorId="0" shapeId="0" xr:uid="{7BFF57E4-076A-4219-87EA-BBCE6B25EEB5}">
      <text>
        <r>
          <rPr>
            <b/>
            <sz val="9"/>
            <color indexed="81"/>
            <rFont val="Tahoma"/>
            <family val="2"/>
          </rPr>
          <t>Angela Maria Reyes Ruiz:</t>
        </r>
        <r>
          <rPr>
            <sz val="9"/>
            <color indexed="81"/>
            <rFont val="Tahoma"/>
            <family val="2"/>
          </rPr>
          <t xml:space="preserve">
Descripción de la meta Plan</t>
        </r>
      </text>
    </comment>
    <comment ref="I10" authorId="0" shapeId="0" xr:uid="{B0BC9DDC-90C4-4BC8-9EA2-257053E6E32E}">
      <text>
        <r>
          <rPr>
            <b/>
            <sz val="9"/>
            <color indexed="81"/>
            <rFont val="Tahoma"/>
            <family val="2"/>
          </rPr>
          <t>Angela Maria Reyes Ruiz:</t>
        </r>
        <r>
          <rPr>
            <sz val="9"/>
            <color indexed="81"/>
            <rFont val="Tahoma"/>
            <family val="2"/>
          </rPr>
          <t xml:space="preserve">
Copiar el texto de la meta proyecto</t>
        </r>
      </text>
    </comment>
    <comment ref="J10" authorId="0" shapeId="0" xr:uid="{FB269937-EF90-40D7-8F0E-7513F3F324C6}">
      <text>
        <r>
          <rPr>
            <b/>
            <sz val="9"/>
            <color indexed="81"/>
            <rFont val="Tahoma"/>
            <family val="2"/>
          </rPr>
          <t>Angela Maria Reyes Ruiz:</t>
        </r>
        <r>
          <rPr>
            <sz val="9"/>
            <color indexed="81"/>
            <rFont val="Tahoma"/>
            <family val="2"/>
          </rPr>
          <t xml:space="preserve">
Colocar la magnitud que corresponde a la proyección a ejecutar en la vigencia con los recursos aprobados</t>
        </r>
      </text>
    </comment>
    <comment ref="L10" authorId="0" shapeId="0" xr:uid="{28EAAFAD-965E-4688-8BAE-28FA98ACDCC6}">
      <text>
        <r>
          <rPr>
            <b/>
            <sz val="9"/>
            <color indexed="81"/>
            <rFont val="Tahoma"/>
            <family val="2"/>
          </rPr>
          <t>Angela Maria Reyes Ruiz:</t>
        </r>
        <r>
          <rPr>
            <sz val="9"/>
            <color indexed="81"/>
            <rFont val="Tahoma"/>
            <family val="2"/>
          </rPr>
          <t xml:space="preserve">
Indicar las formas o fórmulas que se tienen previstas para cumplir con la meta</t>
        </r>
      </text>
    </comment>
    <comment ref="M10" authorId="0" shapeId="0" xr:uid="{25403356-A28C-47DC-A35E-C975FB80FF6C}">
      <text>
        <r>
          <rPr>
            <b/>
            <sz val="9"/>
            <color indexed="81"/>
            <rFont val="Tahoma"/>
            <family val="2"/>
          </rPr>
          <t>Angela Maria Reyes Ruiz:</t>
        </r>
        <r>
          <rPr>
            <sz val="9"/>
            <color indexed="81"/>
            <rFont val="Tahoma"/>
            <family val="2"/>
          </rPr>
          <t xml:space="preserve">
Son aquellas actividades, operaciones o tareas que articuladas, permiten conseguir un producto o resultado</t>
        </r>
      </text>
    </comment>
    <comment ref="N10" authorId="0" shapeId="0" xr:uid="{9B319CC4-D7E9-450B-BC35-E50B548F039E}">
      <text>
        <r>
          <rPr>
            <b/>
            <sz val="9"/>
            <color indexed="81"/>
            <rFont val="Tahoma"/>
            <family val="2"/>
          </rPr>
          <t>Angela Maria Reyes Ruiz:</t>
        </r>
        <r>
          <rPr>
            <sz val="9"/>
            <color indexed="81"/>
            <rFont val="Tahoma"/>
            <family val="2"/>
          </rPr>
          <t xml:space="preserve">
Es una relación de variables que permite medir el cumplimiento de la meta proyecto, acciones o estrtategias.</t>
        </r>
      </text>
    </comment>
    <comment ref="O10" authorId="1" shapeId="0" xr:uid="{21780FFC-EE85-4CBB-8798-BCEA7DBF9BE4}">
      <text>
        <r>
          <rPr>
            <b/>
            <sz val="9"/>
            <color indexed="81"/>
            <rFont val="Tahoma"/>
            <family val="2"/>
          </rPr>
          <t>Danny Efrain Garcia:</t>
        </r>
        <r>
          <rPr>
            <sz val="9"/>
            <color indexed="81"/>
            <rFont val="Tahoma"/>
            <family val="2"/>
          </rPr>
          <t xml:space="preserve">
Descripción del objeto contractual que se espera lograr con la contratación que se quiere ejecutar</t>
        </r>
      </text>
    </comment>
    <comment ref="S10" authorId="1" shapeId="0" xr:uid="{5CDAA7D3-18EE-49FB-BEFB-88CA2475D9A5}">
      <text>
        <r>
          <rPr>
            <b/>
            <sz val="9"/>
            <color indexed="81"/>
            <rFont val="Tahoma"/>
            <family val="2"/>
          </rPr>
          <t>Danny Efrain Garcia:</t>
        </r>
        <r>
          <rPr>
            <sz val="9"/>
            <color indexed="81"/>
            <rFont val="Tahoma"/>
            <family val="2"/>
          </rPr>
          <t xml:space="preserve">
Debe indicarse em meses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Danny Efrain Garcia</author>
  </authors>
  <commentList>
    <comment ref="S9" authorId="0" shapeId="0" xr:uid="{5CCBC173-CACC-416C-A7CB-2C78C71ABB5A}">
      <text>
        <r>
          <rPr>
            <b/>
            <sz val="9"/>
            <color indexed="81"/>
            <rFont val="Tahoma"/>
            <family val="2"/>
          </rPr>
          <t>Danny Efrain Garcia:</t>
        </r>
        <r>
          <rPr>
            <sz val="9"/>
            <color indexed="81"/>
            <rFont val="Tahoma"/>
            <family val="2"/>
          </rPr>
          <t xml:space="preserve">
Debe indicarse em meses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Danny Efrain Garcia</author>
  </authors>
  <commentList>
    <comment ref="O10" authorId="0" shapeId="0" xr:uid="{62F666E4-1EE1-4344-AE93-C6CA229E7E34}">
      <text>
        <r>
          <rPr>
            <b/>
            <sz val="9"/>
            <color indexed="81"/>
            <rFont val="Tahoma"/>
            <family val="2"/>
          </rPr>
          <t>Danny Efrain Garcia:</t>
        </r>
        <r>
          <rPr>
            <sz val="9"/>
            <color indexed="81"/>
            <rFont val="Tahoma"/>
            <family val="2"/>
          </rPr>
          <t xml:space="preserve">
Descripción del objeto contractual que se espera lograr con la contratación que se quiere ejecutar</t>
        </r>
      </text>
    </comment>
    <comment ref="S10" authorId="0" shapeId="0" xr:uid="{AE2ACBC0-ABCB-4CA4-A74A-A83D23300E61}">
      <text>
        <r>
          <rPr>
            <b/>
            <sz val="9"/>
            <color indexed="81"/>
            <rFont val="Tahoma"/>
            <family val="2"/>
          </rPr>
          <t>Danny Efrain Garcia:</t>
        </r>
        <r>
          <rPr>
            <sz val="9"/>
            <color indexed="81"/>
            <rFont val="Tahoma"/>
            <family val="2"/>
          </rPr>
          <t xml:space="preserve">
Debe indicarse em meses</t>
        </r>
      </text>
    </comment>
  </commentList>
</comments>
</file>

<file path=xl/sharedStrings.xml><?xml version="1.0" encoding="utf-8"?>
<sst xmlns="http://schemas.openxmlformats.org/spreadsheetml/2006/main" count="1124" uniqueCount="443">
  <si>
    <t xml:space="preserve">PLAN DE ACCIÓN SECRETARIA DISTRITAL DE DESARROLLO ECONOMICO 
</t>
  </si>
  <si>
    <t>"BOGOTÁ CAMINIA SEGURA"</t>
  </si>
  <si>
    <t>VIGENCIA 2024</t>
  </si>
  <si>
    <t xml:space="preserve">CODIGO
PROYECTO 
DE INVERSION </t>
  </si>
  <si>
    <t xml:space="preserve">NOMBRE 
PROYECTO DE INVERSION </t>
  </si>
  <si>
    <t xml:space="preserve">OBJETIVO GENERAL 
</t>
  </si>
  <si>
    <t xml:space="preserve">RESPONSABLE </t>
  </si>
  <si>
    <t>APROPIACION 
PRESUPUESTAL  
2024</t>
  </si>
  <si>
    <t>DESCRIPCIÓN 
META PDD</t>
  </si>
  <si>
    <t>MAGNITUD 
META PDD 
2024</t>
  </si>
  <si>
    <t>PRESUPUESTO 
META PDD</t>
  </si>
  <si>
    <t xml:space="preserve">DESCRIPCIÓN META 
PROYECTO DE INVERSIÓN </t>
  </si>
  <si>
    <t>MAGNITUD META 
PROYECTO 
2024</t>
  </si>
  <si>
    <t>PRESUPUESTO 
META PROYECTO</t>
  </si>
  <si>
    <t>ESTRATEGIA</t>
  </si>
  <si>
    <t>ACCIONES</t>
  </si>
  <si>
    <t xml:space="preserve">INDICADOR </t>
  </si>
  <si>
    <t>Mejoramiento de la capacidades de innovación, productividad y sofisticación del tejido empresarial de Bogotá Región en escenarios competitivos locales, regionales e internacionales</t>
  </si>
  <si>
    <t>Fortalecer la capacidad de innovación, productividad e internacionalización del tejido empresarial de Bogotá Región para acceder a mercados locales, regionales e internacionales</t>
  </si>
  <si>
    <t>Dirección de Competitividad Bogotá-Región</t>
  </si>
  <si>
    <t>Apoyar 600 empresas en sus procesos de internacionalización</t>
  </si>
  <si>
    <t>Estrategia Internacionalización</t>
  </si>
  <si>
    <t xml:space="preserve">Esta actividad busca implementar un modelo de atención ajustado a la etapa productiva y las necesidades de las empresas con potencial de internacionalización, que incluya acceso a alternativas de financiamiento para desarrollar su estrategia de inversión  y/o expansión internacional. Incluye las siguientes etapas:
a.) Priorización sectorial y/o territorial: definición de criterios de enfoque en sectores estratégicos para la economía de la ciudad, que pueden tener una concentración espacial. También se definen otros criterios de priorización poblacional y/o de política pública que pueden incidir en el proceso de convocatoria y selección de empresas.
b.) Convocatoria e inscripción de empresas: De acuerdo a los criterios de focalización sectorial, territorial, poblacional u otros, que representen los intereses prioritarios  de la SDDE, de manera conjunta con el asociado / aliado, se determinan la estrategia de covocatoria e instrumento de incripción, a partir del cual se recaudan los elementos básicos para determinar un perfil preliminar de entrada, garantizando la maxima difusión posible entre los publicos objetivo.
c.) Diagnóstico y selección de empresas: Se levanta una linea base para determinar de manera cuantitaiva y cualitativa, el potencial de internacionalización de las empresas a intervenir. se establece una escala objetivo con el fin de determinar aquellas que estan más cerca de lograr objetivos de internacionalización de su modelo de negocio.
d.) Fortalecimiento y/o acceso a mecanismos de financiamiento: Incluye la capacitación en elementos básicos de comercio internacional, en aspectos legales, comerciales y logísticos, entre otros. Se plantea tener capacitaciones en formato hibrido con un mínimo de 25 horas por empresa, repartidas entre la capacitación y asesoría, que determine un plan de internacionalización que sea suceptible de apoyarse mediante un financiamiento, bien sea para el cierre de brechas que le impidan a la empresa internacionalizarse o para desarrollar actividades de vinculación comercial internacional.  
e.) Evaluación y cierre: Se aplica un instrumento de evaluación para determinar las potenciales cierres de brechas identificadas en el diagnóstico y s eproduce un dpocumento de informe final que contengan los aprendizajes y recomendaciones del proceso desarrollado.
Convenio Analdex: Aunar esfuerzos técnicos, administrativos y financieros para implementar un modelo de fortalecimiento escalonado orientado a insertar a las empresas bogotanas del sector automotor con vocación exportadora en cadenas globales de valor de la industria automotriz y aeroespacial.
Convenio CCB: Aunar esfuerzos técnicos, administrativos y financieros para implementar un modelo de fortalecimiento que potencie la competitividad de las empresas Bogotanas en sus procesos de internacionalización. </t>
  </si>
  <si>
    <t>Apoyar la realización de 8 eventos estratégicos para el posicionamiento internacional del tejido empresarial de Bogotá D.C.</t>
  </si>
  <si>
    <t>Gestionar la participación y/o desarrollo de 8 eventos tipo MICE para la consolidación de Bogotá D.C. como centro regional de negocios.</t>
  </si>
  <si>
    <t>Esta meta se orienta a apoyar eventos y actividades para posicionar internacionalmente a Bogotá a partir de sus ventajas competitivas. Los eventos son encuentros que cumplen los criterios tipo MICE (reuniones, incentivos, conferencias y exhibiciones) y RANKING ICCA, entre los cuales se destacan: 
* Rotar por más de 3 destinos o países, 
* Tienen más de 50 asistentes por reunión, 
* Se realizan con una periodicidad definida. 
Resulta importante aclarar que el foco de atención de esta meta no son empresas sino el apoyo a la realización de los eventos tipo MICE y Ranking ICCA.
Convenio IIB: 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</si>
  <si>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Apoyar el desarrollo de 35 actividades estratégicas para el posicionamiento internacional de Bogotá D.C.</t>
  </si>
  <si>
    <t>Las actividades estratégicas corresponden a actuaciones conjuntas con aliados, orientadas a mejorar el posicionamiento internacional de la ciudad y su perfil para la atracción de inversión extranjera directa (IED). Puede considerar el apoyo a eventos estratégicos que cuenten con las siguientes características:
* Que tengan actividades de vinculación comercial B2B
* Que tengan impacto sobre el posicionamiento internacional de la ciudad
* Intervención de la SDDE en agenda académica afín
* Contraprestación de presencia de marca corporativa de la Alcaldía y SDDE
Resulta importante aclarar que el foco de atención de esta meta no son empresas sino el apoyo a la realización de las actividades estratégicas
Convenio IIB: 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</si>
  <si>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Implementar esquemas de producción en horarios no convencionales para al menos 200 empresas</t>
  </si>
  <si>
    <t>Elaborar un documento de política pública de "Bogotá Productiva 24 Horas"</t>
  </si>
  <si>
    <t>Fortalecer 3.500 empresas del tejido empresarial de la ciudad con temas de capacidades empresariales y desarrollo tecnológico</t>
  </si>
  <si>
    <t>Fortalecer 3.500 empresas de la ciudad, a través de procesos de intervención para aumentar la incorporación de elementos para la innovación, productividad y capacidades empresariales.</t>
  </si>
  <si>
    <t>Estrategia de fortalecimiento</t>
  </si>
  <si>
    <t xml:space="preserve">Esta actividad se enfoca en el fortalecimiento de empresas de alto impacto y/o corazones productivos en cuatro (4) fases:
1. Fase 1. Diagnóstico: Aplicación de instrumento inicial para determinar el grado de madurez, de acuerdo con las capacidades de la empresa, y con lo definido en la guía operativa del programa. 
2. Fase 2. Segmentación: Identificación de empresas a partir del grado de madurez empresarial para definir el tipo de asistencia técnica que recibirá. La asistencia técnica será definida en la guía operativa del programa. 
3. Fase 3. Inicio del fortalecimiento: Ejecución de actividades de fortalecimiento, según lo definido en la guía operativa. Dentro de las cuales pueden ofrecerse fortalecimiento en capacidades tecnológicas, organizativas, financieras, humanas y de gestión, entre otras. 
4. Fase 4. Finalización del fortalecimiento: Etapa final de la intervención, que contempla el cierre de las actividades del fortalecimiento.
El instrumento a utilizar para determinar el grado de madurez de las empresas, y que se implementará en las fases 1 del proceso de fortalecimiento, permite indagar por información general de la empresa, características de su negocio, niveles de formalización, características de la actividad económica desarrollada, perfil operacional y financiero, y, perfil de innovación y alto impacto, entre otros.
Para logarlo se celebrarán cuatro convenios con diferentes aliados estratégicos tales como Inexmoda y Universidades. </t>
  </si>
  <si>
    <r>
      <rPr>
        <i/>
        <sz val="11"/>
        <color theme="1"/>
        <rFont val="Arial"/>
        <family val="2"/>
      </rPr>
      <t xml:space="preserve">Indicador 1
</t>
    </r>
    <r>
      <rPr>
        <b/>
        <sz val="11"/>
        <color theme="1"/>
        <rFont val="Arial"/>
        <family val="2"/>
      </rPr>
      <t>Nombre:</t>
    </r>
    <r>
      <rPr>
        <sz val="11"/>
        <color theme="1"/>
        <rFont val="Arial"/>
        <family val="2"/>
      </rPr>
      <t xml:space="preserve"> Porcentaje de empresas en la fase 3 del proceso de fortalecimiento de capacidades empresariales
</t>
    </r>
    <r>
      <rPr>
        <b/>
        <sz val="11"/>
        <color theme="1"/>
        <rFont val="Arial"/>
        <family val="2"/>
      </rPr>
      <t>Fórmula</t>
    </r>
    <r>
      <rPr>
        <sz val="11"/>
        <color theme="1"/>
        <rFont val="Arial"/>
        <family val="2"/>
      </rPr>
      <t xml:space="preserve">: (#empresas en fase 3 del flujo del programa en la vigencia/ #empresas total de la meta programada en la vigencia)*100
</t>
    </r>
    <r>
      <rPr>
        <i/>
        <sz val="11"/>
        <color theme="1"/>
        <rFont val="Arial"/>
        <family val="2"/>
      </rPr>
      <t xml:space="preserve">Indicador 2
</t>
    </r>
    <r>
      <rPr>
        <b/>
        <sz val="11"/>
        <color theme="1"/>
        <rFont val="Arial"/>
        <family val="2"/>
      </rPr>
      <t>Nombre:</t>
    </r>
    <r>
      <rPr>
        <sz val="11"/>
        <color theme="1"/>
        <rFont val="Arial"/>
        <family val="2"/>
      </rPr>
      <t xml:space="preserve"> Empresas fortalecidas con procesos de incorporación de elementos de innovación, productividad y capacidades empresariales.
</t>
    </r>
    <r>
      <rPr>
        <b/>
        <sz val="11"/>
        <color theme="1"/>
        <rFont val="Arial"/>
        <family val="2"/>
      </rPr>
      <t>Formula:</t>
    </r>
    <r>
      <rPr>
        <sz val="11"/>
        <color theme="1"/>
        <rFont val="Arial"/>
        <family val="2"/>
      </rPr>
      <t xml:space="preserve"> Sumatoria del Número de empresas beneficiadas en los programas de fortalecimiento de la DCBR para el mejoramiento de las capacidades de innovación o productividad o capacidades empresariales,</t>
    </r>
  </si>
  <si>
    <t>Desarrollar para 200 empresas de la ciudad acciones para la implementación de esquemas de producción en horarios no convencionales</t>
  </si>
  <si>
    <t>Estrategia de productividad</t>
  </si>
  <si>
    <t xml:space="preserve">El propósito de esta actividad es generar procesos de fortalecimiento empresarial (a empresas de alto impacto y/o corazones productivos) orientados a la adopción o mejora de capacidades empresariales o productivas para la implementación de horarios no convencionales. 
Para el desarrollo del proceso de fortalecimiento, esta actividad se ejecutará en en cuatro (4) fases:
1. Fase 1. Diagnóstico: Aplicación de instrumento inicial para determinar el grado de madurez de la empresa, de acuerdo con lo definido en la guía operativa.
2. Fase 2. Segmentación: Identificación de empresas a partir del grado de madurez empresarial (Y la identificación de horarios no habituales a su actual operación) para definir el tipo de asistencia técnica a recibir. La asistencia técnica será definida en la guía operativa del programa. 
3. Fase 3. Inicio del fortalecimiento: Ejecución de actividades de fortalecimiento, según lo definido en la guía operativa. Dentro de las cuales se pueden encontrar: fortalecimiento en Ingeniería de procesos; capacidades organizativas, financieras y de gestión, entre otras.
4. Fase 4. Finalización del fortalecimiento: Etapa final de la intervención, que contempla la implementación de al menos un proceso de la empresa en un horario no convencional a su operación actual en función del diagnóstico realizado.
El instrumento a utilizar para determinar el grado de madurez de las empresas, y que se implementará en la fase 1 del proceso de fortalecimiento, permite indagar por información general de la empresa, características de su negocio, formalización, características de la actividad económica desarrollada, perfil operacional y financiero, y, perfil de innovación y alto impacto, entre otros. 
Para logarlo se celebrarán cuatro convenios con diferentes aliados estratégicos como lo son las Universidades. </t>
  </si>
  <si>
    <r>
      <rPr>
        <i/>
        <sz val="11"/>
        <color theme="1"/>
        <rFont val="Arial"/>
        <family val="2"/>
      </rPr>
      <t>Indicador 1</t>
    </r>
    <r>
      <rPr>
        <sz val="11"/>
        <color theme="1"/>
        <rFont val="Arial"/>
        <family val="2"/>
      </rPr>
      <t xml:space="preserve">
</t>
    </r>
    <r>
      <rPr>
        <b/>
        <sz val="11"/>
        <color theme="1"/>
        <rFont val="Arial"/>
        <family val="2"/>
      </rPr>
      <t>Nombre:</t>
    </r>
    <r>
      <rPr>
        <sz val="11"/>
        <color theme="1"/>
        <rFont val="Arial"/>
        <family val="2"/>
      </rPr>
      <t xml:space="preserve"> Porcentaje de empresas en la fase 3 del proceso de fortalecimiento de capacidades empresariales en horarios no convencionales
</t>
    </r>
    <r>
      <rPr>
        <b/>
        <sz val="11"/>
        <color theme="1"/>
        <rFont val="Arial"/>
        <family val="2"/>
      </rPr>
      <t>Fórmula</t>
    </r>
    <r>
      <rPr>
        <sz val="11"/>
        <color theme="1"/>
        <rFont val="Arial"/>
        <family val="2"/>
      </rPr>
      <t xml:space="preserve">: (#empresas en fase 3 del flujo del programa en la vigencia/ #empresas total de la meta programada en la vigencia)*100
</t>
    </r>
    <r>
      <rPr>
        <i/>
        <sz val="11"/>
        <color theme="1"/>
        <rFont val="Arial"/>
        <family val="2"/>
      </rPr>
      <t xml:space="preserve">Indicador 2
</t>
    </r>
    <r>
      <rPr>
        <b/>
        <sz val="11"/>
        <color theme="1"/>
        <rFont val="Arial"/>
        <family val="2"/>
      </rPr>
      <t>Nombre:</t>
    </r>
    <r>
      <rPr>
        <sz val="11"/>
        <color theme="1"/>
        <rFont val="Arial"/>
        <family val="2"/>
      </rPr>
      <t xml:space="preserve"> Empresas beneficiadas o intervenidas con procesos de asistencia técnica o fortalecimiento para la implementación de esquemas de producción en horarios no convencionales
</t>
    </r>
    <r>
      <rPr>
        <b/>
        <sz val="11"/>
        <color theme="1"/>
        <rFont val="Arial"/>
        <family val="2"/>
      </rPr>
      <t>Formula:</t>
    </r>
    <r>
      <rPr>
        <sz val="11"/>
        <color theme="1"/>
        <rFont val="Arial"/>
        <family val="2"/>
      </rPr>
      <t xml:space="preserve"> Sumatoria del Número de empresas beneficiadas en los programas de fortalecimiento de la DCBR para la implementación en horarios no convencionales</t>
    </r>
  </si>
  <si>
    <t>Generar acciones para el acceso a mecanismos de financiación para 2.000 empresas y/o unidades productivas con el fin de impulsar su productividad.</t>
  </si>
  <si>
    <t>Beneficiar a 2.000 empresas de la ciudad, con acciones para facilitar su acceso a mecanismos de financiamiento para mejorar su capacidad de inversión en mejoras productivas</t>
  </si>
  <si>
    <t>Estrategia de financiamiento</t>
  </si>
  <si>
    <t>Esta actividad se orienta a ofrecer mecanismos de financiamiento para mejorar la capacidad de inversión de las empresas, relacionada con mejoras productivas en innovación, sofisticación, en su estrategia de mercado, consolidación, entre otros. 
Entre los mecanismos a otorgar se pueden encontrar los siguientes: 
1. Internos:
i) Vouchers
2. Externos:
ii) líneas de crédito 
3. De conexión
y ii) facilidades de acceso a fondos de capital, mediante una herramienta de matchmaking (ej. Scaleupbog) iv) entre otros que defina la Dirección de Competitividad Bogotá - Región (DCBR)</t>
  </si>
  <si>
    <r>
      <rPr>
        <b/>
        <sz val="11"/>
        <color theme="1"/>
        <rFont val="Arial"/>
        <family val="2"/>
      </rPr>
      <t>Nombre:</t>
    </r>
    <r>
      <rPr>
        <sz val="11"/>
        <color theme="1"/>
        <rFont val="Arial"/>
        <family val="2"/>
      </rPr>
      <t xml:space="preserve"> Empresas beneficiadas con mecanismos de financiamiento para mejorar su capacidad de inversión relacionada con mejoras productivas
</t>
    </r>
    <r>
      <rPr>
        <b/>
        <sz val="11"/>
        <color theme="1"/>
        <rFont val="Arial"/>
        <family val="2"/>
      </rPr>
      <t>Formula:</t>
    </r>
    <r>
      <rPr>
        <sz val="11"/>
        <color theme="1"/>
        <rFont val="Arial"/>
        <family val="2"/>
      </rPr>
      <t xml:space="preserve"> Sumatoria del número de empresas beneficiadas con mecanismos de financiamiento de acuerdo con los mecanismos definidos por la DCBR.
</t>
    </r>
  </si>
  <si>
    <t>Aumentar el nivel de productividad para 1.053 empresas mediante el desarrollo de alianzas estratégicas que conlleven al desarrollo de capacidades para la gestión de procesos de aceleración y sofisticación</t>
  </si>
  <si>
    <t>Aumentar el nivel de productividad para 1053 empresas mediante procesos de aceleración y sofisticación, derivados de alianzas estratégicas.</t>
  </si>
  <si>
    <t xml:space="preserve">Esta actividad se enfoca en aumentar la productividad de las empresas a través del fortalecimiento, mediante el desarrollo de cuatro (4) fases:
1. Fase 1. Diagnóstico: Aplicación de instrumento inicial para determinar el grado de madurez, de acuerdo con las capacidades de la empresa, y con lo definido en la guía operativa del programa. 
2. Fase 2. Segmentación: Identificación de empresas a partir del grado de madurez empresarial para definir el tipo de asistencia técnica que recibirá. La asistencia técnica será definida en la guía operativa del programa. 
3. Fase 3. Inicio del fortalecimiento: Ejecución de actividades de fortalecimiento según lo definido en la guía operativa. Dentro de las cuales pueden ofrecerse fortalecimiento en aceleración y sofisticación para aumentar la productividad en temáticas como: capacidades tecnológicas, de innovación y adaptación a cambios en el mercado, gestión eficiente de los recursos, entre otras. Para ello se realizará la asistencia técnica especializada con aliados estratégicos expertos en las temáticas que defina la DCBR. 
4. Fase 4. Finalización del fortalecimiento: Etapa final de la intervención, que contempla el cierre de las actividades del fortalecimiento y la aplicación del instrumento de salida.
El instrumento a utilizar para determinar el grado de madurez de las empresas, y que se implementará en las fases 1 y 4 del proceso de fortalecimiento, permite indagar por información general de la empresa, características de su negocio, nivel de formalización, características de la actividad económica desarrollada, perfil operacional y financiero, y, perfil de innovación y alto impacto. 
Para logarlo se celebrarán cuatro convenios con diferentes aliados estratégicos tales como Inexmoda y Universidades. </t>
  </si>
  <si>
    <r>
      <rPr>
        <i/>
        <sz val="11"/>
        <color theme="1"/>
        <rFont val="Arial"/>
        <family val="2"/>
      </rPr>
      <t>Indicador 1</t>
    </r>
    <r>
      <rPr>
        <b/>
        <sz val="11"/>
        <color theme="1"/>
        <rFont val="Arial"/>
        <family val="2"/>
      </rPr>
      <t xml:space="preserve">
Nombre: </t>
    </r>
    <r>
      <rPr>
        <sz val="11"/>
        <color theme="1"/>
        <rFont val="Arial"/>
        <family val="2"/>
      </rPr>
      <t>Porcentaje de empresas en la fase 3 del proceso de fortalecimiento de capacidades empresariales para el aumento de su productividad</t>
    </r>
    <r>
      <rPr>
        <b/>
        <sz val="11"/>
        <color theme="1"/>
        <rFont val="Arial"/>
        <family val="2"/>
      </rPr>
      <t xml:space="preserve">
Fórmula: </t>
    </r>
    <r>
      <rPr>
        <sz val="11"/>
        <color theme="1"/>
        <rFont val="Arial"/>
        <family val="2"/>
      </rPr>
      <t xml:space="preserve">(#empresas en fase 3 del flujo del programa/ #empresas total de la meta programada en la vigencia)*100
</t>
    </r>
    <r>
      <rPr>
        <i/>
        <sz val="11"/>
        <color theme="1"/>
        <rFont val="Arial"/>
        <family val="2"/>
      </rPr>
      <t xml:space="preserve">Indicador 2
</t>
    </r>
    <r>
      <rPr>
        <b/>
        <sz val="11"/>
        <color theme="1"/>
        <rFont val="Arial"/>
        <family val="2"/>
      </rPr>
      <t>Nombre:</t>
    </r>
    <r>
      <rPr>
        <sz val="11"/>
        <color theme="1"/>
        <rFont val="Arial"/>
        <family val="2"/>
      </rPr>
      <t xml:space="preserve"> Empresas beneficiadas en la implementación de estrategias para incrementar su productividad
</t>
    </r>
    <r>
      <rPr>
        <b/>
        <sz val="11"/>
        <color theme="1"/>
        <rFont val="Arial"/>
        <family val="2"/>
      </rPr>
      <t>Formula:</t>
    </r>
    <r>
      <rPr>
        <sz val="11"/>
        <color theme="1"/>
        <rFont val="Arial"/>
        <family val="2"/>
      </rPr>
      <t xml:space="preserve"> Sumatoria del número de empresas beneficiadas con servicios de aceleración y sofisticación, que aumentaron su productividad.</t>
    </r>
  </si>
  <si>
    <t>Vincular 1.200 empresas en procesos de conexión a mercados locales, regionales y nacionales</t>
  </si>
  <si>
    <t>Vincular 1.200 empresas de la ciudad en procesos de conexión con mercados locales, regionales y nacionales.</t>
  </si>
  <si>
    <t xml:space="preserve">Con el desarrollo de esta actividad se busca mejorar las capacidades empresariales de las empresas bogotanas para su vinculación comercial / conexiones a nivel local, regional o nacional, facilitando su participación en ruedas de negocios y conexiones en B2B (business to business) y B2C (Business to customer). 
Para logarlo se celebrarán convenios con diferentes aliados estratégicos tales como Corferias, Cámara de Comercio de Bogotá y Trasnmilenio. Además se llevarán a cabo circuitos internos dentro de los corazones productivos. </t>
  </si>
  <si>
    <r>
      <rPr>
        <b/>
        <sz val="11"/>
        <color theme="1"/>
        <rFont val="Arial"/>
        <family val="2"/>
      </rPr>
      <t>Nombre:</t>
    </r>
    <r>
      <rPr>
        <sz val="11"/>
        <color theme="1"/>
        <rFont val="Arial"/>
        <family val="2"/>
      </rPr>
      <t xml:space="preserve"> Empresas beneficiarias con vinculación a procesos de conexión a mercados locales, regionales y nacionales.
</t>
    </r>
    <r>
      <rPr>
        <b/>
        <sz val="11"/>
        <color theme="1"/>
        <rFont val="Arial"/>
        <family val="2"/>
      </rPr>
      <t>Formula:</t>
    </r>
    <r>
      <rPr>
        <sz val="11"/>
        <color theme="1"/>
        <rFont val="Arial"/>
        <family val="2"/>
      </rPr>
      <t xml:space="preserve"> Sumatoria del numero de empresas, identificadas y/o priorizadas y/o registradas en programas de la DCBR, vinculadas a procesos de conexión a mercados locales regionales y nacionales
</t>
    </r>
  </si>
  <si>
    <t>Diseño de la estrategia para incrementar la productividad del Distrito Aeroportuario de Bogotá D.C.</t>
  </si>
  <si>
    <t>Incrementar el nivel de aprovechamiento de las potencialidades económicas del aeropuerto por parte del tejido empresarial de la ciudad</t>
  </si>
  <si>
    <t>Desarrollar una estrategia para incrementar la competitividad del Distrito portuario de Bogotá</t>
  </si>
  <si>
    <t>Diseñar una estrategia de competitividad para el distrito portuario</t>
  </si>
  <si>
    <t>Estrategia Distrito Aeropuerto</t>
  </si>
  <si>
    <t>La estrategia de competitividad está enmarcada dentro de las actuaciones estratégicas del Programa Bogotá Ciudad Portuaria, el cual busca articular el ordenamiento territorial y la planeación social y económica para el fortalecimiento del tejido empresarial, la generación de empleo, y consolidación de un entorno de confianza institucional. Al hacer parte de la Comisión Intersectorial de Bogotá Ciudad Porturia, la SDDE formulará una estrategia de competitividad que facilite la confluencia de inversión pública y privada y la colaboración entre diferentes actores y niveles de gobierno. 
De esta manera, el alcance de la estrategia de competitividad es consolidar una relación funcional y de reciprocidad entre el AIED y su entorno urbano-regional para aprovechar las potencialidades de su operación y promover el desarrollo económico de la ciudad. 
Esta estrategia se verá reflejada en un documento que contendrá la siguiente estructura: 
1) Objetivo
2) Líneas de acción (acciones estratégicas)
3) Plan de acción 
4) Definición de metas</t>
  </si>
  <si>
    <r>
      <rPr>
        <b/>
        <sz val="11"/>
        <color theme="1"/>
        <rFont val="Arial"/>
        <family val="2"/>
      </rPr>
      <t>Nombre:</t>
    </r>
    <r>
      <rPr>
        <sz val="11"/>
        <color theme="1"/>
        <rFont val="Arial"/>
        <family val="2"/>
      </rPr>
      <t xml:space="preserve"> Porcentaje de avance en la formulación de la estrategia de competitividad para el distrito portuario de Bogotá
</t>
    </r>
    <r>
      <rPr>
        <b/>
        <sz val="11"/>
        <color theme="1"/>
        <rFont val="Arial"/>
        <family val="2"/>
      </rPr>
      <t>Formula:</t>
    </r>
    <r>
      <rPr>
        <sz val="11"/>
        <color theme="1"/>
        <rFont val="Arial"/>
        <family val="2"/>
      </rPr>
      <t xml:space="preserve"> Conteo de las fases adelantadas y culminadas del diseño de la estrategia 
</t>
    </r>
  </si>
  <si>
    <t>Implementar (4) acciones para el desarrollo de la estrategia de competitividad del Programa Bogotá Ciudad Portuaria</t>
  </si>
  <si>
    <t xml:space="preserve">Las acciones por desarrollar son las siguientes:
1. Apoyo a la formulación del documento que contenga la estrategia de competitividad, como materialización de las acciones. 
2. Caracterización de las dos actuaciones estratégicas del POT: Engativá y Fontibón
3. Acompañar la estructuración del MRO propuesto
4. Desarrollar lineamientos para la identificación de encadenamientos productivos en la zona de influencia del aeropuerto.
</t>
  </si>
  <si>
    <r>
      <rPr>
        <b/>
        <sz val="11"/>
        <color theme="1"/>
        <rFont val="Arial"/>
        <family val="2"/>
      </rPr>
      <t>Nombre</t>
    </r>
    <r>
      <rPr>
        <sz val="11"/>
        <color theme="1"/>
        <rFont val="Arial"/>
        <family val="2"/>
      </rPr>
      <t xml:space="preserve">: Acciones para el desarrollo de la estrategia de competitividad del Programa Bogotá Ciudad Portuaria implementadas
</t>
    </r>
    <r>
      <rPr>
        <b/>
        <sz val="11"/>
        <color theme="1"/>
        <rFont val="Arial"/>
        <family val="2"/>
      </rPr>
      <t>Formula:</t>
    </r>
    <r>
      <rPr>
        <sz val="11"/>
        <color theme="1"/>
        <rFont val="Arial"/>
        <family val="2"/>
      </rPr>
      <t xml:space="preserve"> Sumatoria de acciones
</t>
    </r>
  </si>
  <si>
    <t>Fortalecimiento de la articulación de actores del ecosistema CTeI, en torno servicios/equipamientos para desarrollar iniciativas que impulsen la productividad y el desarrollo económico de Bogotá D.C.</t>
  </si>
  <si>
    <t>Apoyar la construcción de un (1) Edificio Sede del Campus de Ciencia Tecnología e Innovación de Bogotá</t>
  </si>
  <si>
    <t>Gestionar el 100% de los recursos para el apoyo a la construcción del edificio Sede del Campus de Ciencia Tecnología e Innovación de Bogotá.</t>
  </si>
  <si>
    <t>Construcción campus</t>
  </si>
  <si>
    <t>Actividaddes necesarias para realizar el giro de recursos para apoyar la construcción del edificio sede del CTIB, cuyo desembolso estará sujeto al cumplimiento de los productos que establezca la SDDE para tal fin.</t>
  </si>
  <si>
    <r>
      <rPr>
        <b/>
        <sz val="11"/>
        <color theme="1"/>
        <rFont val="Arial"/>
        <family val="2"/>
      </rPr>
      <t>Nombre:</t>
    </r>
    <r>
      <rPr>
        <sz val="11"/>
        <color theme="1"/>
        <rFont val="Arial"/>
        <family val="2"/>
      </rPr>
      <t xml:space="preserve"> Porcentaje de avance en la gestión de los recursos de la SDDE para apoyar la construcción del edificio sede del Campus. 
</t>
    </r>
    <r>
      <rPr>
        <b/>
        <sz val="11"/>
        <color theme="1"/>
        <rFont val="Arial"/>
        <family val="2"/>
      </rPr>
      <t>Formula:</t>
    </r>
    <r>
      <rPr>
        <sz val="11"/>
        <color theme="1"/>
        <rFont val="Arial"/>
        <family val="2"/>
      </rPr>
      <t xml:space="preserve"> (Recursos girados por la SDDE para apoyar la construcción del edificio sede del CTIB/ Total de recursos programados por la SDDE para apoyar la construcción del edificio sede del CTIB)*100</t>
    </r>
  </si>
  <si>
    <t>Diseñar, pilotear e implementar al menos uno (1) de los servicios definidos en el Modelo de Negocio del Campus de Ciencia Tecnología e Innovación de Bogotá para atraer la inversión extranjera directa e indirecta, para el apoyo de su funcionamiento</t>
  </si>
  <si>
    <t>Gestionar las 2 dimensiones técnicas, administrativas y/o financieras contempladas para apoyar la puesta en marcha del Campus de Ciencia Tecnología e Innovación de Bogotá</t>
  </si>
  <si>
    <t>Servicios campus</t>
  </si>
  <si>
    <t xml:space="preserve">Acompañar técnico, administrativo y/o financiero en la etapa constructiva del edificio sede del CTIB.
Acompañar técnico, administrativo y/o financiero de cara a la operación del CTIB.
</t>
  </si>
  <si>
    <r>
      <rPr>
        <b/>
        <sz val="11"/>
        <color theme="1"/>
        <rFont val="Arial"/>
        <family val="2"/>
      </rPr>
      <t>Nombre:</t>
    </r>
    <r>
      <rPr>
        <sz val="11"/>
        <color theme="1"/>
        <rFont val="Arial"/>
        <family val="2"/>
      </rPr>
      <t xml:space="preserve"> Porcentaje de avance en la gestión de las dos dimensiones técnicas, administrativas y/o financieras para apoyar la puesta en marcha del Campus de Ciencia, Tecnología e Innovación de Bogotá. 
</t>
    </r>
    <r>
      <rPr>
        <b/>
        <sz val="11"/>
        <color theme="1"/>
        <rFont val="Arial"/>
        <family val="2"/>
      </rPr>
      <t>Formula:</t>
    </r>
    <r>
      <rPr>
        <sz val="11"/>
        <color theme="1"/>
        <rFont val="Arial"/>
        <family val="2"/>
      </rPr>
      <t xml:space="preserve"> Sumatoria del porcentaje de avance ponderado entre las dimensiones contempladas. 
</t>
    </r>
  </si>
  <si>
    <t>102 Empresas</t>
  </si>
  <si>
    <t>10 Empresas</t>
  </si>
  <si>
    <t>280 Empresas</t>
  </si>
  <si>
    <t>84 Empresas</t>
  </si>
  <si>
    <t>96 Empresas</t>
  </si>
  <si>
    <r>
      <rPr>
        <b/>
        <sz val="11"/>
        <color theme="1"/>
        <rFont val="Arial"/>
        <family val="2"/>
      </rPr>
      <t>Nombre:</t>
    </r>
    <r>
      <rPr>
        <sz val="11"/>
        <color theme="1"/>
        <rFont val="Arial"/>
        <family val="2"/>
      </rPr>
      <t xml:space="preserve"> Documento de política pública de "Bogotá Productiva 24 Horas" formulado con parámetros establecidos para el trámite del CONPES Distrita
</t>
    </r>
  </si>
  <si>
    <t>1 evento</t>
  </si>
  <si>
    <t xml:space="preserve">5 Actividades estrategicas </t>
  </si>
  <si>
    <t>Brindar a 600 empresas de la ciudad asistencia técnica y/o financiamiento, con herramientas para mejorar la conexión con mercados internacionales.</t>
  </si>
  <si>
    <t>(Plan Anual de Adquisiciones)  PAA</t>
  </si>
  <si>
    <t>OBJETO ESTIMADO AMPLIADO</t>
  </si>
  <si>
    <t>RUTA DE INTERVENCIÓN</t>
  </si>
  <si>
    <t>MODALIDAD DE SELECCIÓN</t>
  </si>
  <si>
    <t>TIPO DE CONTRATO</t>
  </si>
  <si>
    <t>PLAZO</t>
  </si>
  <si>
    <t>VALOR ESTIMADO</t>
  </si>
  <si>
    <t xml:space="preserve">PLAN DE ACCIÓN </t>
  </si>
  <si>
    <t>Prestar servicios profesionales a la dirección de competitividad bogotá región y a sus subdirecciones</t>
  </si>
  <si>
    <t>CPS (Servicios profesionales)</t>
  </si>
  <si>
    <t>Contratación Directa -  Servicios profesionales</t>
  </si>
  <si>
    <t>Prestación de servicios</t>
  </si>
  <si>
    <t>5 meses</t>
  </si>
  <si>
    <t>Comercio Exterior</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</si>
  <si>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</si>
  <si>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Convenio de Asociación</t>
  </si>
  <si>
    <t>Convenio</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</si>
  <si>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</si>
  <si>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 xml:space="preserve">Estrategias de promoción y posicionamiento internacional </t>
  </si>
  <si>
    <t>Convenio Interadministrativo</t>
  </si>
  <si>
    <t>Contratar los servicios de operación logística para la planeación, organización, producción y ejecución de los eventos y actividades que se requieran en desarrollo de los planes, programas, proyectos y metas de la SDDE. Este CDP reemplaza el CDP 860 expedido el 17/05/2024 por un valor $250.000.000</t>
  </si>
  <si>
    <t>Bolsa Logística</t>
  </si>
  <si>
    <t>Licitación Pública</t>
  </si>
  <si>
    <t xml:space="preserve">Prestar servicios profesionales para apoyar a la subdirección de internacionalización </t>
  </si>
  <si>
    <t>4 meses 20 días</t>
  </si>
  <si>
    <t>Aunar esfuerzos para impulsar acciones conjuntas que beneficien y fortalezcan la competitividad de las empresas y sectores empresariales en Bogotá, mediante programas de fortalecimiento empresarial, eventos, ferias, ruedas de negocios, apoyo en internacionalización y networking</t>
  </si>
  <si>
    <t>5 meses 15 días</t>
  </si>
  <si>
    <t>Aunar esfuerzos técnicos, logísticos, administrativos y financieros para desarrollar, apoyar e incrementar la productividad en el Sistema Moda de Bogotá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t>
  </si>
  <si>
    <t>productividad en el Sistema Moda de Bogotá</t>
  </si>
  <si>
    <t>Aunar esfuerzos para desarrollar e implementar una estrategia fundamentada de Analítica de Datos, dirigida a empresas de alto impacto en Bogotá, con el propósito de fortalecer sus capacidades mediante la identificación de su cadena de valor, conduciéndolas a una mayor productividad y eficiencia, lo cual permitirá optimizar sus procesos productivos, encontrar tendencias, identificar oportunidades de negocio, facilitar la toma de decisiones empresariales, lograr mejores resultados y aumentar su índice de productividad.</t>
  </si>
  <si>
    <t>Analítica de datos</t>
  </si>
  <si>
    <t>Aunar esfuerzos para desarrollar e implementar una estrategia fundamentada en Economía Circular, dirigida a empresas de alto impacto en Bogotá, con el propósito de identificar y comprender su cadena de valor, abarcando desde el diseño y la obtención de materias primas hasta el análisis del flujo de materiales resultantes, con el fin de incrementar su índice de productividad.</t>
  </si>
  <si>
    <t>Economía circular</t>
  </si>
  <si>
    <t>Aunar esfuerzos para desarrollar e implementar una estrategia fundamentada de Ingeniería de Procesos, dirigida a empresas de alto impacto en Bogotá, con el propósito de fortalecer sus capacidades mediante la identificación de su cadena de valor, incrementar su índice de productividad e implementar esquemas de producción que las conduzcan a una mayor eficiencia.</t>
  </si>
  <si>
    <t>Ingeniería de procesos</t>
  </si>
  <si>
    <t>Fortalecer a la estrategia de productividad e innovación de Bogotá Región</t>
  </si>
  <si>
    <t xml:space="preserve">Fortalecimiento a la estrategia de productividad e innovación </t>
  </si>
  <si>
    <t xml:space="preserve">Contratar los servicios de operación logística para la planeación, organización, producción y ejecución de los eventos y actividades que se requieran en desarrollo de los planes, programas, proyectos y metas de la SDDE. </t>
  </si>
  <si>
    <t>2 meses</t>
  </si>
  <si>
    <t>pasivo exigible contrato no.681 del 2022  cuyo objeto es: Realizar el fortalecimiento en zonas de aglomeración del distrito capital, a través de la implementación de acciones colectivas, que permitan la dinamización de las economías locales contribuyendo en el incremento de la productividad y fortalecimiento de entorno económico del tejido empresarial, aprovechando diferentes franjas horarias y espacios feriales que brinda la ciudad</t>
  </si>
  <si>
    <t>fortalecimiento en zonas de aglomeración</t>
  </si>
  <si>
    <t>x Otros - Resoluciones</t>
  </si>
  <si>
    <t>Otro</t>
  </si>
  <si>
    <t>N/A</t>
  </si>
  <si>
    <t>4 meses</t>
  </si>
  <si>
    <t>Aunar esfuerzos entre la SDDE y Bancóldex para poner en marcha líneas de crédito dirigidas a Negocios Locales y Mipymes domiciliadas en Bogotá D.C., que requieran recursos para financiar sus necesidades de capital de trabajo, modernización, sustitución de pasivos, proyectos de innovación y sostenibilidad.</t>
  </si>
  <si>
    <t xml:space="preserve">líneas de crédito </t>
  </si>
  <si>
    <t>Productividad en el Sistema Moda de Bogotá</t>
  </si>
  <si>
    <t>Reducción presupuestal – artículo 6 del Decreto 062 de 2024</t>
  </si>
  <si>
    <t>Artículo 6 del Decreto 062 de 2024</t>
  </si>
  <si>
    <t xml:space="preserve">Participación eventos </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</si>
  <si>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</si>
  <si>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Contratación Directa - Sin pluralidad de oferentes</t>
  </si>
  <si>
    <t>Ruta de internacionalización, plataformas</t>
  </si>
  <si>
    <t>Implementar acciones de posicionamiento en los corazones productivos de Bogotá, a través de autorización de derechos de nombre o “Naming Right” en estaciones y espacios en la infraestructura del Sistema Transmilenio de Bogotá, así como acciones complementarias que promuevan la conexión de mercados.</t>
  </si>
  <si>
    <t>Aunar esfuerzos para apoyar la construcción del  edificio sede del Campus de Ciencia, Tecnología e Innovación de Bogotá.</t>
  </si>
  <si>
    <t>Construccion  del Campus CTI</t>
  </si>
  <si>
    <t>Convenio de Ciencia y tecnología</t>
  </si>
  <si>
    <t>3 meses</t>
  </si>
  <si>
    <t>Esta actividad considera acciones como la planeación y elaboracion  de un documento de política pública de "Bogotá Productiva 24 Horas" enmarcado en las fases del ciclo de política pública que se tienen en cuenta son i) Fase interna ii) Fase preparatoria iii) Fase diagnóstico y iv) Fase de formulación.</t>
  </si>
  <si>
    <t>1. Eventos tipo MICE apoyados para la consolidación internacional de Bogotá D.C. como centro regional de negocios.</t>
  </si>
  <si>
    <t xml:space="preserve">
2. Actividades estratégicas para el posicionamiento internacional de Bogotá D.C., apoyadas</t>
  </si>
  <si>
    <r>
      <t xml:space="preserve">
</t>
    </r>
    <r>
      <rPr>
        <b/>
        <sz val="11"/>
        <color theme="1"/>
        <rFont val="Arial"/>
        <family val="2"/>
      </rPr>
      <t>Nombre:</t>
    </r>
    <r>
      <rPr>
        <sz val="11"/>
        <color theme="1"/>
        <rFont val="Arial"/>
        <family val="2"/>
      </rPr>
      <t xml:space="preserve"> Porcentaje de empresas en la etapa c del proceso de fortalecimiento de capacidades empresariales para la conexión a mercados internacionales
</t>
    </r>
    <r>
      <rPr>
        <b/>
        <sz val="11"/>
        <color theme="1"/>
        <rFont val="Arial"/>
        <family val="2"/>
      </rPr>
      <t>Fórmula de cálculo:</t>
    </r>
    <r>
      <rPr>
        <sz val="11"/>
        <color theme="1"/>
        <rFont val="Arial"/>
        <family val="2"/>
      </rPr>
      <t xml:space="preserve"> (#empresas seleccionadas/ #empresas meta magnitud física de la vigencia)*100
SEGPLAN: Empresas beneficiadas en su conexión a mercados internacionales con herramientas de fortalecimiento y/o acciones para facilitar el acceso a fuentes de financiamiento.</t>
    </r>
  </si>
  <si>
    <t>53 Empresas</t>
  </si>
  <si>
    <t>Fortalecimiento de la articulación del ecosistema CTEI en torno a servicios y equipamientos para el desarrollo de iniciativas que impulsen la
productividad y el desarrollo económico de Bogotá D.C.</t>
  </si>
  <si>
    <t>8070</t>
  </si>
  <si>
    <t>Fortalecimiento de la ruta integral de empleo y formación en Bogotá D.C</t>
  </si>
  <si>
    <t>Fortalecer la articulación entre la oferta y la demanda laboral  para colocar a las personas desocupadas del Distrito Capital</t>
  </si>
  <si>
    <t>Director (a) de Desarrollo Empresarial y Empleo</t>
  </si>
  <si>
    <t xml:space="preserve">Lograr 125.000 colocaciones en el mercado laboral formal, priorizando mujeres, jóvenes y personas mayores de 50 años. </t>
  </si>
  <si>
    <t xml:space="preserve">Lograr 17.500 colocaciones en el mercado laboral formal, priorizando mujeres, jóvenes y personas mayores de 50 años. </t>
  </si>
  <si>
    <t>Incentivar colocaciones laborales en el mercado laboral</t>
  </si>
  <si>
    <t>1. Identificar  la necesidad acorde con las metas presentadas 
2. Elaborar el proceso precontractual y contractual
 3. Realizar la implementación, y el seguimiento tecnico, financiero y juridico al proceso</t>
  </si>
  <si>
    <t>Colocaciones efectivas</t>
  </si>
  <si>
    <t>Prestar servicios profesionales y de apoyo a la Subdirección de Empleo y Formación</t>
  </si>
  <si>
    <t>Prestar servicios logisticos para el fortalecimiento de las ferias para la Agencia Distrital de Empleo.</t>
  </si>
  <si>
    <t>Ferias de Empleo</t>
  </si>
  <si>
    <t>Contrato interadministrativo</t>
  </si>
  <si>
    <t>Aunar esfuerzos técnicos, administrativos y financieros para la segunda fase de fortalecimiento de la Ruta de Empleo y formación de la Agencia Distrital de Empleo, como instrumentos que contribuyen a la implementación de la Política Pública de Trabajo Decente y Digno del Distrito Capital, la implementación de servicios especializados, y del desarrollo de una estrategia de intervención en el territorio a nivel distrital.</t>
  </si>
  <si>
    <t>Fortalecimiento de la Ruta de Empleo y formación de la Agencia Distrital de Empleo</t>
  </si>
  <si>
    <t>Convenio de Asistencia con Organismo Internacional de Cooperación</t>
  </si>
  <si>
    <t>18 meses</t>
  </si>
  <si>
    <t xml:space="preserve">Prestar servicios de gestión de empleo para poblaciones con mayores barreras de acceso al mercado laboral, con énfasis en mujeres, jóvenes vulnerables, migrantes y personas en proceso de reincorporación. </t>
  </si>
  <si>
    <t>Talento Capital</t>
  </si>
  <si>
    <t>Contratar servicios para el fortalecimiento de los kioskos de la Agencia DIstrital de Empleo.</t>
  </si>
  <si>
    <t>Fortalecimiento Kioskos</t>
  </si>
  <si>
    <t>Mínima cuantía</t>
  </si>
  <si>
    <t>Implementar el 0,25 de un sistema de información de seguimiento a la articulación entre la oferta y demanda laboral.</t>
  </si>
  <si>
    <t>Estructurar la estrategia para implementar el sistema de información de seguimiento a la articulación entre la oferta y demanda laboral.</t>
  </si>
  <si>
    <t>Sistema de Información Implementado</t>
  </si>
  <si>
    <t>Contratar los servicios  tecnológicos para el mantenimiento evolutivo y soporte del portal Web Bogotá Trabaja y la plataforma VCC, actualmente en uso por la Secretaría Distrital de Desarrollo Económico (SDDE), para facilitar la ruta de empleabilidad. Esta plataforma ofrece acceso a la ruta de empleo, agendamiento de citas y recomendaciones de emparejamiento entre hojas de vida y vacantes, todo ello gracias al uso de inteligencia artificial.</t>
  </si>
  <si>
    <t>Bogota Te Conecta</t>
  </si>
  <si>
    <t>Selección Abreviada - Menor cuantía</t>
  </si>
  <si>
    <t>Contratar los servicios de nube pública para el funcionamiento del sistema Bogotá Trabaja y servicios adyacentes que soportan la plataforma (aplicaciones, infraestructura, seguridad y datos).</t>
  </si>
  <si>
    <t>Nube Pública</t>
  </si>
  <si>
    <t>Selección Abreviada-Acuerdo Marco de Precios</t>
  </si>
  <si>
    <t>Contratar una solución integral de voz para garantizar el funcionamiento del voicebot desarrollado en el marco de la implementación del sistema Bogotá Trabaja; troncal SIP virtual que permita implementar una solución integral de voz, con integración al sistema de GCP, mediante soluciones API en el ámbito de las comunicaciones, y la incorporación de múltiples integraciones de IA, utilizando un conjunto completo de API y SDK compatibles con cualquier plataforma.</t>
  </si>
  <si>
    <t>Chat Voicebot</t>
  </si>
  <si>
    <t>12 meses</t>
  </si>
  <si>
    <t>Adición al contrato 936 del 2023 cuyo objeto contractual es: Contratar los servicios de nube pública para el funcionamiento del sistema Bogotá Trabaja y servicios adyacentes que soportan la plataforma (aplicaciones, infraestructura, seguridad y datos).</t>
  </si>
  <si>
    <t>Adición Nube Pública</t>
  </si>
  <si>
    <t>SIN ESPECIFICAR</t>
  </si>
  <si>
    <t>Lograr 60.100 certificaciones en formación para el trabajo y/o competencias en habilidades laborales específicas de acuerdo con la dinámica del mercado laboral y las necesidades para el cierre de brechas de talento humano, promoviendo la inclusión de mujeres, jóvenes y personas mayores de 50 años.</t>
  </si>
  <si>
    <t>Lograr 6.661 certificaciones en formación para el trabajo y/o competencias en habilidades laborales específicas de acuerdo con la dinámica del mercado laboral y las necesidades para el cierre de brechas de talento humano, promoviendo la inclusión de mujeres, jóvenes y personas mayores de 50 años.</t>
  </si>
  <si>
    <t>Incentivar certificaciones en formación para el trabajo y/o competencias en habilidades laborales específicas</t>
  </si>
  <si>
    <t>Certificaciones en formación para el trabajo y/o competencias en habilidades laborales generadas</t>
  </si>
  <si>
    <t>Prestar servicios de gestión de empleo para poblaciones con mayores barreras de acceso al mercado laboral, con énfasis en mujeres, jóvenes vulnerables, migrantes y personas en proceso de reincorporación. Este CDP reemplaza el CDP 893 expedido el 23/05/2024 por un valor $6.600.000.000</t>
  </si>
  <si>
    <t xml:space="preserve">Formar 12.200 personas en habilidades blandas promoviendo la inclusión de mujeres, jóvenes y personas mayores de 50 años. </t>
  </si>
  <si>
    <t xml:space="preserve">Formar 2000 personas en habilidades blandas promoviendo la inclusión de mujeres, jóvenes y personas mayores de 50 años. </t>
  </si>
  <si>
    <t>Incentivar formaciones en  en habilidades blandas</t>
  </si>
  <si>
    <t>Personas formadas en habilidades blandas</t>
  </si>
  <si>
    <t>CPS (Servicios profesionales y apoyo )</t>
  </si>
  <si>
    <t>Desarrollar una estrategia de fortalecimiento de la Agencia Distrital de Empleo que considere:1) Inclusión laboral de la ciudadanía: 2) Acceso fácil, eficiente y oportuno para los empleadores en los procesos de gestión y colocación; 3) Participación por localidades y 4) Articulación con entidades de orden nacional y distrital.</t>
  </si>
  <si>
    <t>Estructurar la estrategia de fortalecimiento de la Agencia Distrital de Empleo</t>
  </si>
  <si>
    <t>Estrategia para el fortalecimiento de la Agencia Distrital de Empleo diseñada</t>
  </si>
  <si>
    <t xml:space="preserve">Fortalecimiento de los negocios locales de la ciudad de Bogotá D. C. </t>
  </si>
  <si>
    <t>Fortalecer el desempeño de los negocios locales de Bogotá</t>
  </si>
  <si>
    <t>Fortalecer 57.000 negocios locales de la ciudad a través de formación y asistencia técnica especializada, promoviendo la inclusión de aquellos donde participan mujeres y jóvenes. Se priorizará realizar capacitaciones de emprendimiento y economía circular en coordinación con la UAESP dirigidas a la población recicladora en aras de incentivar el desarrollo económico y la productividad.</t>
  </si>
  <si>
    <t>Formar 4.400 negocios locales, con la finalidad de potenciar sus capacidades y conocimientos en la gestión de su unidad productiva.</t>
  </si>
  <si>
    <t xml:space="preserve">Fortalecimiento y  formación de las negocios locales </t>
  </si>
  <si>
    <t xml:space="preserve">Negocios locales formados </t>
  </si>
  <si>
    <t>Prestar servicios profesionales a la Dirección de Desarrollo Empresarial y Empleo</t>
  </si>
  <si>
    <t>CPS (Servicios profesionales )</t>
  </si>
  <si>
    <t>Aunar esfuerzos administrativos, técnicos, financieros y logísticos para promover el fortalecimiento de los negocios locales de la ciudad de Bogotá D.C., a través de procesos de formación, asistencia técnica y capitalización.</t>
  </si>
  <si>
    <t xml:space="preserve"> Impulso Capital</t>
  </si>
  <si>
    <t>Fortalecer 250 negocios locales de las aglomeraciones productivas priorizadas, a través de programas de formación y asistencia técnica, con el fin de potenciar su crecimiento y competitividad en el mercado local.</t>
  </si>
  <si>
    <t>Fortalecimiento y asistencia tecnica de los negocios locales en la Estrategia de Corazones productivos</t>
  </si>
  <si>
    <t xml:space="preserve">Negocios locales fortalecidos en las aglomeraciones productivas priorizadas </t>
  </si>
  <si>
    <t>Prestar servicios profesionales y de apoyo a la Dirección de Desarrollo Empresarial y Empleo</t>
  </si>
  <si>
    <t>Pasivo Exigible</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</si>
  <si>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de la ferias presenciales y ferias 4.0 desarrolladas por la Corporación de Ferias y Exposiciones S.A – CORFERIAS</t>
  </si>
  <si>
    <t>Ferias empresariales</t>
  </si>
  <si>
    <t>Aunar esfuerzos para impulsar acciones conjuntas que beneficien y fortalezcan la competitividad de las empresas y sectores empresariales en Bogotá. Esta colaboración puede manifestarse a través de diversas iniciativas, como programas de fortalecimiento empresarial, realización y promoción de eventos, organización de ferias empresariales, ruedas de negocios, apoyo en la formulación de los planes de internacionalización,  networking , entre otros.</t>
  </si>
  <si>
    <t>Camara de comercio - Corazones</t>
  </si>
  <si>
    <t>Orientar 150 negocios locales en el proceso de formalización para el desarrollo de su actividad económica y crecimiento en el mercado</t>
  </si>
  <si>
    <t>Negocios locales asistidos en proceso de formalización</t>
  </si>
  <si>
    <t>Apoyar financieramente a 36.000 negocios locales con el fin de contribuir a su fortalecimiento, sostenibilidad y crecimiento, priorizando mujeres, jóvenes y personas mayores de 50 años.</t>
  </si>
  <si>
    <t>Apoyar financieramente a 2.500 negocios locales, a través de instrumentos de capitalización para el fortalecimiento de sus procesos productivos y su sostenibilidad.</t>
  </si>
  <si>
    <t>Instrumentos de capitalización no reembolsable</t>
  </si>
  <si>
    <t xml:space="preserve">Negocios locales apoyados financieramente con capitalización </t>
  </si>
  <si>
    <t>Prestar servicios profesionales  a la Dirección de Desarrollo Empresarial y Empleo</t>
  </si>
  <si>
    <t>Facilitar el acceso a mecanismos formales de financiamiento a 2.700  negocios locales, con el fin de solventar sus necesidades de liquidez, capital de trabajo y/o modernización.</t>
  </si>
  <si>
    <t xml:space="preserve">Mecanismos formales de financiamiento </t>
  </si>
  <si>
    <t>Negocios locales con acceso a mecanismos formales de financiamiento</t>
  </si>
  <si>
    <t>Aunar esfuerzos entre la SDDE y Bancóldex para poner en marcha líneas de crédito dirigidas a Negocios Locales y Mipymes domiciliadas en Bogotá D.C., que requieran recursos para financiar sus necesidades de capital de trabajo, modernización, sustitución de pasivos, y proyectos de innovación y sostenibilidad.</t>
  </si>
  <si>
    <t>Aunar esfuerzos entre la Secretaría Distrital de Desarrollo Económico y el Fondo Nacional de Garantías para respaldar las operaciones financieras de los negocios locales y las Mipymes domiciliadas en Bogotá D.C., mediante el cubrimiento anticipado de la comisión de garantía de crédito requerida para financiar sus necesidades de capital de trabajo o inversión.</t>
  </si>
  <si>
    <t xml:space="preserve">respaldar las operaciones financieras </t>
  </si>
  <si>
    <t>Desarrollar 6.500 conexiones para promover la intermediación empresarial de los negocios locales en los mercados nacionales e internacionales, incentivando las ferias de emprendimiento de las y los ciudadanos del distrito capital, a través de estrategias que involucren a los sectores económicos y productivos de la ciudad</t>
  </si>
  <si>
    <t>Fortalecer 1.500 negocios locales en estrategias de comercialización para abrir nuevos mercados y establecer conexiones</t>
  </si>
  <si>
    <t xml:space="preserve">Estrategia de comercialización a traves de Hecho en Bogotá </t>
  </si>
  <si>
    <t>Negocios locales con estrategias de comercialización fortalecidos</t>
  </si>
  <si>
    <t>Contratar los servicios de operación logística para la planeación, organización, producción y ejecución de los eventos y actividades que se requieran en desarrollo de los planes, programas, proyectos y metas de la SDDE. Este CDP reemplaza el CDP 856 expedido el 17/05/2024 por un valor $3.035.000.000</t>
  </si>
  <si>
    <t>Promover 1.500 espacios de intermediación empresarial como plataforma para que los negocios locales amplíen sus redes de comercialización y accedan a nuevos mercados.</t>
  </si>
  <si>
    <t>Espacios de intermediación empresarial promovidos</t>
  </si>
  <si>
    <t>Fortalecimiento de la estrategia de Hecho en Bogota - Navidad</t>
  </si>
  <si>
    <t>Fortalecimiento de la estrategia de Hecho en Bogota</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</si>
  <si>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</si>
  <si>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Hecho en Bogota</t>
  </si>
  <si>
    <t>Contratar la adquisición de elementos itinerantes e insumos para el desarrollo de espacios comerciales que se realizarán en el marco de las estrategias Hecho en Bogotá y Mercados Campesinos de la Secretaría Distrital de Desarrollo Económico.</t>
  </si>
  <si>
    <t>Hecho en Bogota - Mobiliario</t>
  </si>
  <si>
    <t>Selección Abreviada - Subasta inversa</t>
  </si>
  <si>
    <t>Compraventa</t>
  </si>
  <si>
    <t xml:space="preserve">Pasivo Exigible contrrato No.681 del 2022  cuyo objeto es: Realizar el fortalecimiento en zonas de aglomeración del distrito capital, a través de la implementación de acciones colectivas, que permitan la dinamización de las economías locales contribuyendo en el incremento </t>
  </si>
  <si>
    <t>Fortalecimiento de los sistemas productivos acorde a la vocación y potencial económico del territorio mediante la reconversión, innovación y diversificación productiva de la Ruralidad de Bogotá D.C.</t>
  </si>
  <si>
    <t>Promover acciones hacia la sostenibilidad de las actividades económicas en la ruralidad de Bogotá.</t>
  </si>
  <si>
    <t>Dirección de Economia Rural y Abastecimiento Alimentario</t>
  </si>
  <si>
    <t>Fortalecer Unidades Prediales Productivas en el marco de la diversidad económica de la Bogotá Rural y su campesinado incluyendo aquellas que hacen parte de la Zona de Usos Sostenible dentro de la Estructura Ecológica Principal que se acuerden entre las autoridades ambientales con las comunidades (Fallo Cerros Orientales según lo establecido en la Resolución 1766/2021 entre otras.).</t>
  </si>
  <si>
    <t>Fortalecer Unidades Prediales Productivas en el marco de la diversidad económica de la Bogotá Rural y su campesinado, incluyendo aquellas que hacen parte de la Zona de Usos Sostenible dentro de la Estructura Ecológica Principal, que se acuerden entre las autoridades ambientales con las comunidades (Fallo Cerros Orientales según lo establecido en la Resolución 1766/2021, entre otras.).</t>
  </si>
  <si>
    <t>Servicio de acompañamiento productivo y empresarial</t>
  </si>
  <si>
    <t>Contratar la bolsa logistíca de la entidad, para desarrollar los eventos que se requieran en el segundo semestre del 2024, para el fortalecimiento de las unidades productivas de la ruralidad de Bogotá</t>
  </si>
  <si>
    <t>(Número de unidades productivas programadas / Número de unidades productivas fortalecidas) * 100%</t>
  </si>
  <si>
    <t>Contratar convenio para implementar y acompañar en la ejecución de lineamientos técnicos establecidos para el desarrollo de las diversas actividades sostenibles de la economía rural agropecuaria alimentaria y no alimentaria</t>
  </si>
  <si>
    <t xml:space="preserve">Aunar esfuerzos administrativos técnicos y financieros para implementar y acompañar en la ejecución de lineamientos técnicos establecidos para el desarrollo </t>
  </si>
  <si>
    <t>Proceso Fortalecimiento SER</t>
  </si>
  <si>
    <t>Diagnóstico Fortalecimiento de Unidades productivas</t>
  </si>
  <si>
    <t>Contratar el diagnostico del fortalecimiento de unidades productivas rurales e inclusión financiera.</t>
  </si>
  <si>
    <t>Diagnostico</t>
  </si>
  <si>
    <t>Contratación del recurso humano, para el desarrollo de las actividades de Fortalecimiento a unidades productivas (18) contratos</t>
  </si>
  <si>
    <t>Prestar servicios profesionales y de apoyo a la Subdirección de Economía Rural</t>
  </si>
  <si>
    <t>CPS (Servicios profesionales y de apoyo)</t>
  </si>
  <si>
    <t>Contratación Directa -  Servicios profesionales y de apoyo</t>
  </si>
  <si>
    <t>Vincular unidades productivas y/o emprendimientos rurales a mecanismos de inclusión financiera,  priorizando la oferta en mujeres y jóvenes.</t>
  </si>
  <si>
    <t>Servicio de apoyo financiero para el acceso a activos productivos y de comercialización</t>
  </si>
  <si>
    <t>Contratar para el desarrollo de herramientas de inclusión financiera para la ruralidad de Bogotá D.C.</t>
  </si>
  <si>
    <t>aunar esfuerzos administrativos, técnicos y financieros para el desarrollo de herramientas de inclusión financiera para la ruralidad de bogotá d.c.</t>
  </si>
  <si>
    <t>Inclusión financiera</t>
  </si>
  <si>
    <t>contratar el diagnostico del fortalecimiento de unidades productivas rurales e inclusión financiera.</t>
  </si>
  <si>
    <t>Contratación del recurso humano, para el desarrollo de las actividades de inclusión financiera a unidades productivas (4) contratos</t>
  </si>
  <si>
    <t>Consolidación del Sistema de Abastecimiento y Distribución de Alimentos de Bogotá D.C.</t>
  </si>
  <si>
    <t>Sistema de Abastecimiento Alimentario y Distribución de Alimentos (SADA) de Bogotá Región articulado yeficiente.</t>
  </si>
  <si>
    <t>Fortalecer técnica y/o comercialmente a actores del Sistema de Abastecimiento y Distribución de Alimentos, involucrando productores, distribuidores y comerciantes, en aras de lograr una Bogotá con menos pobreza y menos hambre.</t>
  </si>
  <si>
    <t>Fortalecer las capacidades técnicas y/o comerciales de los actores del sistema de abastecimiento y distribución de alimentos, generando estrategias que permitan consolidar las unidades productivas y promuevan una ciudadanía alimentaria en Bogotá D.C.</t>
  </si>
  <si>
    <t>Fortalecer las capacidades técnicas y/o comerciales de los actores del sistema de abastecimiento y distribución de alimentos de Bogotá y la región para facilitar su conexión con el mercado.</t>
  </si>
  <si>
    <t xml:space="preserve">Contratar la intervención y acompañamiento del fortalecimiento de comerciantes minoristas del sistema de abastecimiento de alimentos de Bogotá </t>
  </si>
  <si>
    <t>(Número de  actores fortalecidos programados / Número de actores fortalecidos realizados) * 100%</t>
  </si>
  <si>
    <t>Contratar la intervención y acompañamiento del fortalecimiento de comerciantes minoristas del sistema de abastecimiento de alimentos de Bogotá y generar una red que promueva acercamientos comerciales entre actores.</t>
  </si>
  <si>
    <t>Fortalecimiento de actores del sada</t>
  </si>
  <si>
    <t>Contratatar la implementación de las diferentes estrategias de la meta de generación de espacios de comercialización a cargo de la dependencia.</t>
  </si>
  <si>
    <t>Desarrollar un piloto que permita el diseño e implementación de la estrategia de mercados solidarios Bogotá D.C.</t>
  </si>
  <si>
    <t>Desarrollar un piloto que permita el diseño e implementación de la estrategia de mercados solidarios Bogotá d.c. para generar una red de abastecimiento en zonas con baja disponibilidad y acceso de alimentos.</t>
  </si>
  <si>
    <t>Mercados Solidarios</t>
  </si>
  <si>
    <t>Contratación del recurso humano, para el desarrollo de las actividades de Fortalecimiento a actores del sistema de abastecimiento y distribución de alimentos (11) contratos</t>
  </si>
  <si>
    <t>Prestar servicios profesionales a la Subdirección de Abastecimiento Alimentrio</t>
  </si>
  <si>
    <t>6 meses</t>
  </si>
  <si>
    <t xml:space="preserve">Desarrollar acciones de las acciones definidas para el cuatrienio en la Estrategia de Abastecimiento Alimentario para Bogotá, en pro de consolidar un sistema eficiente y articulado en perspectiva metropolitana y regional. </t>
  </si>
  <si>
    <t>Articular la oferta institucional de los actores del sistema de abastecimiento y distribución de alimentos de Bogotá y la región, fomentando hábitos de consumo responsable</t>
  </si>
  <si>
    <t>Espacios de Comercialización
Implementación acciones de sensibilización, ecolección, transporte y aprovechamiento de residuos</t>
  </si>
  <si>
    <t>(Porcentaje de avance de las acciones programadas / Porcentaje de avance de las acciones realizadas) * 100%</t>
  </si>
  <si>
    <t>Espacios de Comercialización</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</si>
  <si>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</si>
  <si>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 xml:space="preserve">Sin desperdicio </t>
  </si>
  <si>
    <t xml:space="preserve">Mercados Solidarios </t>
  </si>
  <si>
    <t xml:space="preserve">Plan de Abastecimiento de Bogotá </t>
  </si>
  <si>
    <t>aunar esfuerzos técnicos, administrativos y financieros, entre la secretaría distrital de desarrollo económico, región metropolitana - rap-e y fao, con el fin de generar documentos técnicos y acciones  que permitan el diseño y puesta en marcha del plan de abastecimiento alimentario.</t>
  </si>
  <si>
    <t>Contratación del recurso humano, para el desarrollo de las actividades de la Estrategia de Abastecimiento Alimentario para Bogotá (14) contratos</t>
  </si>
  <si>
    <t>Generar espacios de comercialización directa para pequeños productores/as a través de Mercados Campesinos en sus diferentes modalidades en el marco de Bogotá Rural – Bogotá Región.</t>
  </si>
  <si>
    <t>Generar espacios individuales de comercialización directa para pequeños productores/as a través de Mercados Campesinos en sus diferentes modalidades en el marco de Bogotá Rural – Bogotá Región</t>
  </si>
  <si>
    <t>Generar circuitos de comercialización inclusivos orientados a mejorar el acceso a alimentos por parte de la población bogotana.</t>
  </si>
  <si>
    <t>Contratar la bolsa logistíca de la entidad, para desarrollar los eventos que se requieran en el segundo semestre del 2024, para generar espacios individuales de comercialización directa para pequeños productores/as a través de Mercados Campesinos en sus diferentes modalidades</t>
  </si>
  <si>
    <t>(Número de espacios individuales de comercialización directa programados / Número de espacios individuales de comercialización directa realizados) * 100%</t>
  </si>
  <si>
    <t xml:space="preserve">Contratar la adquisición de elementos itinerantes e insumos para el desarrollo de espacios comerciales que se realizarán en el marco de las estrategias hecho en bogotá y mercados campesinos </t>
  </si>
  <si>
    <t>Contratar la adquisición de elementos itinerantes e insumos para el desarrollo de espacios comerciales que se realizarán en el marco de las estrategias hecho en bogotá y mercados campesinos de la secretaría distrital de desarrollo económico</t>
  </si>
  <si>
    <t>Compra mobiliario mercados</t>
  </si>
  <si>
    <t>Contratación del recurso humano, para el desarrollo de las actividades de Generar espacios individuales de comercialización directa (26) contratos</t>
  </si>
  <si>
    <t>Prestar servicios profesionales y de apoyo a la Subdirección de Abastecimiento Alimentrio</t>
  </si>
  <si>
    <t>Desarrollar un piloto para la sostenibilidad ambiental en los mercados campesinos de Bogotá</t>
  </si>
  <si>
    <t>Generación y articulación de la información sobre el desarrollo económico de Bogotá D.C.</t>
  </si>
  <si>
    <t>Generar información nueva sobre el Desarrollo Económico de la ciudad, actualizar y promover el uso de la información existente.</t>
  </si>
  <si>
    <t>Dirección de Estudios de Desarrollo Económico</t>
  </si>
  <si>
    <t>Implementar el 100% del modelo de gestión de la información del sector de desarrollo económico que permita realizar análisis para la toma de decisiones estratégicas</t>
  </si>
  <si>
    <t>Consolidar bases de datos producto de los ejercicios de captura de información primaria y procesamiento de bases</t>
  </si>
  <si>
    <t>Sumatoria de bases de datos producto de los ejercicios de captura de información primaria y procesamiento de secundaria</t>
  </si>
  <si>
    <t>Consolidar 9 bases de datos producto de los ejercicios de captura de información primaria y procesamiento de información secundaria</t>
  </si>
  <si>
    <t>Bases de datos producto de los ejercicios de captura de información primaria y procesamiento de secundaria</t>
  </si>
  <si>
    <t xml:space="preserve">Prestar servicios profesionales y de apoyo a la Dirección de Estudios de Desarrollo Económico </t>
  </si>
  <si>
    <t>Contratar los servicios para efectuar la caracterización de los vendedores informales ubicados en la ciudad de Bogotá.</t>
  </si>
  <si>
    <t>caracterización vendedores informales</t>
  </si>
  <si>
    <t>Concurso de méritos sin precalificación</t>
  </si>
  <si>
    <t>9 meses</t>
  </si>
  <si>
    <t>Adicionar  y prorrogar el convenio interadministrativo No. 516-2024, cuyo objeto consiste en: "Aunar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</si>
  <si>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Encuesta Mensual de Servicios de Bogotá (EMSB)</t>
  </si>
  <si>
    <t>Elaborar herramientas de visualización de información que permitan la consulta ágil y oportuna</t>
  </si>
  <si>
    <t>Sumatoria de Tableros y visores</t>
  </si>
  <si>
    <t>Elaborar 2 herramientas de visualización de información que permitan la consulta ágil y actualizada</t>
  </si>
  <si>
    <t>Número de Tableros y visores</t>
  </si>
  <si>
    <t xml:space="preserve">Prestar servicios profesionales  a la Dirección de Estudios de Desarrollo Económico </t>
  </si>
  <si>
    <t>Adicionar el contrato 702-2023, cuyo objeto consiste, en la "adquisición y actualización del software SAS para la Dirección de Estudios de Desarrollo Económico"</t>
  </si>
  <si>
    <t>Licencias SAS</t>
  </si>
  <si>
    <t>Contratar la renovación y soporte técnico de las licencias SAS ANALYTICS PRO y ACCESS to PC Files con que cuenta la Secretaría Distrital de Desarrollo Económico.</t>
  </si>
  <si>
    <t>Contratar la actualización de las licencias ArcGIS y sus extensiones disponibles en la Secretaría de Desarrollo Económico de Bogotá, junto con la adquisición de usuarios y créditos adicionales para las licencias ArcGIS Online.</t>
  </si>
  <si>
    <t>Licencias ARCGIS</t>
  </si>
  <si>
    <t>Elaborar documentos de evaluación de programas e iniciativas</t>
  </si>
  <si>
    <t xml:space="preserve">Sumatoria de documentos de evaluación </t>
  </si>
  <si>
    <t>Elaborar 1 documentos de evaluación de políticas, programas y proyectos</t>
  </si>
  <si>
    <t>Número de documentos de evaluación</t>
  </si>
  <si>
    <t>Producir documentos de investigación y análisis sobre temas económicos de la ciudad</t>
  </si>
  <si>
    <t>Sumatoria de documentos de investigación y análisis</t>
  </si>
  <si>
    <t>Producir 7 documentos de investigación y análisis sobre temas económicos de la ciudad</t>
  </si>
  <si>
    <t>Número de documentos de investigación y análisis producidos</t>
  </si>
  <si>
    <t>Bolsa Logistica</t>
  </si>
  <si>
    <t>Adicionar y prorrogar el contrato 927-2023, cuyo objeto consiste en:  "Contratar los servicios de acceso y uso de una herramienta interactiva de compilación y análisis de datos de transacciones financieras (ventas pagadas con tarjeta bancaria) en la ciudad de Bogotá con actualizaciones mes a mes"</t>
  </si>
  <si>
    <t xml:space="preserve"> Información Localizada SAS</t>
  </si>
  <si>
    <t>Ejecutar acciones para la implementación del modelo de gestión de la información para el sector de desarrollo económico</t>
  </si>
  <si>
    <t xml:space="preserve">Acciones ejecutadas del plan de trabajo y cronograma para la implementación del modelo de gestión /acciones totales *100  </t>
  </si>
  <si>
    <t>Ejecutar 5 acciones para la implementación del modelo de gestión de la información para el sector de desarrollo económico</t>
  </si>
  <si>
    <t>Porcentaje de Acciones ejecutadas para la implementación del modelo de gestión de la información para el sector Desarrollo Económico</t>
  </si>
  <si>
    <t>Fortalecimiento de la capacidad administrativa y técnica de la SDDE para afrontar los desafíos institucionales en Bogotá D.C.</t>
  </si>
  <si>
    <t xml:space="preserve">Fortalecer la capacidad administrativa y técnica de la Secretaría Distrital de Desarrollo Económico de Bogotá para afrontar los desafíos institucionales.  </t>
  </si>
  <si>
    <t xml:space="preserve">Director (A) de Gestion CorporativaA </t>
  </si>
  <si>
    <t>Implementar estrategia para fortalecimiento de la gestión institucional y operativa para el sector desarrollo económico</t>
  </si>
  <si>
    <t>Actualizar modelo de gestión administrativa y financiera</t>
  </si>
  <si>
    <t>Dar apoyo y fortalecimiento transversal a los temas relacionados con lo administrativo y de funcionamiento a la sdde</t>
  </si>
  <si>
    <t xml:space="preserve">Contratar el personal idóneo y con la mayor experiencia posibles para cumplir las actividades que logren apoyar los temas trasversales de la SDDE </t>
  </si>
  <si>
    <t xml:space="preserve">Planes de accion o gestion con seguimientos </t>
  </si>
  <si>
    <t>Prestar servicios profesionales y de apoyo a la Dirección de Gestión Corporativa</t>
  </si>
  <si>
    <t>Prestar los servicios para la elaboración e impresión de carnets deidentificación para los funcionarios y colaboradores de la sdde,incluyendo todos los materiales e insumos necesarios para ello.</t>
  </si>
  <si>
    <t>Adquisiscion de carnets</t>
  </si>
  <si>
    <t>Renovar el 100 por ciento de la infraestructura tecnológica de la entidad</t>
  </si>
  <si>
    <t>Contratar los servicios y la infraestructura tecnológica para el correcto funcionamiento de los sistemas operativos a cargo de la entidad</t>
  </si>
  <si>
    <t>Disponibilidad del servicio de tecnologia</t>
  </si>
  <si>
    <t>Adquirir el servicio de bodega de datos parala sdde</t>
  </si>
  <si>
    <t>Bodega de Datos</t>
  </si>
  <si>
    <t>Contratar el servicio de mantenimiento preventivo, correctivo, soporte técnico y bolsa de repuestos, para los equipos de cómputo y demás elementos informáticos, de propiedad de la Secretaría Distrital de Desarrollo Económico.</t>
  </si>
  <si>
    <t>Mantenimiento computadores</t>
  </si>
  <si>
    <t>Adquisición de computadores de escritorio y portatiles para las diferentes dependencias de la Secretaria Distrital de Desarrollo Económico</t>
  </si>
  <si>
    <t>adquisición de equipos</t>
  </si>
  <si>
    <t>Adquisición de equipos tecnologicos para fortalecer la infraestructura tecnológica de las diferentes dependencias de la Secretaría Distrital de Desarrollo Económico.</t>
  </si>
  <si>
    <t>Compra de equipos  tv scanner</t>
  </si>
  <si>
    <t>Adquirir equipos de red (switch) para actualizar la infraestructura de red, para garantizar el funcionamiento de la interconexión de dispositivos y la segmentación del tráfico de la red de datos local de la Secretaria Distrital de Desarrollo Económico.</t>
  </si>
  <si>
    <t>Red (switch) para actualizar la infraestructura de red</t>
  </si>
  <si>
    <t>Adquisición de licencias Microsoft Office Standard 2021 para los computadores de escritorio y portátiles adquiridos por la Secretaria Distrital de Desarrollo Económico</t>
  </si>
  <si>
    <t>Licencias Microsoft Office Standard 2021</t>
  </si>
  <si>
    <t>Implementar, instalar y poner en funcionamiento bajo el esquema de DaaS (Device as a Service) para la Secretaría de DesarrollonEconómico, una solución de telefonía IP (on premises o en la nube.</t>
  </si>
  <si>
    <t>Telefonía IP</t>
  </si>
  <si>
    <t>Adquisición de Licencias de Antivirus para la Secretaria Distrital de Desarrollo Economico</t>
  </si>
  <si>
    <t>Licencias Antivirus</t>
  </si>
  <si>
    <t>24 meses</t>
  </si>
  <si>
    <t xml:space="preserve"> Adquirir la licencia del Software ERP (Enterprise Resource Planning) e implementar la solución tecnológica para los procesos de la SDDE.</t>
  </si>
  <si>
    <t>Licencia del Software ERP</t>
  </si>
  <si>
    <t>36 meses</t>
  </si>
  <si>
    <t>Renovar soporte y garantía de los equipos de la hiperconvergencia de la Secretaria Distrital de Desarrollo económico.</t>
  </si>
  <si>
    <t>Equipos de la hiperconvergencia</t>
  </si>
  <si>
    <t>Adquisición de herramientas Oracle para mantener las aplicaciones y bases de datos de la Secretaria Distrital de Desarrollo Económico</t>
  </si>
  <si>
    <t xml:space="preserve"> Herramientas Oracle</t>
  </si>
  <si>
    <t>Contratar la suscripción de envío de correos masivos para la difusión de la información y eventos promocionados por la Secretaria de Desarrollo Económico - SDDE.</t>
  </si>
  <si>
    <t>Correo Masivos</t>
  </si>
  <si>
    <t>Renovar  la suscripción del prefijo IPv6 ante LACNIC asignado a la Secretaria Distrital de Desarrollo Económico</t>
  </si>
  <si>
    <t>Prefijo IPv6 ante LACNIC</t>
  </si>
  <si>
    <t>1 meses</t>
  </si>
  <si>
    <t>Adquisición de licencias Microsoft Power BI Pro para los funcionarios de la Secretaría Distrital de Desarrollo Económico.</t>
  </si>
  <si>
    <t>Licencias Microsoft Power BI Pro</t>
  </si>
  <si>
    <t>Potencializar el por 100 ciento de la logística institucional</t>
  </si>
  <si>
    <t>Realizar los mantenimientos preventivos y correctivos a las diferentes sedes a cargo de la entidad</t>
  </si>
  <si>
    <t>Sedes con procesos de gestion documental contratada.</t>
  </si>
  <si>
    <t>Prestar los servicios integrales para la realización de la toma física de inventario y medición posterior (avalúos técnicos, deterioro, modificación de vidas útiles, valorizaciones, conceptos técnicos) de los bienes muebles e inmuebles de propiedad de la secretaría distrital de desarrollo económico, brindar asesoría, soporte y capacitación técnica respecto al manejo, seguimiento y control de los bienes y su aplicación mediante sistema informático vigente</t>
  </si>
  <si>
    <t>Levantamiento de invetario</t>
  </si>
  <si>
    <t>Consultoria</t>
  </si>
  <si>
    <t>Fortalecimiento de las capacidades institucionales para mejorar la sostenibilidad del sistema integrado de gestión, bajo estándares del MIPG en Bogotá D.C.</t>
  </si>
  <si>
    <t>Jefe Oficina Asesora de Planeación</t>
  </si>
  <si>
    <t>Implementar 1 estrategia para el fortalecimiento de la gestión institucional y operativa para el Sector Desarrollo Económico</t>
  </si>
  <si>
    <t>Cumplir el 100 por ciento de las acciones que son responsabilidad de la OAP dentro del plan de la política de gestión del conocimiento e innovación</t>
  </si>
  <si>
    <t>Planear y ejecutar las actividades del plan de acción de la política de gestión del conocimiento y la innovación.</t>
  </si>
  <si>
    <t>Recolectar, procesar y analizar datos asociados a los programas, iniciativas y proyectos de la entidad.</t>
  </si>
  <si>
    <t>Cumplimiento de las actividades del plan de acción de la política de gestión del conocimiento y la innovación, responsabilidad de la OAP.</t>
  </si>
  <si>
    <t>Prestar servicios profesionales y de apoyo a la Oficina Asesora de Planeación</t>
  </si>
  <si>
    <t>Diseño de tableros de control.</t>
  </si>
  <si>
    <t>Analizar y definir controles para el riesgo de fuga de capital intelectual.</t>
  </si>
  <si>
    <t>Propiciar espacios de innovación, ideación con los servidores de la entidad.</t>
  </si>
  <si>
    <t>Elaborar el mapa de conocimiento de la entidad.</t>
  </si>
  <si>
    <t>Desarrollar el 100 por ciento del proceso de planeación a través de los instrumentos que se definan</t>
  </si>
  <si>
    <t>Desarrollar la planeación estratégica de la entidad.</t>
  </si>
  <si>
    <t>Revisión y seguimiento de información en el marco de los planes, programas y proyectos.</t>
  </si>
  <si>
    <t>Cumplimiento en la elaboración de los instrumentos de planeación estratégica.</t>
  </si>
  <si>
    <t>Prestar servicios profesionales  a la Oficina Asesora de Planeación</t>
  </si>
  <si>
    <t>Formulación, seguimiento y monitoreo de las políticas públicas distritales.</t>
  </si>
  <si>
    <t>Realizar seguimiento y control a la ejecución  de los recursos de inversión de la entidad.</t>
  </si>
  <si>
    <t>Apoyar la formulación y seguimiento de los planes de mejoramiento de la entidad.</t>
  </si>
  <si>
    <t>Apoyar la implementación del Programa de Transparencia y Ética Pública de la entidad.</t>
  </si>
  <si>
    <t>Desarrollar, implementar y mejorar los procedimientos y controles necesarios para la prevención y detección del lavado de activos y la financiación del terrorismo (SARLAFT)</t>
  </si>
  <si>
    <t>Implementar el 100 por ciento del plan institucional de participación y rendición de cuentas de la entidad</t>
  </si>
  <si>
    <t>Implementar el Plan Institucional de participación ciudadana de la entidad.</t>
  </si>
  <si>
    <t>Cumplimiento en la implementación del Plan Institucional de Participación Ciudadana.</t>
  </si>
  <si>
    <t>Gestionar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</si>
  <si>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Acompañar los espacios locales de articulación interinstitucional y de participación ciudadana, relacionados con la gestión, promoción y difusión de la oferta institucional y de los compromisos adquiridos por la entidad.</t>
  </si>
  <si>
    <t>Planear, organizar, producir y ejecutar eventos y actividades que se requieran en desarrollo de los planes, programas, proyectos y metas de la SDDE</t>
  </si>
  <si>
    <t>Lograr al menos una calificación de 90 puntos en el índice de desempeño institucional</t>
  </si>
  <si>
    <t>Movilizar la mejorar de la sostenibilidad del Sistema Integrado de Gestión (SIG).</t>
  </si>
  <si>
    <t>Desarrollar e implementar actividades para mejorar la sostenibilidad del SIG.</t>
  </si>
  <si>
    <t>Calificación del Índice de Desempeño Institucional (IDI).</t>
  </si>
  <si>
    <t>Acompañar la formulación del plan de cierre de brechas del SIG.</t>
  </si>
  <si>
    <t>Liderar el reporte de FURAG.</t>
  </si>
  <si>
    <t>Implementar un sistema de información que permita apoyar y mejorar las actividades propias del SIG.</t>
  </si>
  <si>
    <t>Adquirir licencias de software para apoyar las actividades del Sistema Integrado de Gestión (SIG).</t>
  </si>
  <si>
    <t>Adquisicion Software SIG</t>
  </si>
  <si>
    <t>4 meses 15 días</t>
  </si>
  <si>
    <t>Realizar seguimiento a 10 proyectos de inversión de la entidad</t>
  </si>
  <si>
    <t>Posicionar el seguimiento a los proyectos de inversión de la entidad.</t>
  </si>
  <si>
    <t>Realizar seguimiento a los proyectos de inversión de la entidad.</t>
  </si>
  <si>
    <t>Número de espacios de seguimiento realizados a los proyectos de inversión de la entidad.</t>
  </si>
  <si>
    <t>Acompañar los procesos precontractuales que buscan el cumplimiento de las metas de los proyectos de inversión.</t>
  </si>
  <si>
    <t>Identificar y elevar alertas sobre aquellas situaciones que constituyen riesgo para el cumplimiento de las metas de los proyectos de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</si>
</sst>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 $]#,##0"/>
    <numFmt numFmtId="166" formatCode="_-&quot;$&quot;\ * #,##0_-;\-&quot;$&quot;\ * #,##0_-;_-&quot;$&quot;\ * &quot;-&quot;??_-;_-@_-"/>
    <numFmt numFmtId="167" formatCode="[$$-240A]\ #,##0"/>
    <numFmt numFmtId="168" formatCode="&quot;$&quot;\ #,##0"/>
  </numFmts>
  <fonts count="20" x14ac:knownFonts="1">
    <font>
      <sz val="11"/>
      <color theme="1"/>
      <name val="Calibri"/>
      <scheme val="minor"/>
    </font>
    <font>
      <sz val="11"/>
      <color theme="1"/>
      <name val="Arial"/>
      <family val="2"/>
    </font>
    <font>
      <sz val="10"/>
      <color theme="1"/>
      <name val="Arial"/>
      <family val="2"/>
    </font>
    <font>
      <b/>
      <sz val="11"/>
      <color theme="1"/>
      <name val="Arial"/>
      <family val="2"/>
    </font>
    <font>
      <b/>
      <sz val="16"/>
      <color theme="1"/>
      <name val="Arial"/>
      <family val="2"/>
    </font>
    <font>
      <sz val="16"/>
      <color theme="1"/>
      <name val="Arial"/>
      <family val="2"/>
    </font>
    <font>
      <b/>
      <sz val="10"/>
      <color theme="0"/>
      <name val="Arial"/>
      <family val="2"/>
    </font>
    <font>
      <i/>
      <sz val="11"/>
      <color theme="1"/>
      <name val="Arial"/>
      <family val="2"/>
    </font>
    <font>
      <sz val="11"/>
      <color theme="1"/>
      <name val="Calibri"/>
      <family val="2"/>
      <scheme val="minor"/>
    </font>
    <font>
      <sz val="11"/>
      <name val="Arial"/>
      <family val="2"/>
    </font>
    <font>
      <sz val="11"/>
      <color theme="1"/>
      <name val="Calibri"/>
      <family val="2"/>
      <scheme val="minor"/>
    </font>
    <font>
      <b/>
      <sz val="9"/>
      <color indexed="81"/>
      <name val="Tahoma"/>
      <family val="2"/>
    </font>
    <font>
      <sz val="9"/>
      <color indexed="81"/>
      <name val="Tahoma"/>
      <family val="2"/>
    </font>
    <font>
      <sz val="12"/>
      <color theme="1"/>
      <name val="Arial"/>
      <family val="2"/>
    </font>
    <font>
      <b/>
      <sz val="14"/>
      <color theme="1"/>
      <name val="Arial"/>
      <family val="2"/>
    </font>
    <font>
      <sz val="11"/>
      <color theme="1"/>
      <name val="Calibri"/>
      <scheme val="minor"/>
    </font>
    <font>
      <sz val="11"/>
      <color theme="1"/>
      <name val="Calibri"/>
      <family val="2"/>
    </font>
    <font>
      <b/>
      <sz val="12"/>
      <color theme="1"/>
      <name val="Arial"/>
      <family val="2"/>
    </font>
    <font>
      <b/>
      <sz val="12"/>
      <name val="Arial"/>
      <family val="2"/>
    </font>
    <font>
      <sz val="11"/>
      <color rgb="FF000000"/>
      <name val="Arial"/>
      <family val="2"/>
    </font>
  </fonts>
  <fills count="8">
    <fill>
      <patternFill patternType="none"/>
    </fill>
    <fill>
      <patternFill patternType="gray125"/>
    </fill>
    <fill>
      <patternFill patternType="solid">
        <fgColor theme="4"/>
        <bgColor theme="4"/>
      </patternFill>
    </fill>
    <fill>
      <patternFill patternType="solid">
        <fgColor theme="4" tint="-0.249977111117893"/>
        <bgColor rgb="FF17365D"/>
      </patternFill>
    </fill>
    <fill>
      <patternFill patternType="solid">
        <fgColor theme="4" tint="-0.249977111117893"/>
        <bgColor rgb="FF1E4E79"/>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rgb="FF000000"/>
      </left>
      <right/>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8" fillId="0" borderId="0" applyFont="0" applyFill="0" applyBorder="0" applyAlignment="0" applyProtection="0"/>
    <xf numFmtId="9" fontId="8" fillId="0" borderId="0" applyFont="0" applyFill="0" applyBorder="0" applyAlignment="0" applyProtection="0"/>
    <xf numFmtId="44" fontId="10" fillId="0" borderId="0" applyFont="0" applyFill="0" applyBorder="0" applyAlignment="0" applyProtection="0"/>
    <xf numFmtId="41" fontId="15" fillId="0" borderId="0" applyFont="0" applyFill="0" applyBorder="0" applyAlignment="0" applyProtection="0"/>
    <xf numFmtId="42" fontId="15" fillId="0" borderId="0" applyFont="0" applyFill="0" applyBorder="0" applyAlignment="0" applyProtection="0"/>
  </cellStyleXfs>
  <cellXfs count="310">
    <xf numFmtId="0" fontId="0" fillId="0" borderId="0" xfId="0" applyFont="1" applyAlignment="1"/>
    <xf numFmtId="0" fontId="1"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1" fillId="0" borderId="3" xfId="0" applyFont="1" applyBorder="1" applyAlignment="1">
      <alignment vertical="top" wrapText="1"/>
    </xf>
    <xf numFmtId="164" fontId="1" fillId="0" borderId="3" xfId="0" applyNumberFormat="1" applyFont="1" applyFill="1" applyBorder="1" applyAlignment="1">
      <alignment horizontal="center" vertical="center"/>
    </xf>
    <xf numFmtId="0" fontId="0" fillId="0" borderId="0" xfId="0" applyFont="1" applyAlignment="1"/>
    <xf numFmtId="164" fontId="1" fillId="0" borderId="4"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165" fontId="6" fillId="2" borderId="2" xfId="0" applyNumberFormat="1" applyFont="1" applyFill="1" applyBorder="1" applyAlignment="1">
      <alignment horizontal="right" vertical="center" wrapText="1"/>
    </xf>
    <xf numFmtId="0" fontId="6" fillId="4"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0" fontId="6" fillId="4" borderId="2" xfId="0" applyFont="1" applyFill="1" applyBorder="1" applyAlignment="1">
      <alignment horizontal="center" vertical="top" wrapText="1"/>
    </xf>
    <xf numFmtId="0" fontId="1" fillId="0" borderId="4" xfId="0" applyFont="1" applyBorder="1" applyAlignment="1">
      <alignment horizontal="justify" vertical="top"/>
    </xf>
    <xf numFmtId="0" fontId="1" fillId="0" borderId="3" xfId="0" applyFont="1" applyBorder="1" applyAlignment="1">
      <alignment horizontal="justify" vertical="center"/>
    </xf>
    <xf numFmtId="166" fontId="1" fillId="0" borderId="8" xfId="3" applyNumberFormat="1" applyFont="1" applyBorder="1" applyAlignment="1">
      <alignment vertical="center"/>
    </xf>
    <xf numFmtId="0" fontId="1" fillId="0" borderId="4" xfId="0" applyFont="1" applyBorder="1" applyAlignment="1">
      <alignment horizontal="justify" vertical="center"/>
    </xf>
    <xf numFmtId="0" fontId="1" fillId="0" borderId="8" xfId="0" applyFont="1" applyBorder="1" applyAlignment="1">
      <alignment horizontal="justify" vertical="center" wrapText="1"/>
    </xf>
    <xf numFmtId="0" fontId="1" fillId="0" borderId="8" xfId="0" applyFont="1" applyBorder="1" applyAlignment="1">
      <alignment horizontal="justify" vertical="center"/>
    </xf>
    <xf numFmtId="0" fontId="1" fillId="0" borderId="0" xfId="0" applyFont="1" applyAlignment="1">
      <alignment vertical="center"/>
    </xf>
    <xf numFmtId="0" fontId="1" fillId="0" borderId="3" xfId="0" applyFont="1" applyBorder="1" applyAlignment="1">
      <alignment vertical="center"/>
    </xf>
    <xf numFmtId="10" fontId="1" fillId="0" borderId="3" xfId="2" applyNumberFormat="1" applyFont="1" applyBorder="1" applyAlignment="1">
      <alignment horizontal="center" vertical="center"/>
    </xf>
    <xf numFmtId="164" fontId="1" fillId="5" borderId="4" xfId="0" applyNumberFormat="1" applyFont="1" applyFill="1" applyBorder="1" applyAlignment="1">
      <alignment horizontal="center" vertical="center"/>
    </xf>
    <xf numFmtId="164" fontId="1" fillId="0" borderId="4" xfId="0" applyNumberFormat="1" applyFont="1" applyBorder="1" applyAlignment="1">
      <alignment horizontal="center" vertical="center"/>
    </xf>
    <xf numFmtId="164" fontId="1" fillId="0" borderId="3" xfId="0" applyNumberFormat="1" applyFont="1" applyBorder="1" applyAlignment="1">
      <alignment horizontal="center" vertical="center"/>
    </xf>
    <xf numFmtId="0" fontId="1" fillId="5" borderId="8" xfId="0" applyFont="1" applyFill="1" applyBorder="1" applyAlignment="1">
      <alignment horizontal="justify" vertical="top"/>
    </xf>
    <xf numFmtId="0" fontId="1" fillId="5" borderId="8" xfId="0" applyFont="1" applyFill="1" applyBorder="1" applyAlignment="1">
      <alignment horizontal="justify" vertical="top" wrapText="1"/>
    </xf>
    <xf numFmtId="166" fontId="1" fillId="5" borderId="8" xfId="3" applyNumberFormat="1" applyFont="1" applyFill="1" applyBorder="1" applyAlignment="1">
      <alignment vertical="top"/>
    </xf>
    <xf numFmtId="0" fontId="1" fillId="5" borderId="12" xfId="0" applyFont="1" applyFill="1" applyBorder="1" applyAlignment="1">
      <alignment horizontal="justify" vertical="top"/>
    </xf>
    <xf numFmtId="166" fontId="1" fillId="5" borderId="10" xfId="3" applyNumberFormat="1" applyFont="1" applyFill="1" applyBorder="1" applyAlignment="1">
      <alignment vertical="top"/>
    </xf>
    <xf numFmtId="0" fontId="1" fillId="5" borderId="8" xfId="0" applyFont="1" applyFill="1" applyBorder="1" applyAlignment="1">
      <alignment vertical="center"/>
    </xf>
    <xf numFmtId="0" fontId="1" fillId="5" borderId="8" xfId="0" applyFont="1" applyFill="1" applyBorder="1" applyAlignment="1">
      <alignment horizontal="justify" vertical="center" wrapText="1"/>
    </xf>
    <xf numFmtId="166" fontId="1" fillId="5" borderId="10" xfId="3" applyNumberFormat="1" applyFont="1" applyFill="1" applyBorder="1" applyAlignment="1">
      <alignment vertical="center"/>
    </xf>
    <xf numFmtId="0" fontId="1" fillId="5" borderId="8" xfId="0" applyFont="1" applyFill="1" applyBorder="1" applyAlignment="1">
      <alignment horizontal="justify" vertical="center"/>
    </xf>
    <xf numFmtId="0" fontId="1" fillId="5" borderId="4" xfId="0" applyFont="1" applyFill="1" applyBorder="1" applyAlignment="1">
      <alignment horizontal="justify" vertical="center"/>
    </xf>
    <xf numFmtId="0" fontId="1" fillId="5" borderId="4" xfId="0" applyNumberFormat="1" applyFont="1" applyFill="1" applyBorder="1" applyAlignment="1">
      <alignment horizontal="center" vertical="center"/>
    </xf>
    <xf numFmtId="166" fontId="1" fillId="5" borderId="8" xfId="3" applyNumberFormat="1" applyFont="1" applyFill="1" applyBorder="1" applyAlignment="1">
      <alignment vertical="center"/>
    </xf>
    <xf numFmtId="0" fontId="1" fillId="5" borderId="3" xfId="0" applyFont="1" applyFill="1" applyBorder="1" applyAlignment="1">
      <alignment horizontal="justify" vertical="top"/>
    </xf>
    <xf numFmtId="0" fontId="1" fillId="5" borderId="3" xfId="0" applyFont="1" applyFill="1" applyBorder="1" applyAlignment="1">
      <alignment horizontal="justify" vertical="center"/>
    </xf>
    <xf numFmtId="9" fontId="1" fillId="5" borderId="3" xfId="2" applyFont="1" applyFill="1" applyBorder="1" applyAlignment="1">
      <alignment horizontal="center" vertical="center"/>
    </xf>
    <xf numFmtId="164" fontId="1" fillId="5" borderId="3" xfId="0" applyNumberFormat="1" applyFont="1" applyFill="1" applyBorder="1" applyAlignment="1">
      <alignment horizontal="center" vertical="center"/>
    </xf>
    <xf numFmtId="0" fontId="9" fillId="5" borderId="3" xfId="0" applyFont="1" applyFill="1" applyBorder="1" applyAlignment="1">
      <alignment horizontal="justify" vertical="center"/>
    </xf>
    <xf numFmtId="0" fontId="1" fillId="6" borderId="3" xfId="0" applyFont="1" applyFill="1" applyBorder="1" applyAlignment="1">
      <alignment horizontal="justify" vertical="center"/>
    </xf>
    <xf numFmtId="164" fontId="1" fillId="6" borderId="3" xfId="0" applyNumberFormat="1" applyFont="1" applyFill="1" applyBorder="1" applyAlignment="1">
      <alignment horizontal="center" vertical="center"/>
    </xf>
    <xf numFmtId="0" fontId="1" fillId="6" borderId="3" xfId="0" applyFont="1" applyFill="1" applyBorder="1" applyAlignment="1">
      <alignment vertical="center"/>
    </xf>
    <xf numFmtId="0" fontId="1" fillId="5" borderId="12" xfId="0" applyFont="1" applyFill="1" applyBorder="1" applyAlignment="1">
      <alignment horizontal="justify" vertical="center" wrapText="1"/>
    </xf>
    <xf numFmtId="166" fontId="1" fillId="5" borderId="12" xfId="3" applyNumberFormat="1" applyFont="1" applyFill="1" applyBorder="1" applyAlignment="1">
      <alignment vertical="center"/>
    </xf>
    <xf numFmtId="9" fontId="1" fillId="0" borderId="4" xfId="0" applyNumberFormat="1" applyFont="1" applyBorder="1" applyAlignment="1">
      <alignment horizontal="center" vertical="center"/>
    </xf>
    <xf numFmtId="9" fontId="1" fillId="0" borderId="4" xfId="2" applyFont="1" applyBorder="1" applyAlignment="1">
      <alignment horizontal="center" vertical="center"/>
    </xf>
    <xf numFmtId="0" fontId="1" fillId="0" borderId="4" xfId="0" applyFont="1" applyBorder="1" applyAlignment="1">
      <alignment vertical="center"/>
    </xf>
    <xf numFmtId="0" fontId="1" fillId="0" borderId="20" xfId="0" applyFont="1" applyBorder="1" applyAlignment="1">
      <alignment horizontal="justify" vertical="center" wrapText="1"/>
    </xf>
    <xf numFmtId="166" fontId="1" fillId="0" borderId="20" xfId="3" applyNumberFormat="1" applyFont="1" applyBorder="1" applyAlignment="1">
      <alignment vertical="center"/>
    </xf>
    <xf numFmtId="0" fontId="1" fillId="6" borderId="3" xfId="0" applyFont="1" applyFill="1" applyBorder="1" applyAlignment="1">
      <alignment horizontal="justify" vertical="center" wrapText="1"/>
    </xf>
    <xf numFmtId="166" fontId="1" fillId="6" borderId="19" xfId="3" applyNumberFormat="1" applyFont="1" applyFill="1" applyBorder="1" applyAlignment="1">
      <alignment vertical="center"/>
    </xf>
    <xf numFmtId="0" fontId="1" fillId="6" borderId="3" xfId="0" applyFont="1" applyFill="1" applyBorder="1" applyAlignment="1">
      <alignment horizontal="justify" vertical="top" wrapText="1"/>
    </xf>
    <xf numFmtId="0" fontId="1" fillId="5" borderId="12" xfId="0" applyFont="1" applyFill="1" applyBorder="1" applyAlignment="1">
      <alignment horizontal="justify" vertical="center"/>
    </xf>
    <xf numFmtId="166" fontId="1" fillId="5" borderId="11" xfId="3" applyNumberFormat="1" applyFont="1" applyFill="1" applyBorder="1" applyAlignment="1">
      <alignment vertical="center"/>
    </xf>
    <xf numFmtId="9" fontId="9" fillId="6" borderId="3" xfId="2" applyFont="1" applyFill="1" applyBorder="1" applyAlignment="1">
      <alignment horizontal="center" vertical="center"/>
    </xf>
    <xf numFmtId="1" fontId="9" fillId="6" borderId="3" xfId="2" applyNumberFormat="1" applyFont="1" applyFill="1" applyBorder="1" applyAlignment="1">
      <alignment horizontal="center" vertical="center"/>
    </xf>
    <xf numFmtId="9" fontId="9" fillId="0" borderId="3" xfId="0" applyNumberFormat="1" applyFont="1" applyBorder="1" applyAlignment="1">
      <alignment horizontal="center" vertical="center"/>
    </xf>
    <xf numFmtId="0" fontId="1" fillId="5" borderId="8" xfId="0" applyFont="1" applyFill="1" applyBorder="1" applyAlignment="1">
      <alignment horizontal="justify" vertical="center"/>
    </xf>
    <xf numFmtId="0" fontId="1" fillId="5" borderId="8" xfId="0" applyFont="1" applyFill="1" applyBorder="1" applyAlignment="1">
      <alignment horizontal="justify" vertical="top" wrapText="1"/>
    </xf>
    <xf numFmtId="0" fontId="1" fillId="5" borderId="8" xfId="0" applyFont="1" applyFill="1" applyBorder="1" applyAlignment="1">
      <alignment horizontal="justify" vertical="top"/>
    </xf>
    <xf numFmtId="0" fontId="1" fillId="5" borderId="8" xfId="0" applyFont="1" applyFill="1" applyBorder="1" applyAlignment="1">
      <alignment horizontal="center" vertical="center"/>
    </xf>
    <xf numFmtId="0" fontId="14" fillId="0" borderId="0" xfId="0" applyFont="1" applyAlignment="1">
      <alignment horizontal="center" vertical="top" wrapText="1"/>
    </xf>
    <xf numFmtId="0" fontId="14" fillId="0" borderId="0" xfId="0" applyFont="1" applyAlignment="1">
      <alignment horizontal="center" vertical="top"/>
    </xf>
    <xf numFmtId="164" fontId="1" fillId="0" borderId="2" xfId="0" applyNumberFormat="1" applyFont="1" applyBorder="1" applyAlignment="1">
      <alignment horizontal="center" vertical="center"/>
    </xf>
    <xf numFmtId="164" fontId="1" fillId="0" borderId="4" xfId="0" applyNumberFormat="1" applyFont="1" applyBorder="1" applyAlignment="1">
      <alignment horizontal="center" vertical="center"/>
    </xf>
    <xf numFmtId="164" fontId="1" fillId="6" borderId="2" xfId="0" applyNumberFormat="1" applyFont="1" applyFill="1" applyBorder="1" applyAlignment="1">
      <alignment horizontal="center" vertical="center" wrapText="1"/>
    </xf>
    <xf numFmtId="164" fontId="1" fillId="6" borderId="4" xfId="0" applyNumberFormat="1" applyFont="1" applyFill="1" applyBorder="1" applyAlignment="1">
      <alignment horizontal="center" vertical="center" wrapText="1"/>
    </xf>
    <xf numFmtId="49" fontId="1" fillId="6" borderId="2" xfId="1" applyNumberFormat="1" applyFont="1" applyFill="1" applyBorder="1" applyAlignment="1">
      <alignment horizontal="center" vertical="center"/>
    </xf>
    <xf numFmtId="49" fontId="1" fillId="6" borderId="4" xfId="1" applyNumberFormat="1" applyFont="1" applyFill="1" applyBorder="1" applyAlignment="1">
      <alignment horizontal="center" vertical="center"/>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9" fillId="0" borderId="2" xfId="0" applyNumberFormat="1" applyFont="1" applyBorder="1" applyAlignment="1">
      <alignment horizontal="justify" vertical="center" wrapText="1"/>
    </xf>
    <xf numFmtId="49" fontId="9" fillId="0" borderId="4" xfId="0" applyNumberFormat="1" applyFont="1" applyBorder="1" applyAlignment="1">
      <alignment horizontal="justify" vertical="center" wrapText="1"/>
    </xf>
    <xf numFmtId="164" fontId="1" fillId="6" borderId="2" xfId="0" applyNumberFormat="1" applyFont="1" applyFill="1" applyBorder="1" applyAlignment="1">
      <alignment horizontal="center" vertical="center"/>
    </xf>
    <xf numFmtId="164" fontId="1" fillId="6" borderId="4" xfId="0" applyNumberFormat="1" applyFont="1" applyFill="1" applyBorder="1" applyAlignment="1">
      <alignment horizontal="center" vertical="center"/>
    </xf>
    <xf numFmtId="9" fontId="1" fillId="6" borderId="2" xfId="0" applyNumberFormat="1" applyFont="1" applyFill="1" applyBorder="1" applyAlignment="1">
      <alignment horizontal="justify" vertical="center"/>
    </xf>
    <xf numFmtId="9" fontId="1" fillId="6" borderId="4" xfId="0" applyNumberFormat="1" applyFont="1" applyFill="1" applyBorder="1" applyAlignment="1">
      <alignment horizontal="justify" vertical="center"/>
    </xf>
    <xf numFmtId="9" fontId="9" fillId="6" borderId="3" xfId="0" applyNumberFormat="1" applyFont="1" applyFill="1" applyBorder="1" applyAlignment="1">
      <alignment horizontal="center" vertical="center"/>
    </xf>
    <xf numFmtId="164" fontId="1" fillId="6" borderId="3" xfId="0" applyNumberFormat="1" applyFont="1" applyFill="1" applyBorder="1" applyAlignment="1">
      <alignment horizontal="center" vertical="center"/>
    </xf>
    <xf numFmtId="0" fontId="1" fillId="5" borderId="8" xfId="0" applyFont="1" applyFill="1" applyBorder="1" applyAlignment="1">
      <alignment horizontal="justify" vertical="center"/>
    </xf>
    <xf numFmtId="0" fontId="1" fillId="5" borderId="8" xfId="0" applyFont="1" applyFill="1" applyBorder="1" applyAlignment="1">
      <alignment horizontal="center" vertical="center"/>
    </xf>
    <xf numFmtId="164" fontId="1" fillId="5" borderId="8" xfId="0" applyNumberFormat="1" applyFont="1" applyFill="1" applyBorder="1" applyAlignment="1">
      <alignment horizontal="center" vertical="center"/>
    </xf>
    <xf numFmtId="0" fontId="1" fillId="5" borderId="2" xfId="0" applyFont="1" applyFill="1" applyBorder="1" applyAlignment="1">
      <alignment horizontal="justify" vertical="center" wrapText="1"/>
    </xf>
    <xf numFmtId="0" fontId="1" fillId="5" borderId="4" xfId="0" applyFont="1" applyFill="1" applyBorder="1" applyAlignment="1">
      <alignment horizontal="justify" vertical="center" wrapText="1"/>
    </xf>
    <xf numFmtId="0" fontId="1" fillId="5" borderId="2" xfId="0" applyFont="1" applyFill="1" applyBorder="1" applyAlignment="1">
      <alignment horizontal="justify" vertical="center"/>
    </xf>
    <xf numFmtId="0" fontId="1" fillId="5" borderId="5" xfId="0" applyFont="1" applyFill="1" applyBorder="1" applyAlignment="1">
      <alignment horizontal="justify" vertical="center"/>
    </xf>
    <xf numFmtId="0" fontId="1" fillId="5" borderId="4" xfId="0" applyFont="1" applyFill="1" applyBorder="1" applyAlignment="1">
      <alignment horizontal="justify" vertical="center"/>
    </xf>
    <xf numFmtId="0" fontId="1" fillId="5" borderId="2"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4" xfId="0" applyFont="1" applyFill="1" applyBorder="1" applyAlignment="1">
      <alignment horizontal="center" vertical="center"/>
    </xf>
    <xf numFmtId="164" fontId="1" fillId="5" borderId="2" xfId="0" applyNumberFormat="1" applyFont="1" applyFill="1" applyBorder="1" applyAlignment="1">
      <alignment horizontal="center" vertical="center"/>
    </xf>
    <xf numFmtId="164" fontId="1" fillId="5" borderId="5" xfId="0" applyNumberFormat="1" applyFont="1" applyFill="1" applyBorder="1" applyAlignment="1">
      <alignment horizontal="center" vertical="center"/>
    </xf>
    <xf numFmtId="164" fontId="1" fillId="5" borderId="9" xfId="0" applyNumberFormat="1" applyFont="1" applyFill="1" applyBorder="1" applyAlignment="1">
      <alignment horizontal="center" vertical="center"/>
    </xf>
    <xf numFmtId="164" fontId="1" fillId="5" borderId="18" xfId="0" applyNumberFormat="1" applyFont="1" applyFill="1" applyBorder="1" applyAlignment="1">
      <alignment horizontal="center" vertical="center"/>
    </xf>
    <xf numFmtId="164" fontId="1" fillId="5" borderId="6" xfId="0" applyNumberFormat="1" applyFont="1" applyFill="1" applyBorder="1" applyAlignment="1">
      <alignment horizontal="center" vertical="center"/>
    </xf>
    <xf numFmtId="164" fontId="1" fillId="5" borderId="4" xfId="0" applyNumberFormat="1"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 fillId="5" borderId="9" xfId="0" applyFont="1" applyFill="1" applyBorder="1" applyAlignment="1">
      <alignment horizontal="justify" vertical="top"/>
    </xf>
    <xf numFmtId="0" fontId="1" fillId="5" borderId="6" xfId="0" applyFont="1" applyFill="1" applyBorder="1" applyAlignment="1">
      <alignment horizontal="justify" vertical="top"/>
    </xf>
    <xf numFmtId="0" fontId="1" fillId="5" borderId="8" xfId="0" applyFont="1" applyFill="1" applyBorder="1" applyAlignment="1">
      <alignment horizontal="justify" vertical="top" wrapText="1"/>
    </xf>
    <xf numFmtId="0" fontId="1" fillId="5" borderId="8" xfId="0" applyFont="1" applyFill="1" applyBorder="1" applyAlignment="1">
      <alignment horizontal="justify" vertical="top"/>
    </xf>
    <xf numFmtId="0" fontId="13" fillId="5" borderId="2"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2" xfId="0" applyFont="1" applyFill="1" applyBorder="1" applyAlignment="1">
      <alignment vertical="center" wrapText="1"/>
    </xf>
    <xf numFmtId="0" fontId="13" fillId="5" borderId="5" xfId="0" applyFont="1" applyFill="1" applyBorder="1" applyAlignment="1">
      <alignment vertical="center" wrapText="1"/>
    </xf>
    <xf numFmtId="0" fontId="13" fillId="5" borderId="4" xfId="0" applyFont="1" applyFill="1" applyBorder="1" applyAlignment="1">
      <alignment vertical="center" wrapText="1"/>
    </xf>
    <xf numFmtId="0" fontId="1" fillId="5" borderId="2"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9" xfId="0" applyFont="1" applyFill="1" applyBorder="1" applyAlignment="1">
      <alignment horizontal="justify" vertical="center"/>
    </xf>
    <xf numFmtId="0" fontId="1" fillId="5" borderId="6" xfId="0" applyFont="1" applyFill="1" applyBorder="1" applyAlignment="1">
      <alignment horizontal="justify" vertical="center"/>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0" fontId="1" fillId="5" borderId="2" xfId="0" applyNumberFormat="1" applyFont="1" applyFill="1" applyBorder="1" applyAlignment="1">
      <alignment horizontal="justify" vertical="center"/>
    </xf>
    <xf numFmtId="0" fontId="1" fillId="5" borderId="5" xfId="0" applyNumberFormat="1" applyFont="1" applyFill="1" applyBorder="1" applyAlignment="1">
      <alignment horizontal="justify" vertical="center"/>
    </xf>
    <xf numFmtId="0" fontId="1" fillId="5" borderId="13" xfId="0" applyFont="1" applyFill="1" applyBorder="1" applyAlignment="1">
      <alignment horizontal="justify" vertical="center"/>
    </xf>
    <xf numFmtId="0" fontId="1" fillId="5" borderId="14" xfId="0" applyFont="1" applyFill="1" applyBorder="1" applyAlignment="1">
      <alignment horizontal="justify" vertical="center"/>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164" fontId="1" fillId="5" borderId="16" xfId="0" applyNumberFormat="1" applyFont="1" applyFill="1" applyBorder="1" applyAlignment="1">
      <alignment horizontal="center" vertical="center"/>
    </xf>
    <xf numFmtId="164" fontId="1" fillId="5" borderId="17" xfId="0" applyNumberFormat="1" applyFont="1" applyFill="1" applyBorder="1" applyAlignment="1">
      <alignment horizontal="center" vertical="center"/>
    </xf>
    <xf numFmtId="0" fontId="1" fillId="5" borderId="15" xfId="0" applyFont="1" applyFill="1" applyBorder="1" applyAlignment="1">
      <alignment horizontal="justify" vertical="center"/>
    </xf>
    <xf numFmtId="0" fontId="1" fillId="0" borderId="0" xfId="0" applyFont="1"/>
    <xf numFmtId="0" fontId="2" fillId="0" borderId="0" xfId="0" applyFont="1"/>
    <xf numFmtId="0" fontId="4" fillId="0" borderId="0" xfId="0" applyFont="1"/>
    <xf numFmtId="0" fontId="5" fillId="0" borderId="0" xfId="0" applyFont="1"/>
    <xf numFmtId="0" fontId="6" fillId="7" borderId="12" xfId="0" applyFont="1" applyFill="1" applyBorder="1" applyAlignment="1">
      <alignment horizontal="center" vertical="center" wrapText="1"/>
    </xf>
    <xf numFmtId="3" fontId="6" fillId="7" borderId="12" xfId="0" applyNumberFormat="1"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166" fontId="1" fillId="5" borderId="12" xfId="0" applyNumberFormat="1" applyFont="1" applyFill="1" applyBorder="1" applyAlignment="1">
      <alignment horizontal="center" vertical="center"/>
    </xf>
    <xf numFmtId="0" fontId="1" fillId="5" borderId="12" xfId="0" applyFont="1" applyFill="1" applyBorder="1" applyAlignment="1">
      <alignment horizontal="justify" vertical="center" wrapText="1"/>
    </xf>
    <xf numFmtId="3" fontId="1" fillId="5" borderId="12" xfId="0" applyNumberFormat="1" applyFont="1" applyFill="1" applyBorder="1" applyAlignment="1">
      <alignment horizontal="center" vertical="center"/>
    </xf>
    <xf numFmtId="166" fontId="1" fillId="5" borderId="12" xfId="3" applyNumberFormat="1" applyFont="1" applyFill="1" applyBorder="1" applyAlignment="1">
      <alignment horizontal="center" vertical="center" wrapText="1"/>
    </xf>
    <xf numFmtId="166" fontId="1" fillId="5" borderId="12" xfId="3" applyNumberFormat="1" applyFont="1" applyFill="1" applyBorder="1" applyAlignment="1">
      <alignment horizontal="center" vertical="center"/>
    </xf>
    <xf numFmtId="0" fontId="16" fillId="5" borderId="12" xfId="0" applyFont="1" applyFill="1" applyBorder="1" applyAlignment="1">
      <alignment horizontal="center" vertical="center" wrapText="1"/>
    </xf>
    <xf numFmtId="0" fontId="1" fillId="5" borderId="12" xfId="0" applyFont="1" applyFill="1" applyBorder="1" applyAlignment="1">
      <alignment horizontal="center" vertical="center"/>
    </xf>
    <xf numFmtId="0" fontId="1" fillId="5" borderId="8" xfId="0" applyFont="1" applyFill="1" applyBorder="1" applyAlignment="1">
      <alignment horizontal="left" vertical="center" wrapText="1"/>
    </xf>
    <xf numFmtId="0" fontId="1" fillId="5" borderId="8" xfId="0" applyFont="1" applyFill="1" applyBorder="1" applyAlignment="1">
      <alignment horizontal="left" vertical="top" wrapText="1"/>
    </xf>
    <xf numFmtId="166" fontId="1" fillId="5" borderId="8" xfId="3" applyNumberFormat="1" applyFont="1" applyFill="1" applyBorder="1" applyAlignment="1">
      <alignment horizontal="left" vertical="center" wrapText="1"/>
    </xf>
    <xf numFmtId="0" fontId="17" fillId="5" borderId="21" xfId="0" applyFont="1" applyFill="1" applyBorder="1" applyAlignment="1">
      <alignment horizontal="center" vertical="center" wrapText="1"/>
    </xf>
    <xf numFmtId="0" fontId="1" fillId="5" borderId="21" xfId="0" applyFont="1" applyFill="1" applyBorder="1" applyAlignment="1">
      <alignment horizontal="center" vertical="center" wrapText="1"/>
    </xf>
    <xf numFmtId="166" fontId="1" fillId="5" borderId="21" xfId="0" applyNumberFormat="1" applyFont="1" applyFill="1" applyBorder="1" applyAlignment="1">
      <alignment horizontal="center" vertical="center"/>
    </xf>
    <xf numFmtId="0" fontId="1" fillId="5" borderId="21" xfId="0" applyFont="1" applyFill="1" applyBorder="1" applyAlignment="1">
      <alignment horizontal="justify" vertical="center" wrapText="1"/>
    </xf>
    <xf numFmtId="3" fontId="1" fillId="5" borderId="21" xfId="0" applyNumberFormat="1" applyFont="1" applyFill="1" applyBorder="1" applyAlignment="1">
      <alignment horizontal="center" vertical="center"/>
    </xf>
    <xf numFmtId="166" fontId="1" fillId="5" borderId="21" xfId="3" applyNumberFormat="1" applyFont="1" applyFill="1" applyBorder="1" applyAlignment="1">
      <alignment horizontal="center" vertical="center" wrapText="1"/>
    </xf>
    <xf numFmtId="166" fontId="1" fillId="5" borderId="21" xfId="3" applyNumberFormat="1" applyFont="1" applyFill="1" applyBorder="1" applyAlignment="1">
      <alignment horizontal="center" vertical="center"/>
    </xf>
    <xf numFmtId="0" fontId="16" fillId="5" borderId="21" xfId="0" applyFont="1" applyFill="1" applyBorder="1" applyAlignment="1">
      <alignment horizontal="center" vertical="center" wrapText="1"/>
    </xf>
    <xf numFmtId="0" fontId="1" fillId="5" borderId="21" xfId="0" applyFont="1" applyFill="1" applyBorder="1" applyAlignment="1">
      <alignment horizontal="center" vertical="center"/>
    </xf>
    <xf numFmtId="42" fontId="1" fillId="5" borderId="8" xfId="3" applyNumberFormat="1" applyFont="1" applyFill="1" applyBorder="1" applyAlignment="1">
      <alignment vertical="center"/>
    </xf>
    <xf numFmtId="0" fontId="1" fillId="5" borderId="20" xfId="0" applyFont="1" applyFill="1" applyBorder="1" applyAlignment="1">
      <alignment horizontal="justify" vertical="center" wrapText="1"/>
    </xf>
    <xf numFmtId="3" fontId="1" fillId="5" borderId="20" xfId="0" applyNumberFormat="1" applyFont="1" applyFill="1" applyBorder="1" applyAlignment="1">
      <alignment horizontal="center" vertical="center"/>
    </xf>
    <xf numFmtId="166" fontId="1" fillId="5" borderId="20" xfId="3" applyNumberFormat="1" applyFont="1" applyFill="1" applyBorder="1" applyAlignment="1">
      <alignment horizontal="center" vertical="center"/>
    </xf>
    <xf numFmtId="0" fontId="16" fillId="5" borderId="20" xfId="0" applyFont="1" applyFill="1" applyBorder="1" applyAlignment="1">
      <alignment horizontal="center" vertical="center" wrapText="1"/>
    </xf>
    <xf numFmtId="0" fontId="1" fillId="5" borderId="20" xfId="0" applyFont="1" applyFill="1" applyBorder="1" applyAlignment="1">
      <alignment horizontal="center" vertical="center"/>
    </xf>
    <xf numFmtId="2" fontId="1" fillId="5" borderId="12" xfId="0" applyNumberFormat="1" applyFont="1" applyFill="1" applyBorder="1" applyAlignment="1">
      <alignment horizontal="center" vertical="center"/>
    </xf>
    <xf numFmtId="2" fontId="1" fillId="5" borderId="21" xfId="0" applyNumberFormat="1" applyFont="1" applyFill="1" applyBorder="1" applyAlignment="1">
      <alignment horizontal="center" vertical="center"/>
    </xf>
    <xf numFmtId="166" fontId="1" fillId="5" borderId="20" xfId="3" applyNumberFormat="1" applyFont="1" applyFill="1" applyBorder="1" applyAlignment="1">
      <alignment horizontal="center" vertical="center" wrapText="1"/>
    </xf>
    <xf numFmtId="2" fontId="1" fillId="5" borderId="20" xfId="0" applyNumberFormat="1" applyFont="1" applyFill="1" applyBorder="1" applyAlignment="1">
      <alignment horizontal="center" vertical="center"/>
    </xf>
    <xf numFmtId="0" fontId="1" fillId="5" borderId="20" xfId="0" applyFont="1" applyFill="1" applyBorder="1" applyAlignment="1">
      <alignment horizontal="center" vertical="center" wrapText="1"/>
    </xf>
    <xf numFmtId="0" fontId="16" fillId="5" borderId="12" xfId="0" applyFont="1" applyFill="1" applyBorder="1" applyAlignment="1">
      <alignment horizontal="center" vertical="top" wrapText="1"/>
    </xf>
    <xf numFmtId="0" fontId="16" fillId="5" borderId="20" xfId="0" applyFont="1" applyFill="1" applyBorder="1" applyAlignment="1">
      <alignment horizontal="center" vertical="top" wrapText="1"/>
    </xf>
    <xf numFmtId="0" fontId="17" fillId="5" borderId="20" xfId="0" applyFont="1" applyFill="1" applyBorder="1" applyAlignment="1">
      <alignment horizontal="center" vertical="center" wrapText="1"/>
    </xf>
    <xf numFmtId="166" fontId="1" fillId="5" borderId="20" xfId="0" applyNumberFormat="1" applyFont="1" applyFill="1" applyBorder="1" applyAlignment="1">
      <alignment horizontal="center" vertical="center"/>
    </xf>
    <xf numFmtId="0" fontId="1" fillId="5" borderId="12" xfId="0" applyFont="1" applyFill="1" applyBorder="1" applyAlignment="1">
      <alignment horizontal="justify" vertical="top" wrapText="1"/>
    </xf>
    <xf numFmtId="0" fontId="1" fillId="5" borderId="12" xfId="0" applyFont="1" applyFill="1" applyBorder="1" applyAlignment="1">
      <alignment horizontal="center" vertical="center"/>
    </xf>
    <xf numFmtId="0" fontId="1" fillId="5" borderId="8" xfId="0" applyFont="1" applyFill="1" applyBorder="1" applyAlignment="1">
      <alignment horizontal="center" vertical="center" wrapText="1"/>
    </xf>
    <xf numFmtId="0" fontId="16" fillId="5" borderId="8" xfId="0" applyFont="1" applyFill="1" applyBorder="1" applyAlignment="1">
      <alignment horizontal="justify" vertical="center" wrapText="1"/>
    </xf>
    <xf numFmtId="0" fontId="1" fillId="5" borderId="10" xfId="0" applyFont="1" applyFill="1" applyBorder="1" applyAlignment="1">
      <alignment horizontal="justify" vertical="center" wrapText="1"/>
    </xf>
    <xf numFmtId="0" fontId="1" fillId="5" borderId="12" xfId="0" applyFont="1" applyFill="1" applyBorder="1" applyAlignment="1">
      <alignment vertical="center"/>
    </xf>
    <xf numFmtId="0" fontId="17" fillId="0" borderId="8"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166" fontId="1" fillId="0" borderId="8" xfId="0" applyNumberFormat="1" applyFont="1" applyBorder="1" applyAlignment="1">
      <alignment horizontal="center" vertical="center"/>
    </xf>
    <xf numFmtId="3" fontId="1" fillId="0" borderId="8" xfId="0" applyNumberFormat="1" applyFont="1" applyBorder="1" applyAlignment="1">
      <alignment horizontal="center" vertical="center"/>
    </xf>
    <xf numFmtId="166" fontId="1" fillId="0" borderId="8" xfId="3" applyNumberFormat="1" applyFont="1" applyFill="1" applyBorder="1" applyAlignment="1">
      <alignment horizontal="center" vertical="center" wrapText="1"/>
    </xf>
    <xf numFmtId="0" fontId="1" fillId="0" borderId="8" xfId="0" applyFont="1" applyBorder="1" applyAlignment="1">
      <alignment horizontal="justify" vertical="center" wrapText="1"/>
    </xf>
    <xf numFmtId="166" fontId="1" fillId="0" borderId="8" xfId="3" applyNumberFormat="1" applyFont="1" applyFill="1" applyBorder="1" applyAlignment="1">
      <alignment horizontal="center" vertical="center"/>
    </xf>
    <xf numFmtId="0" fontId="16"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left" vertical="center" wrapText="1"/>
    </xf>
    <xf numFmtId="0" fontId="1" fillId="0" borderId="8" xfId="0" applyFont="1" applyBorder="1" applyAlignment="1">
      <alignment vertical="center"/>
    </xf>
    <xf numFmtId="42" fontId="1" fillId="0" borderId="8" xfId="3" applyNumberFormat="1" applyFont="1" applyFill="1" applyBorder="1" applyAlignment="1">
      <alignment vertical="center"/>
    </xf>
    <xf numFmtId="0" fontId="1" fillId="0" borderId="21" xfId="0" applyFont="1" applyBorder="1" applyAlignment="1">
      <alignment horizontal="center" vertical="center" wrapText="1"/>
    </xf>
    <xf numFmtId="0" fontId="1" fillId="0" borderId="8" xfId="0" applyFont="1" applyBorder="1" applyAlignment="1">
      <alignment horizontal="left" vertical="center"/>
    </xf>
    <xf numFmtId="0" fontId="1" fillId="0" borderId="8" xfId="0" applyFont="1" applyBorder="1"/>
    <xf numFmtId="0" fontId="1" fillId="0" borderId="8" xfId="0" applyFont="1" applyBorder="1" applyAlignment="1">
      <alignment horizontal="center" vertical="center"/>
    </xf>
    <xf numFmtId="3" fontId="1" fillId="0" borderId="8" xfId="0" applyNumberFormat="1" applyFont="1" applyBorder="1" applyAlignment="1">
      <alignment horizontal="center" vertical="center"/>
    </xf>
    <xf numFmtId="166" fontId="1" fillId="0" borderId="8" xfId="3" applyNumberFormat="1" applyFont="1" applyFill="1" applyBorder="1" applyAlignment="1">
      <alignment vertical="center"/>
    </xf>
    <xf numFmtId="0" fontId="16" fillId="0" borderId="8" xfId="0" applyFont="1" applyBorder="1" applyAlignment="1">
      <alignment horizontal="left" vertical="center" wrapText="1"/>
    </xf>
    <xf numFmtId="0" fontId="16" fillId="0" borderId="8" xfId="0" applyFont="1" applyBorder="1" applyAlignment="1">
      <alignment horizontal="justify" vertical="top" wrapText="1"/>
    </xf>
    <xf numFmtId="0" fontId="1" fillId="0" borderId="8" xfId="0" applyFont="1" applyBorder="1" applyAlignment="1">
      <alignment vertical="center" wrapText="1"/>
    </xf>
    <xf numFmtId="166" fontId="1" fillId="0" borderId="8" xfId="3" applyNumberFormat="1" applyFont="1" applyBorder="1" applyAlignment="1">
      <alignment horizontal="center" vertical="center" wrapText="1"/>
    </xf>
    <xf numFmtId="0" fontId="1" fillId="0" borderId="8" xfId="0" applyFont="1" applyBorder="1" applyAlignment="1">
      <alignment horizontal="center" vertical="center" wrapText="1"/>
    </xf>
    <xf numFmtId="42" fontId="1" fillId="0" borderId="8" xfId="0" applyNumberFormat="1" applyFont="1" applyBorder="1" applyAlignment="1">
      <alignment vertical="center"/>
    </xf>
    <xf numFmtId="0" fontId="1" fillId="0" borderId="8" xfId="0" applyFont="1" applyBorder="1" applyAlignment="1">
      <alignment horizontal="center" vertical="top" wrapText="1"/>
    </xf>
    <xf numFmtId="167" fontId="1" fillId="0" borderId="8" xfId="0" applyNumberFormat="1" applyFont="1" applyBorder="1" applyAlignment="1">
      <alignment horizontal="right" vertical="center"/>
    </xf>
    <xf numFmtId="0" fontId="1" fillId="0" borderId="8" xfId="0" applyFont="1" applyBorder="1" applyAlignment="1">
      <alignment horizontal="right" vertical="center"/>
    </xf>
    <xf numFmtId="0" fontId="1" fillId="0" borderId="20" xfId="0" applyFont="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horizontal="center"/>
    </xf>
    <xf numFmtId="0" fontId="16" fillId="5" borderId="12" xfId="0" applyFont="1" applyFill="1" applyBorder="1" applyAlignment="1">
      <alignment horizontal="justify" vertical="center" wrapText="1"/>
    </xf>
    <xf numFmtId="0" fontId="16" fillId="5" borderId="21" xfId="0" applyFont="1" applyFill="1" applyBorder="1" applyAlignment="1">
      <alignment horizontal="justify" vertical="center" wrapText="1"/>
    </xf>
    <xf numFmtId="0" fontId="16" fillId="5" borderId="20" xfId="0" applyFont="1" applyFill="1" applyBorder="1" applyAlignment="1">
      <alignment horizontal="justify" vertical="center" wrapText="1"/>
    </xf>
    <xf numFmtId="166" fontId="1" fillId="0" borderId="8" xfId="3" applyNumberFormat="1" applyFont="1" applyFill="1" applyBorder="1" applyAlignment="1">
      <alignment horizontal="justify" vertical="center"/>
    </xf>
    <xf numFmtId="0" fontId="16" fillId="0" borderId="8" xfId="0" applyFont="1" applyBorder="1" applyAlignment="1">
      <alignment horizontal="justify" vertical="top" wrapText="1"/>
    </xf>
    <xf numFmtId="0" fontId="16" fillId="0" borderId="8" xfId="0" applyFont="1" applyBorder="1" applyAlignment="1">
      <alignment horizontal="justify" vertical="center" wrapText="1"/>
    </xf>
    <xf numFmtId="0" fontId="1" fillId="0" borderId="8" xfId="0" applyFont="1" applyBorder="1" applyAlignment="1">
      <alignment horizontal="justify" vertical="center"/>
    </xf>
    <xf numFmtId="165" fontId="6" fillId="2" borderId="2" xfId="0" applyNumberFormat="1" applyFont="1" applyFill="1" applyBorder="1" applyAlignment="1">
      <alignment horizontal="center" vertical="center" wrapText="1"/>
    </xf>
    <xf numFmtId="42" fontId="1" fillId="5" borderId="12" xfId="5" applyFont="1" applyFill="1" applyBorder="1" applyAlignment="1">
      <alignment horizontal="center" vertical="center"/>
    </xf>
    <xf numFmtId="42" fontId="1" fillId="5" borderId="21" xfId="5" applyFont="1" applyFill="1" applyBorder="1" applyAlignment="1">
      <alignment horizontal="center" vertical="center"/>
    </xf>
    <xf numFmtId="42" fontId="1" fillId="5" borderId="20" xfId="5" applyFont="1" applyFill="1" applyBorder="1" applyAlignment="1">
      <alignment horizontal="center" vertical="center"/>
    </xf>
    <xf numFmtId="0" fontId="1" fillId="5" borderId="8" xfId="0" applyFont="1" applyFill="1" applyBorder="1" applyAlignment="1">
      <alignment vertical="center" wrapText="1"/>
    </xf>
    <xf numFmtId="0" fontId="1" fillId="5" borderId="12" xfId="4" applyNumberFormat="1" applyFont="1" applyFill="1" applyBorder="1" applyAlignment="1">
      <alignment horizontal="center" vertical="center" wrapText="1"/>
    </xf>
    <xf numFmtId="42" fontId="1" fillId="5" borderId="12" xfId="5" applyFont="1" applyFill="1" applyBorder="1" applyAlignment="1">
      <alignment horizontal="center" vertical="center" wrapText="1"/>
    </xf>
    <xf numFmtId="0" fontId="1" fillId="5" borderId="21" xfId="4" applyNumberFormat="1" applyFont="1" applyFill="1" applyBorder="1" applyAlignment="1">
      <alignment horizontal="center" vertical="center" wrapText="1"/>
    </xf>
    <xf numFmtId="42" fontId="1" fillId="5" borderId="21" xfId="5" applyFont="1" applyFill="1" applyBorder="1" applyAlignment="1">
      <alignment horizontal="center" vertical="center" wrapText="1"/>
    </xf>
    <xf numFmtId="0" fontId="1" fillId="5" borderId="20" xfId="4" applyNumberFormat="1" applyFont="1" applyFill="1" applyBorder="1" applyAlignment="1">
      <alignment horizontal="center" vertical="center" wrapText="1"/>
    </xf>
    <xf numFmtId="42" fontId="1" fillId="5" borderId="20" xfId="5" applyFont="1" applyFill="1" applyBorder="1" applyAlignment="1">
      <alignment horizontal="center" vertical="center" wrapText="1"/>
    </xf>
    <xf numFmtId="42" fontId="1" fillId="0" borderId="12" xfId="5" applyFont="1" applyBorder="1" applyAlignment="1">
      <alignment horizontal="center" vertical="center" wrapText="1"/>
    </xf>
    <xf numFmtId="0" fontId="1" fillId="0" borderId="12" xfId="4" applyNumberFormat="1" applyFont="1" applyBorder="1" applyAlignment="1">
      <alignment horizontal="center" vertical="center" wrapText="1"/>
    </xf>
    <xf numFmtId="0" fontId="1" fillId="0" borderId="12" xfId="0" applyFont="1" applyBorder="1" applyAlignment="1">
      <alignment horizontal="justify" vertical="center" wrapText="1"/>
    </xf>
    <xf numFmtId="42" fontId="1" fillId="0" borderId="21" xfId="5" applyFont="1" applyBorder="1" applyAlignment="1">
      <alignment horizontal="center" vertical="center" wrapText="1"/>
    </xf>
    <xf numFmtId="0" fontId="1" fillId="0" borderId="21" xfId="4" applyNumberFormat="1" applyFont="1" applyBorder="1" applyAlignment="1">
      <alignment horizontal="center" vertical="center" wrapText="1"/>
    </xf>
    <xf numFmtId="0" fontId="1" fillId="0" borderId="21" xfId="0" applyFont="1" applyBorder="1" applyAlignment="1">
      <alignment horizontal="justify" vertical="center" wrapText="1"/>
    </xf>
    <xf numFmtId="0" fontId="1" fillId="0" borderId="20" xfId="0" applyFont="1" applyBorder="1" applyAlignment="1">
      <alignment horizontal="justify" vertical="center" wrapText="1"/>
    </xf>
    <xf numFmtId="166" fontId="1" fillId="0" borderId="8" xfId="3" applyNumberFormat="1" applyFont="1" applyBorder="1" applyAlignment="1">
      <alignment vertical="center" wrapText="1"/>
    </xf>
    <xf numFmtId="0" fontId="1" fillId="0" borderId="20" xfId="4" applyNumberFormat="1" applyFont="1" applyBorder="1" applyAlignment="1">
      <alignment horizontal="center" vertical="center" wrapText="1"/>
    </xf>
    <xf numFmtId="42" fontId="1" fillId="0" borderId="20" xfId="5" applyFont="1" applyBorder="1" applyAlignment="1">
      <alignment horizontal="center" vertical="center" wrapText="1"/>
    </xf>
    <xf numFmtId="9" fontId="1" fillId="0" borderId="12" xfId="4" applyNumberFormat="1" applyFont="1" applyBorder="1" applyAlignment="1">
      <alignment horizontal="center" vertical="center" wrapText="1"/>
    </xf>
    <xf numFmtId="42" fontId="0" fillId="0" borderId="12" xfId="5" applyFont="1" applyBorder="1" applyAlignment="1">
      <alignment horizontal="center" vertical="center" wrapText="1"/>
    </xf>
    <xf numFmtId="9" fontId="1" fillId="0" borderId="21" xfId="4" applyNumberFormat="1" applyFont="1" applyBorder="1" applyAlignment="1">
      <alignment horizontal="center" vertical="center" wrapText="1"/>
    </xf>
    <xf numFmtId="42" fontId="0" fillId="0" borderId="21" xfId="5"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justify" vertical="center" wrapText="1"/>
    </xf>
    <xf numFmtId="9" fontId="1" fillId="0" borderId="20" xfId="4" applyNumberFormat="1" applyFont="1" applyBorder="1" applyAlignment="1">
      <alignment horizontal="center" vertical="center" wrapText="1"/>
    </xf>
    <xf numFmtId="42" fontId="0" fillId="0" borderId="20" xfId="5" applyFont="1" applyBorder="1" applyAlignment="1">
      <alignment horizontal="center" vertical="center" wrapText="1"/>
    </xf>
    <xf numFmtId="0" fontId="6" fillId="4" borderId="2" xfId="0" applyFont="1" applyFill="1" applyBorder="1" applyAlignment="1">
      <alignment horizontal="center" vertical="center" wrapText="1"/>
    </xf>
    <xf numFmtId="3" fontId="6" fillId="4" borderId="2" xfId="0" applyNumberFormat="1" applyFont="1" applyFill="1" applyBorder="1" applyAlignment="1">
      <alignment horizontal="center" vertical="center" wrapText="1"/>
    </xf>
    <xf numFmtId="0" fontId="18" fillId="0" borderId="2" xfId="0" applyFont="1" applyBorder="1" applyAlignment="1">
      <alignment horizontal="center" vertical="center"/>
    </xf>
    <xf numFmtId="0" fontId="9" fillId="0" borderId="2" xfId="0" applyFont="1" applyBorder="1" applyAlignment="1">
      <alignment horizontal="justify" vertical="center"/>
    </xf>
    <xf numFmtId="166" fontId="9" fillId="0" borderId="2" xfId="3" applyNumberFormat="1"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justify" vertical="center"/>
    </xf>
    <xf numFmtId="0" fontId="9" fillId="0" borderId="3" xfId="0" applyFont="1" applyBorder="1" applyAlignment="1">
      <alignment horizontal="center" vertical="center"/>
    </xf>
    <xf numFmtId="166" fontId="9" fillId="0" borderId="3" xfId="3" applyNumberFormat="1" applyFont="1" applyFill="1" applyBorder="1" applyAlignment="1">
      <alignment horizontal="center" vertical="center"/>
    </xf>
    <xf numFmtId="0" fontId="1" fillId="0" borderId="3" xfId="0" applyFont="1" applyBorder="1" applyAlignment="1">
      <alignment horizontal="left" vertical="center" wrapText="1"/>
    </xf>
    <xf numFmtId="166" fontId="1" fillId="0" borderId="3" xfId="3" applyNumberFormat="1" applyFont="1" applyBorder="1" applyAlignment="1">
      <alignment horizontal="left" vertical="center" wrapText="1"/>
    </xf>
    <xf numFmtId="0" fontId="18" fillId="0" borderId="5" xfId="0" applyFont="1" applyBorder="1" applyAlignment="1">
      <alignment horizontal="center" vertical="center"/>
    </xf>
    <xf numFmtId="0" fontId="9" fillId="0" borderId="5" xfId="0" applyFont="1" applyBorder="1" applyAlignment="1">
      <alignment horizontal="justify" vertical="center"/>
    </xf>
    <xf numFmtId="166" fontId="9" fillId="0" borderId="5" xfId="3" applyNumberFormat="1" applyFont="1" applyFill="1" applyBorder="1" applyAlignment="1">
      <alignment horizontal="center" vertical="center"/>
    </xf>
    <xf numFmtId="0" fontId="9" fillId="0" borderId="5" xfId="0" applyFont="1" applyBorder="1" applyAlignment="1">
      <alignment horizontal="center" vertical="center"/>
    </xf>
    <xf numFmtId="0" fontId="1" fillId="0" borderId="3" xfId="0" applyFont="1" applyBorder="1" applyAlignment="1">
      <alignment horizontal="left" vertical="top" wrapText="1"/>
    </xf>
    <xf numFmtId="0" fontId="9" fillId="0" borderId="3" xfId="0" applyFont="1" applyBorder="1" applyAlignment="1">
      <alignment horizontal="justify"/>
    </xf>
    <xf numFmtId="0" fontId="9" fillId="0" borderId="3" xfId="0" applyFont="1" applyBorder="1" applyAlignment="1">
      <alignment horizontal="center" vertical="center"/>
    </xf>
    <xf numFmtId="166" fontId="9" fillId="0" borderId="3" xfId="3" applyNumberFormat="1" applyFont="1" applyFill="1" applyBorder="1" applyAlignment="1">
      <alignment vertical="center"/>
    </xf>
    <xf numFmtId="0" fontId="9" fillId="0" borderId="3" xfId="0" applyFont="1" applyBorder="1" applyAlignment="1">
      <alignment horizontal="justify" vertical="center"/>
    </xf>
    <xf numFmtId="0" fontId="1" fillId="0" borderId="3" xfId="0" applyFont="1" applyBorder="1" applyAlignment="1">
      <alignment horizontal="justify" vertical="center" wrapText="1"/>
    </xf>
    <xf numFmtId="0" fontId="9" fillId="0" borderId="4" xfId="0" applyFont="1" applyBorder="1" applyAlignment="1">
      <alignment horizontal="justify" vertical="center"/>
    </xf>
    <xf numFmtId="0" fontId="9" fillId="0" borderId="4" xfId="0" applyFont="1" applyBorder="1" applyAlignment="1">
      <alignment horizontal="center" vertical="center"/>
    </xf>
    <xf numFmtId="166" fontId="9" fillId="0" borderId="4" xfId="3" applyNumberFormat="1" applyFont="1" applyFill="1" applyBorder="1" applyAlignment="1">
      <alignment horizontal="center" vertical="center"/>
    </xf>
    <xf numFmtId="0" fontId="18" fillId="0" borderId="4" xfId="0" applyFont="1" applyBorder="1" applyAlignment="1">
      <alignment horizontal="center" vertical="center"/>
    </xf>
    <xf numFmtId="166" fontId="9" fillId="0" borderId="3" xfId="3" applyNumberFormat="1" applyFont="1" applyFill="1" applyBorder="1" applyAlignment="1">
      <alignment horizontal="center" vertical="center"/>
    </xf>
    <xf numFmtId="166" fontId="1" fillId="0" borderId="8" xfId="3" applyNumberFormat="1" applyFont="1" applyBorder="1" applyAlignment="1">
      <alignment horizontal="center" vertical="center"/>
    </xf>
    <xf numFmtId="0" fontId="1" fillId="0" borderId="8" xfId="0" applyFont="1" applyBorder="1" applyAlignment="1">
      <alignment horizontal="center"/>
    </xf>
    <xf numFmtId="9" fontId="1" fillId="0" borderId="8" xfId="0" applyNumberFormat="1" applyFont="1" applyBorder="1" applyAlignment="1">
      <alignment horizontal="center" vertical="center" wrapText="1"/>
    </xf>
    <xf numFmtId="9" fontId="1" fillId="0" borderId="8" xfId="0" applyNumberFormat="1" applyFont="1" applyBorder="1" applyAlignment="1">
      <alignment horizontal="center" vertical="center"/>
    </xf>
    <xf numFmtId="9" fontId="1" fillId="0" borderId="8" xfId="0" applyNumberFormat="1" applyFont="1" applyBorder="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6" fillId="7" borderId="8" xfId="0" applyFont="1" applyFill="1" applyBorder="1" applyAlignment="1">
      <alignment horizontal="center" vertical="center" wrapText="1"/>
    </xf>
    <xf numFmtId="3" fontId="6" fillId="7" borderId="8" xfId="0" applyNumberFormat="1" applyFont="1" applyFill="1" applyBorder="1" applyAlignment="1">
      <alignment horizontal="center" vertical="center" wrapText="1"/>
    </xf>
    <xf numFmtId="0" fontId="2" fillId="0" borderId="0" xfId="0" applyFont="1" applyAlignment="1">
      <alignment wrapText="1"/>
    </xf>
    <xf numFmtId="0" fontId="13" fillId="0" borderId="12" xfId="0" applyFont="1" applyBorder="1" applyAlignment="1">
      <alignment horizontal="center" vertical="center" wrapText="1"/>
    </xf>
    <xf numFmtId="166" fontId="1" fillId="0" borderId="12" xfId="3" applyNumberFormat="1" applyFont="1" applyBorder="1" applyAlignment="1">
      <alignment horizontal="center" vertical="center" wrapText="1"/>
    </xf>
    <xf numFmtId="166" fontId="1" fillId="0" borderId="12" xfId="0" applyNumberFormat="1" applyFont="1" applyBorder="1" applyAlignment="1">
      <alignment horizontal="center" vertical="center" wrapText="1"/>
    </xf>
    <xf numFmtId="0" fontId="9" fillId="0" borderId="12" xfId="0" applyFont="1" applyBorder="1" applyAlignment="1">
      <alignment horizontal="justify" vertical="center" wrapText="1"/>
    </xf>
    <xf numFmtId="44" fontId="1" fillId="0" borderId="12" xfId="3" applyFont="1" applyBorder="1" applyAlignment="1">
      <alignment horizontal="center" vertical="center" wrapText="1"/>
    </xf>
    <xf numFmtId="166" fontId="9" fillId="0" borderId="12" xfId="3" applyNumberFormat="1" applyFont="1" applyFill="1" applyBorder="1" applyAlignment="1">
      <alignment horizontal="justify" vertical="center" wrapText="1"/>
    </xf>
    <xf numFmtId="0" fontId="13" fillId="0" borderId="21" xfId="0" applyFont="1" applyBorder="1" applyAlignment="1">
      <alignment horizontal="center" vertical="center" wrapText="1"/>
    </xf>
    <xf numFmtId="166" fontId="1" fillId="0" borderId="21" xfId="3" applyNumberFormat="1" applyFont="1" applyBorder="1" applyAlignment="1">
      <alignment horizontal="center" vertical="center" wrapText="1"/>
    </xf>
    <xf numFmtId="166" fontId="1" fillId="0" borderId="21" xfId="0" applyNumberFormat="1" applyFont="1" applyBorder="1" applyAlignment="1">
      <alignment horizontal="center" vertical="center" wrapText="1"/>
    </xf>
    <xf numFmtId="0" fontId="9" fillId="0" borderId="21" xfId="0" applyFont="1" applyBorder="1" applyAlignment="1">
      <alignment horizontal="justify" vertical="center" wrapText="1"/>
    </xf>
    <xf numFmtId="44" fontId="1" fillId="0" borderId="21" xfId="3" applyFont="1" applyBorder="1" applyAlignment="1">
      <alignment horizontal="center" vertical="center" wrapText="1"/>
    </xf>
    <xf numFmtId="166" fontId="9" fillId="0" borderId="21" xfId="3" applyNumberFormat="1" applyFont="1" applyFill="1" applyBorder="1" applyAlignment="1">
      <alignment horizontal="justify" vertical="center" wrapText="1"/>
    </xf>
    <xf numFmtId="0" fontId="9" fillId="0" borderId="20" xfId="0" applyFont="1" applyBorder="1" applyAlignment="1">
      <alignment horizontal="justify" vertical="center" wrapText="1"/>
    </xf>
    <xf numFmtId="44" fontId="1" fillId="0" borderId="20" xfId="3" applyFont="1" applyBorder="1" applyAlignment="1">
      <alignment horizontal="center" vertical="center" wrapText="1"/>
    </xf>
    <xf numFmtId="166" fontId="9" fillId="0" borderId="20" xfId="3" applyNumberFormat="1" applyFont="1" applyFill="1" applyBorder="1" applyAlignment="1">
      <alignment horizontal="justify" vertical="center" wrapText="1"/>
    </xf>
    <xf numFmtId="0" fontId="9" fillId="0" borderId="1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168" fontId="19" fillId="0" borderId="8" xfId="0" applyNumberFormat="1" applyFont="1" applyBorder="1" applyAlignment="1">
      <alignment horizontal="justify" vertical="center" wrapText="1"/>
    </xf>
    <xf numFmtId="0" fontId="1" fillId="0" borderId="12" xfId="0" applyFont="1" applyBorder="1" applyAlignment="1">
      <alignment horizontal="justify" vertical="center"/>
    </xf>
    <xf numFmtId="0" fontId="1" fillId="0" borderId="21" xfId="0" applyFont="1" applyBorder="1" applyAlignment="1">
      <alignment horizontal="justify" vertical="center"/>
    </xf>
    <xf numFmtId="0" fontId="1" fillId="0" borderId="20" xfId="0" applyFont="1" applyBorder="1" applyAlignment="1">
      <alignment horizontal="justify" vertical="center"/>
    </xf>
    <xf numFmtId="166" fontId="1" fillId="0" borderId="20" xfId="3" applyNumberFormat="1" applyFont="1" applyBorder="1" applyAlignment="1">
      <alignment horizontal="center" vertical="center" wrapText="1"/>
    </xf>
    <xf numFmtId="166" fontId="1" fillId="0" borderId="12" xfId="3" applyNumberFormat="1" applyFont="1" applyBorder="1" applyAlignment="1">
      <alignment horizontal="center" vertical="center"/>
    </xf>
    <xf numFmtId="166" fontId="1" fillId="0" borderId="21" xfId="3" applyNumberFormat="1" applyFont="1" applyBorder="1" applyAlignment="1">
      <alignment horizontal="center" vertical="center"/>
    </xf>
    <xf numFmtId="166" fontId="1" fillId="0" borderId="20" xfId="3" applyNumberFormat="1" applyFont="1" applyBorder="1" applyAlignment="1">
      <alignment horizontal="center" vertical="center"/>
    </xf>
    <xf numFmtId="42" fontId="1" fillId="0" borderId="8" xfId="3" applyNumberFormat="1" applyFont="1" applyBorder="1" applyAlignment="1">
      <alignment horizontal="center" vertical="center"/>
    </xf>
    <xf numFmtId="0" fontId="13" fillId="0" borderId="20" xfId="0" applyFont="1" applyBorder="1" applyAlignment="1">
      <alignment horizontal="center" vertical="center" wrapText="1"/>
    </xf>
    <xf numFmtId="166" fontId="1" fillId="0" borderId="20" xfId="0" applyNumberFormat="1" applyFont="1" applyBorder="1" applyAlignment="1">
      <alignment horizontal="center" vertical="center" wrapText="1"/>
    </xf>
  </cellXfs>
  <cellStyles count="6">
    <cellStyle name="Millares" xfId="1" builtinId="3"/>
    <cellStyle name="Millares [0]" xfId="4" builtinId="6"/>
    <cellStyle name="Moneda" xfId="3" builtinId="4"/>
    <cellStyle name="Moneda [0]" xfId="5"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43125" cy="1285875"/>
    <xdr:pic>
      <xdr:nvPicPr>
        <xdr:cNvPr id="2" name="image1.png" descr="Bogotá Camina Segura | Secretaría Distrital de Planeació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4397</xdr:rowOff>
    </xdr:from>
    <xdr:to>
      <xdr:col>1</xdr:col>
      <xdr:colOff>916781</xdr:colOff>
      <xdr:row>7</xdr:row>
      <xdr:rowOff>12891</xdr:rowOff>
    </xdr:to>
    <xdr:pic>
      <xdr:nvPicPr>
        <xdr:cNvPr id="2" name="Imagen 1" descr="Bogotá Camina Segura | Secretaría Distrital de Planeación">
          <a:extLst>
            <a:ext uri="{FF2B5EF4-FFF2-40B4-BE49-F238E27FC236}">
              <a16:creationId xmlns:a16="http://schemas.microsoft.com/office/drawing/2014/main" id="{9427CB6C-78AA-4CFA-BA86-DD9DB5D56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97"/>
          <a:ext cx="2143125" cy="1427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4397</xdr:rowOff>
    </xdr:from>
    <xdr:to>
      <xdr:col>1</xdr:col>
      <xdr:colOff>1333500</xdr:colOff>
      <xdr:row>7</xdr:row>
      <xdr:rowOff>30957</xdr:rowOff>
    </xdr:to>
    <xdr:pic>
      <xdr:nvPicPr>
        <xdr:cNvPr id="2" name="Imagen 1" descr="Bogotá Camina Segura | Secretaría Distrital de Planeación">
          <a:extLst>
            <a:ext uri="{FF2B5EF4-FFF2-40B4-BE49-F238E27FC236}">
              <a16:creationId xmlns:a16="http://schemas.microsoft.com/office/drawing/2014/main" id="{7C54EE77-1AC9-4021-A200-4B158477B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97"/>
          <a:ext cx="2143125" cy="136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43125" cy="1285875"/>
    <xdr:pic>
      <xdr:nvPicPr>
        <xdr:cNvPr id="2" name="image1.png" descr="Bogotá Camina Segura | Secretaría Distrital de Planeación">
          <a:extLst>
            <a:ext uri="{FF2B5EF4-FFF2-40B4-BE49-F238E27FC236}">
              <a16:creationId xmlns:a16="http://schemas.microsoft.com/office/drawing/2014/main" id="{9E6958C5-C63C-4780-8AA4-B95EDA282AD8}"/>
            </a:ext>
          </a:extLst>
        </xdr:cNvPr>
        <xdr:cNvPicPr preferRelativeResize="0"/>
      </xdr:nvPicPr>
      <xdr:blipFill>
        <a:blip xmlns:r="http://schemas.openxmlformats.org/officeDocument/2006/relationships" r:embed="rId1" cstate="print"/>
        <a:stretch>
          <a:fillRect/>
        </a:stretch>
      </xdr:blipFill>
      <xdr:spPr>
        <a:xfrm>
          <a:off x="0" y="0"/>
          <a:ext cx="2143125" cy="12858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4397</xdr:rowOff>
    </xdr:from>
    <xdr:to>
      <xdr:col>1</xdr:col>
      <xdr:colOff>1000125</xdr:colOff>
      <xdr:row>7</xdr:row>
      <xdr:rowOff>30957</xdr:rowOff>
    </xdr:to>
    <xdr:pic>
      <xdr:nvPicPr>
        <xdr:cNvPr id="2" name="Imagen 1" descr="Bogotá Camina Segura | Secretaría Distrital de Planeación">
          <a:extLst>
            <a:ext uri="{FF2B5EF4-FFF2-40B4-BE49-F238E27FC236}">
              <a16:creationId xmlns:a16="http://schemas.microsoft.com/office/drawing/2014/main" id="{D7D6FBD3-3055-42ED-B9A8-560B14C63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97"/>
          <a:ext cx="2143125" cy="136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750093</xdr:colOff>
      <xdr:row>6</xdr:row>
      <xdr:rowOff>11906</xdr:rowOff>
    </xdr:to>
    <xdr:pic>
      <xdr:nvPicPr>
        <xdr:cNvPr id="2" name="Imagen 1" descr="Bogotá Camina Segura | Secretaría Distrital de Planeación">
          <a:extLst>
            <a:ext uri="{FF2B5EF4-FFF2-40B4-BE49-F238E27FC236}">
              <a16:creationId xmlns:a16="http://schemas.microsoft.com/office/drawing/2014/main" id="{4ED4B4E9-3032-49EC-A193-A11FBFC2C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64531"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10"/>
  <sheetViews>
    <sheetView showGridLines="0" tabSelected="1" zoomScale="70" zoomScaleNormal="70" workbookViewId="0">
      <selection activeCell="C3" sqref="C3:T3"/>
    </sheetView>
  </sheetViews>
  <sheetFormatPr baseColWidth="10" defaultColWidth="14.42578125" defaultRowHeight="15" x14ac:dyDescent="0.25"/>
  <cols>
    <col min="1" max="1" width="15.7109375" customWidth="1"/>
    <col min="2" max="5" width="30.7109375" customWidth="1"/>
    <col min="6" max="6" width="34.85546875" customWidth="1"/>
    <col min="7" max="7" width="21" customWidth="1"/>
    <col min="8" max="8" width="30.7109375" customWidth="1"/>
    <col min="9" max="9" width="43.28515625" customWidth="1"/>
    <col min="10" max="10" width="37.5703125" customWidth="1"/>
    <col min="11" max="13" width="30.7109375" customWidth="1"/>
    <col min="14" max="14" width="68.28515625" customWidth="1"/>
    <col min="15" max="15" width="29.85546875" customWidth="1"/>
    <col min="16" max="16" width="23.28515625" customWidth="1"/>
    <col min="17" max="17" width="21.28515625" customWidth="1"/>
    <col min="18" max="18" width="14" customWidth="1"/>
    <col min="19" max="19" width="16" customWidth="1"/>
    <col min="20" max="20" width="21.42578125" customWidth="1"/>
    <col min="21" max="24" width="10.7109375" customWidth="1"/>
  </cols>
  <sheetData>
    <row r="1" spans="1:24" x14ac:dyDescent="0.25">
      <c r="A1" s="1"/>
      <c r="B1" s="1"/>
      <c r="C1" s="1"/>
      <c r="D1" s="1"/>
      <c r="E1" s="1"/>
      <c r="F1" s="1"/>
      <c r="G1" s="1"/>
      <c r="H1" s="1"/>
      <c r="I1" s="1"/>
      <c r="J1" s="1"/>
      <c r="K1" s="1"/>
      <c r="L1" s="1"/>
      <c r="M1" s="1"/>
      <c r="N1" s="1"/>
      <c r="O1" s="1"/>
      <c r="P1" s="1"/>
      <c r="Q1" s="1"/>
      <c r="R1" s="1"/>
      <c r="S1" s="1"/>
      <c r="T1" s="1"/>
      <c r="U1" s="1"/>
      <c r="V1" s="1"/>
      <c r="W1" s="1"/>
      <c r="X1" s="1"/>
    </row>
    <row r="2" spans="1:24" ht="15" customHeight="1" x14ac:dyDescent="0.25">
      <c r="A2" s="2"/>
      <c r="B2" s="2"/>
      <c r="C2" s="65" t="s">
        <v>0</v>
      </c>
      <c r="D2" s="65"/>
      <c r="E2" s="65"/>
      <c r="F2" s="65"/>
      <c r="G2" s="65"/>
      <c r="H2" s="65"/>
      <c r="I2" s="65"/>
      <c r="J2" s="65"/>
      <c r="K2" s="65"/>
      <c r="L2" s="65"/>
      <c r="M2" s="65"/>
      <c r="N2" s="65"/>
      <c r="O2" s="65"/>
      <c r="P2" s="65"/>
      <c r="Q2" s="65"/>
      <c r="R2" s="65"/>
      <c r="S2" s="65"/>
      <c r="T2" s="65"/>
      <c r="U2" s="2"/>
      <c r="V2" s="2"/>
      <c r="W2" s="2"/>
      <c r="X2" s="2"/>
    </row>
    <row r="3" spans="1:24" ht="15" customHeight="1" x14ac:dyDescent="0.25">
      <c r="A3" s="2"/>
      <c r="B3" s="2"/>
      <c r="C3" s="65" t="s">
        <v>1</v>
      </c>
      <c r="D3" s="65"/>
      <c r="E3" s="65"/>
      <c r="F3" s="65"/>
      <c r="G3" s="65"/>
      <c r="H3" s="65"/>
      <c r="I3" s="65"/>
      <c r="J3" s="65"/>
      <c r="K3" s="65"/>
      <c r="L3" s="65"/>
      <c r="M3" s="65"/>
      <c r="N3" s="65"/>
      <c r="O3" s="65"/>
      <c r="P3" s="65"/>
      <c r="Q3" s="65"/>
      <c r="R3" s="65"/>
      <c r="S3" s="65"/>
      <c r="T3" s="65"/>
      <c r="U3" s="2"/>
      <c r="V3" s="2"/>
      <c r="W3" s="2"/>
      <c r="X3" s="2"/>
    </row>
    <row r="4" spans="1:24" ht="18" x14ac:dyDescent="0.25">
      <c r="A4" s="2"/>
      <c r="B4" s="2"/>
      <c r="C4" s="66" t="s">
        <v>2</v>
      </c>
      <c r="D4" s="66"/>
      <c r="E4" s="66"/>
      <c r="F4" s="66"/>
      <c r="G4" s="66"/>
      <c r="H4" s="66"/>
      <c r="I4" s="66"/>
      <c r="J4" s="66"/>
      <c r="K4" s="66"/>
      <c r="L4" s="66"/>
      <c r="M4" s="66"/>
      <c r="N4" s="66"/>
      <c r="O4" s="66"/>
      <c r="P4" s="66"/>
      <c r="Q4" s="66"/>
      <c r="R4" s="66"/>
      <c r="S4" s="66"/>
      <c r="T4" s="66"/>
      <c r="U4" s="2"/>
      <c r="V4" s="2"/>
      <c r="W4" s="2"/>
      <c r="X4" s="2"/>
    </row>
    <row r="5" spans="1:24" x14ac:dyDescent="0.25">
      <c r="A5" s="1"/>
      <c r="B5" s="1"/>
      <c r="C5" s="1"/>
      <c r="D5" s="1"/>
      <c r="E5" s="1"/>
      <c r="F5" s="1"/>
      <c r="G5" s="1"/>
      <c r="H5" s="1"/>
      <c r="I5" s="1"/>
      <c r="J5" s="1"/>
      <c r="K5" s="1"/>
      <c r="L5" s="1"/>
      <c r="M5" s="1"/>
      <c r="N5" s="1"/>
      <c r="O5" s="1"/>
      <c r="P5" s="1"/>
      <c r="Q5" s="1"/>
      <c r="R5" s="1"/>
      <c r="S5" s="1"/>
      <c r="T5" s="1"/>
      <c r="U5" s="1"/>
      <c r="V5" s="1"/>
      <c r="W5" s="1"/>
      <c r="X5" s="1"/>
    </row>
    <row r="6" spans="1:24" ht="20.25" x14ac:dyDescent="0.25">
      <c r="A6" s="1"/>
      <c r="B6" s="1"/>
      <c r="C6" s="1"/>
      <c r="D6" s="3"/>
      <c r="E6" s="3"/>
      <c r="F6" s="3"/>
      <c r="G6" s="3"/>
      <c r="H6" s="3"/>
      <c r="I6" s="3"/>
      <c r="J6" s="3"/>
      <c r="K6" s="3"/>
      <c r="L6" s="3"/>
      <c r="M6" s="3"/>
      <c r="N6" s="1"/>
      <c r="O6" s="1"/>
      <c r="P6" s="1"/>
      <c r="Q6" s="1"/>
      <c r="R6" s="1"/>
      <c r="S6" s="1"/>
      <c r="T6" s="1"/>
      <c r="U6" s="1"/>
      <c r="V6" s="1"/>
      <c r="W6" s="1"/>
      <c r="X6" s="1"/>
    </row>
    <row r="7" spans="1:24" ht="20.25" x14ac:dyDescent="0.25">
      <c r="A7" s="4"/>
      <c r="B7" s="4"/>
      <c r="C7" s="4"/>
      <c r="D7" s="3"/>
      <c r="E7" s="3"/>
      <c r="F7" s="3"/>
      <c r="G7" s="3"/>
      <c r="H7" s="3"/>
      <c r="I7" s="3"/>
      <c r="J7" s="3"/>
      <c r="K7" s="3"/>
      <c r="L7" s="3"/>
      <c r="M7" s="3"/>
      <c r="N7" s="4"/>
      <c r="O7" s="4"/>
      <c r="P7" s="4"/>
      <c r="Q7" s="4"/>
      <c r="R7" s="4"/>
      <c r="S7" s="4"/>
      <c r="T7" s="4"/>
      <c r="U7" s="4"/>
      <c r="V7" s="4"/>
      <c r="W7" s="4"/>
      <c r="X7" s="4"/>
    </row>
    <row r="8" spans="1:24" s="7" customFormat="1" ht="20.25" customHeight="1" x14ac:dyDescent="0.25">
      <c r="A8" s="102" t="s">
        <v>89</v>
      </c>
      <c r="B8" s="103"/>
      <c r="C8" s="103"/>
      <c r="D8" s="103"/>
      <c r="E8" s="103"/>
      <c r="F8" s="103"/>
      <c r="G8" s="103"/>
      <c r="H8" s="103"/>
      <c r="I8" s="103"/>
      <c r="J8" s="103"/>
      <c r="K8" s="103"/>
      <c r="L8" s="103"/>
      <c r="M8" s="103"/>
      <c r="N8" s="103"/>
      <c r="O8" s="100" t="s">
        <v>82</v>
      </c>
      <c r="P8" s="101"/>
      <c r="Q8" s="101"/>
      <c r="R8" s="101"/>
      <c r="S8" s="101"/>
      <c r="T8" s="101"/>
      <c r="U8" s="4"/>
      <c r="V8" s="4"/>
      <c r="W8" s="4"/>
      <c r="X8" s="4"/>
    </row>
    <row r="9" spans="1:24" ht="38.25" x14ac:dyDescent="0.25">
      <c r="A9" s="11" t="s">
        <v>3</v>
      </c>
      <c r="B9" s="11" t="s">
        <v>4</v>
      </c>
      <c r="C9" s="11" t="s">
        <v>5</v>
      </c>
      <c r="D9" s="11" t="s">
        <v>6</v>
      </c>
      <c r="E9" s="11" t="s">
        <v>7</v>
      </c>
      <c r="F9" s="11" t="s">
        <v>8</v>
      </c>
      <c r="G9" s="11" t="s">
        <v>9</v>
      </c>
      <c r="H9" s="12" t="s">
        <v>10</v>
      </c>
      <c r="I9" s="12" t="s">
        <v>11</v>
      </c>
      <c r="J9" s="11" t="s">
        <v>12</v>
      </c>
      <c r="K9" s="12" t="s">
        <v>13</v>
      </c>
      <c r="L9" s="11" t="s">
        <v>14</v>
      </c>
      <c r="M9" s="11" t="s">
        <v>15</v>
      </c>
      <c r="N9" s="13" t="s">
        <v>16</v>
      </c>
      <c r="O9" s="9" t="s">
        <v>83</v>
      </c>
      <c r="P9" s="9" t="s">
        <v>84</v>
      </c>
      <c r="Q9" s="9" t="s">
        <v>85</v>
      </c>
      <c r="R9" s="9" t="s">
        <v>86</v>
      </c>
      <c r="S9" s="9" t="s">
        <v>87</v>
      </c>
      <c r="T9" s="10" t="s">
        <v>88</v>
      </c>
      <c r="U9" s="2"/>
      <c r="V9" s="2"/>
      <c r="W9" s="2"/>
      <c r="X9" s="2"/>
    </row>
    <row r="10" spans="1:24" ht="185.25" customHeight="1" x14ac:dyDescent="0.25">
      <c r="A10" s="114">
        <v>8157</v>
      </c>
      <c r="B10" s="108" t="s">
        <v>17</v>
      </c>
      <c r="C10" s="111" t="s">
        <v>18</v>
      </c>
      <c r="D10" s="108" t="s">
        <v>19</v>
      </c>
      <c r="E10" s="96">
        <f>SUM(H10:H40)</f>
        <v>14372547181</v>
      </c>
      <c r="F10" s="88" t="s">
        <v>20</v>
      </c>
      <c r="G10" s="91" t="s">
        <v>73</v>
      </c>
      <c r="H10" s="94">
        <f>+K10</f>
        <v>947431025</v>
      </c>
      <c r="I10" s="88" t="s">
        <v>81</v>
      </c>
      <c r="J10" s="88" t="s">
        <v>73</v>
      </c>
      <c r="K10" s="94">
        <f>SUM(T10:T11)</f>
        <v>947431025</v>
      </c>
      <c r="L10" s="88" t="s">
        <v>21</v>
      </c>
      <c r="M10" s="104" t="s">
        <v>22</v>
      </c>
      <c r="N10" s="106" t="s">
        <v>144</v>
      </c>
      <c r="O10" s="34" t="s">
        <v>90</v>
      </c>
      <c r="P10" s="32" t="s">
        <v>91</v>
      </c>
      <c r="Q10" s="32" t="s">
        <v>92</v>
      </c>
      <c r="R10" s="32" t="s">
        <v>93</v>
      </c>
      <c r="S10" s="32" t="s">
        <v>94</v>
      </c>
      <c r="T10" s="37">
        <v>213731025</v>
      </c>
      <c r="U10" s="1"/>
      <c r="V10" s="1"/>
      <c r="W10" s="1"/>
      <c r="X10" s="1"/>
    </row>
    <row r="11" spans="1:24" s="7" customFormat="1" ht="185.25" customHeight="1" x14ac:dyDescent="0.25">
      <c r="A11" s="115"/>
      <c r="B11" s="109"/>
      <c r="C11" s="112"/>
      <c r="D11" s="109"/>
      <c r="E11" s="97"/>
      <c r="F11" s="90"/>
      <c r="G11" s="93"/>
      <c r="H11" s="99"/>
      <c r="I11" s="90"/>
      <c r="J11" s="90"/>
      <c r="K11" s="99"/>
      <c r="L11" s="90"/>
      <c r="M11" s="105"/>
      <c r="N11" s="107"/>
      <c r="O11" s="26" t="s">
        <v>96</v>
      </c>
      <c r="P11" s="32" t="s">
        <v>95</v>
      </c>
      <c r="Q11" s="32" t="s">
        <v>97</v>
      </c>
      <c r="R11" s="32" t="s">
        <v>98</v>
      </c>
      <c r="S11" s="32" t="s">
        <v>94</v>
      </c>
      <c r="T11" s="37">
        <v>733700000</v>
      </c>
      <c r="U11" s="1"/>
      <c r="V11" s="1"/>
      <c r="W11" s="1"/>
      <c r="X11" s="1"/>
    </row>
    <row r="12" spans="1:24" ht="94.5" customHeight="1" x14ac:dyDescent="0.25">
      <c r="A12" s="115"/>
      <c r="B12" s="109"/>
      <c r="C12" s="112"/>
      <c r="D12" s="109"/>
      <c r="E12" s="97"/>
      <c r="F12" s="88" t="s">
        <v>23</v>
      </c>
      <c r="G12" s="91" t="s">
        <v>79</v>
      </c>
      <c r="H12" s="94">
        <f>+K12+K15</f>
        <v>731122550</v>
      </c>
      <c r="I12" s="88" t="s">
        <v>24</v>
      </c>
      <c r="J12" s="91" t="s">
        <v>79</v>
      </c>
      <c r="K12" s="94">
        <f>SUM(T12:T14)</f>
        <v>429872650</v>
      </c>
      <c r="L12" s="91" t="s">
        <v>21</v>
      </c>
      <c r="M12" s="88" t="s">
        <v>25</v>
      </c>
      <c r="N12" s="88" t="s">
        <v>142</v>
      </c>
      <c r="O12" s="26" t="s">
        <v>90</v>
      </c>
      <c r="P12" s="32" t="s">
        <v>91</v>
      </c>
      <c r="Q12" s="32" t="s">
        <v>92</v>
      </c>
      <c r="R12" s="32" t="s">
        <v>93</v>
      </c>
      <c r="S12" s="32" t="s">
        <v>94</v>
      </c>
      <c r="T12" s="37">
        <v>119872650</v>
      </c>
      <c r="U12" s="1"/>
      <c r="V12" s="1"/>
      <c r="W12" s="1"/>
      <c r="X12" s="1"/>
    </row>
    <row r="13" spans="1:24" s="7" customFormat="1" ht="94.5" customHeight="1" x14ac:dyDescent="0.25">
      <c r="A13" s="115"/>
      <c r="B13" s="109"/>
      <c r="C13" s="112"/>
      <c r="D13" s="109"/>
      <c r="E13" s="97"/>
      <c r="F13" s="89"/>
      <c r="G13" s="92"/>
      <c r="H13" s="95"/>
      <c r="I13" s="89"/>
      <c r="J13" s="92"/>
      <c r="K13" s="95"/>
      <c r="L13" s="92"/>
      <c r="M13" s="89"/>
      <c r="N13" s="89"/>
      <c r="O13" s="26" t="s">
        <v>99</v>
      </c>
      <c r="P13" s="34" t="s">
        <v>100</v>
      </c>
      <c r="Q13" s="32" t="s">
        <v>101</v>
      </c>
      <c r="R13" s="32" t="s">
        <v>98</v>
      </c>
      <c r="S13" s="32" t="s">
        <v>94</v>
      </c>
      <c r="T13" s="37">
        <v>60000000</v>
      </c>
      <c r="U13" s="1"/>
      <c r="V13" s="1"/>
      <c r="W13" s="1"/>
      <c r="X13" s="1"/>
    </row>
    <row r="14" spans="1:24" s="7" customFormat="1" ht="94.5" customHeight="1" x14ac:dyDescent="0.25">
      <c r="A14" s="115"/>
      <c r="B14" s="109"/>
      <c r="C14" s="112"/>
      <c r="D14" s="109"/>
      <c r="E14" s="97"/>
      <c r="F14" s="89"/>
      <c r="G14" s="92"/>
      <c r="H14" s="95"/>
      <c r="I14" s="90"/>
      <c r="J14" s="93"/>
      <c r="K14" s="99"/>
      <c r="L14" s="93"/>
      <c r="M14" s="90"/>
      <c r="N14" s="90"/>
      <c r="O14" s="26" t="s">
        <v>102</v>
      </c>
      <c r="P14" s="34" t="s">
        <v>103</v>
      </c>
      <c r="Q14" s="32" t="s">
        <v>104</v>
      </c>
      <c r="R14" s="32" t="s">
        <v>93</v>
      </c>
      <c r="S14" s="32" t="s">
        <v>94</v>
      </c>
      <c r="T14" s="37">
        <v>250000000</v>
      </c>
      <c r="U14" s="1"/>
      <c r="V14" s="1"/>
      <c r="W14" s="1"/>
      <c r="X14" s="1"/>
    </row>
    <row r="15" spans="1:24" ht="105.75" customHeight="1" x14ac:dyDescent="0.25">
      <c r="A15" s="115"/>
      <c r="B15" s="109"/>
      <c r="C15" s="112"/>
      <c r="D15" s="109"/>
      <c r="E15" s="97"/>
      <c r="F15" s="89"/>
      <c r="G15" s="92"/>
      <c r="H15" s="95"/>
      <c r="I15" s="88" t="s">
        <v>26</v>
      </c>
      <c r="J15" s="91" t="s">
        <v>80</v>
      </c>
      <c r="K15" s="94">
        <f>SUM(T15:T16)</f>
        <v>301249900</v>
      </c>
      <c r="L15" s="91" t="s">
        <v>21</v>
      </c>
      <c r="M15" s="88" t="s">
        <v>27</v>
      </c>
      <c r="N15" s="86" t="s">
        <v>143</v>
      </c>
      <c r="O15" s="26" t="s">
        <v>105</v>
      </c>
      <c r="P15" s="32" t="s">
        <v>91</v>
      </c>
      <c r="Q15" s="32" t="s">
        <v>92</v>
      </c>
      <c r="R15" s="32" t="s">
        <v>93</v>
      </c>
      <c r="S15" s="32" t="s">
        <v>106</v>
      </c>
      <c r="T15" s="37">
        <v>18680000</v>
      </c>
      <c r="U15" s="1"/>
      <c r="V15" s="1"/>
      <c r="W15" s="1"/>
      <c r="X15" s="1"/>
    </row>
    <row r="16" spans="1:24" s="7" customFormat="1" ht="105.75" customHeight="1" x14ac:dyDescent="0.25">
      <c r="A16" s="115"/>
      <c r="B16" s="109"/>
      <c r="C16" s="112"/>
      <c r="D16" s="109"/>
      <c r="E16" s="97"/>
      <c r="F16" s="89"/>
      <c r="G16" s="92"/>
      <c r="H16" s="95"/>
      <c r="I16" s="89"/>
      <c r="J16" s="92"/>
      <c r="K16" s="95"/>
      <c r="L16" s="92"/>
      <c r="M16" s="89"/>
      <c r="N16" s="89"/>
      <c r="O16" s="29" t="s">
        <v>99</v>
      </c>
      <c r="P16" s="56" t="s">
        <v>100</v>
      </c>
      <c r="Q16" s="46" t="s">
        <v>101</v>
      </c>
      <c r="R16" s="46" t="s">
        <v>98</v>
      </c>
      <c r="S16" s="46" t="s">
        <v>94</v>
      </c>
      <c r="T16" s="37">
        <v>282569900</v>
      </c>
      <c r="U16" s="1"/>
      <c r="V16" s="1"/>
      <c r="W16" s="1"/>
      <c r="X16" s="1"/>
    </row>
    <row r="17" spans="1:24" ht="57" x14ac:dyDescent="0.25">
      <c r="A17" s="115"/>
      <c r="B17" s="109"/>
      <c r="C17" s="112"/>
      <c r="D17" s="109"/>
      <c r="E17" s="97"/>
      <c r="F17" s="83" t="s">
        <v>30</v>
      </c>
      <c r="G17" s="84" t="s">
        <v>75</v>
      </c>
      <c r="H17" s="85">
        <f>+K17</f>
        <v>4521569910</v>
      </c>
      <c r="I17" s="83" t="s">
        <v>31</v>
      </c>
      <c r="J17" s="84" t="s">
        <v>75</v>
      </c>
      <c r="K17" s="85">
        <f>SUM(T17:T25)</f>
        <v>4521569910</v>
      </c>
      <c r="L17" s="83" t="s">
        <v>32</v>
      </c>
      <c r="M17" s="83" t="s">
        <v>33</v>
      </c>
      <c r="N17" s="83" t="s">
        <v>34</v>
      </c>
      <c r="O17" s="26" t="s">
        <v>90</v>
      </c>
      <c r="P17" s="32" t="s">
        <v>91</v>
      </c>
      <c r="Q17" s="32" t="s">
        <v>92</v>
      </c>
      <c r="R17" s="32" t="s">
        <v>93</v>
      </c>
      <c r="S17" s="32" t="s">
        <v>94</v>
      </c>
      <c r="T17" s="33">
        <v>344213581</v>
      </c>
      <c r="U17" s="1"/>
      <c r="V17" s="1"/>
      <c r="W17" s="1"/>
      <c r="X17" s="1"/>
    </row>
    <row r="18" spans="1:24" s="7" customFormat="1" ht="171" x14ac:dyDescent="0.25">
      <c r="A18" s="115"/>
      <c r="B18" s="109"/>
      <c r="C18" s="112"/>
      <c r="D18" s="109"/>
      <c r="E18" s="97"/>
      <c r="F18" s="83"/>
      <c r="G18" s="84"/>
      <c r="H18" s="85"/>
      <c r="I18" s="83"/>
      <c r="J18" s="84"/>
      <c r="K18" s="85"/>
      <c r="L18" s="83"/>
      <c r="M18" s="83"/>
      <c r="N18" s="83"/>
      <c r="O18" s="26" t="s">
        <v>107</v>
      </c>
      <c r="P18" s="32" t="str">
        <f>LOWER("CORAZONES PRODUCTIVOS")</f>
        <v>corazones productivos</v>
      </c>
      <c r="Q18" s="32" t="s">
        <v>97</v>
      </c>
      <c r="R18" s="32" t="s">
        <v>98</v>
      </c>
      <c r="S18" s="32" t="s">
        <v>108</v>
      </c>
      <c r="T18" s="33">
        <v>400000000</v>
      </c>
      <c r="U18" s="1"/>
      <c r="V18" s="1"/>
      <c r="W18" s="1"/>
      <c r="X18" s="1"/>
    </row>
    <row r="19" spans="1:24" s="7" customFormat="1" ht="242.25" x14ac:dyDescent="0.25">
      <c r="A19" s="115"/>
      <c r="B19" s="109"/>
      <c r="C19" s="112"/>
      <c r="D19" s="109"/>
      <c r="E19" s="97"/>
      <c r="F19" s="83"/>
      <c r="G19" s="84"/>
      <c r="H19" s="85"/>
      <c r="I19" s="83"/>
      <c r="J19" s="84"/>
      <c r="K19" s="85"/>
      <c r="L19" s="83"/>
      <c r="M19" s="83"/>
      <c r="N19" s="83"/>
      <c r="O19" s="26" t="s">
        <v>109</v>
      </c>
      <c r="P19" s="34" t="s">
        <v>110</v>
      </c>
      <c r="Q19" s="32" t="s">
        <v>97</v>
      </c>
      <c r="R19" s="32" t="s">
        <v>98</v>
      </c>
      <c r="S19" s="32" t="s">
        <v>94</v>
      </c>
      <c r="T19" s="33">
        <v>340213015</v>
      </c>
      <c r="U19" s="1"/>
      <c r="V19" s="1"/>
      <c r="W19" s="1"/>
      <c r="X19" s="1"/>
    </row>
    <row r="20" spans="1:24" s="7" customFormat="1" ht="299.25" x14ac:dyDescent="0.25">
      <c r="A20" s="115"/>
      <c r="B20" s="109"/>
      <c r="C20" s="112"/>
      <c r="D20" s="109"/>
      <c r="E20" s="97"/>
      <c r="F20" s="83"/>
      <c r="G20" s="84"/>
      <c r="H20" s="85"/>
      <c r="I20" s="83"/>
      <c r="J20" s="84"/>
      <c r="K20" s="85"/>
      <c r="L20" s="83"/>
      <c r="M20" s="83"/>
      <c r="N20" s="83"/>
      <c r="O20" s="26" t="s">
        <v>111</v>
      </c>
      <c r="P20" s="31" t="s">
        <v>112</v>
      </c>
      <c r="Q20" s="32" t="s">
        <v>97</v>
      </c>
      <c r="R20" s="32" t="s">
        <v>98</v>
      </c>
      <c r="S20" s="32" t="s">
        <v>94</v>
      </c>
      <c r="T20" s="33">
        <v>258795255</v>
      </c>
      <c r="U20" s="1"/>
      <c r="V20" s="1"/>
      <c r="W20" s="1"/>
      <c r="X20" s="1"/>
    </row>
    <row r="21" spans="1:24" s="7" customFormat="1" ht="213.75" x14ac:dyDescent="0.25">
      <c r="A21" s="115"/>
      <c r="B21" s="109"/>
      <c r="C21" s="112"/>
      <c r="D21" s="109"/>
      <c r="E21" s="97"/>
      <c r="F21" s="83"/>
      <c r="G21" s="84"/>
      <c r="H21" s="85"/>
      <c r="I21" s="83"/>
      <c r="J21" s="84"/>
      <c r="K21" s="85"/>
      <c r="L21" s="83"/>
      <c r="M21" s="83"/>
      <c r="N21" s="83"/>
      <c r="O21" s="26" t="s">
        <v>113</v>
      </c>
      <c r="P21" s="31" t="s">
        <v>114</v>
      </c>
      <c r="Q21" s="32" t="s">
        <v>97</v>
      </c>
      <c r="R21" s="32" t="s">
        <v>98</v>
      </c>
      <c r="S21" s="32" t="s">
        <v>94</v>
      </c>
      <c r="T21" s="57">
        <v>258795255</v>
      </c>
      <c r="U21" s="1"/>
      <c r="V21" s="1"/>
      <c r="W21" s="1"/>
      <c r="X21" s="1"/>
    </row>
    <row r="22" spans="1:24" s="7" customFormat="1" ht="213.75" x14ac:dyDescent="0.25">
      <c r="A22" s="115"/>
      <c r="B22" s="109"/>
      <c r="C22" s="112"/>
      <c r="D22" s="109"/>
      <c r="E22" s="97"/>
      <c r="F22" s="83"/>
      <c r="G22" s="84"/>
      <c r="H22" s="85"/>
      <c r="I22" s="83"/>
      <c r="J22" s="84"/>
      <c r="K22" s="85"/>
      <c r="L22" s="83"/>
      <c r="M22" s="83"/>
      <c r="N22" s="83"/>
      <c r="O22" s="26" t="s">
        <v>115</v>
      </c>
      <c r="P22" s="31" t="s">
        <v>116</v>
      </c>
      <c r="Q22" s="32" t="s">
        <v>101</v>
      </c>
      <c r="R22" s="32" t="s">
        <v>98</v>
      </c>
      <c r="S22" s="32" t="s">
        <v>94</v>
      </c>
      <c r="T22" s="33">
        <v>258795256</v>
      </c>
      <c r="U22" s="1"/>
      <c r="V22" s="1"/>
      <c r="W22" s="1"/>
      <c r="X22" s="1"/>
    </row>
    <row r="23" spans="1:24" s="7" customFormat="1" ht="57" x14ac:dyDescent="0.25">
      <c r="A23" s="115"/>
      <c r="B23" s="109"/>
      <c r="C23" s="112"/>
      <c r="D23" s="109"/>
      <c r="E23" s="97"/>
      <c r="F23" s="83"/>
      <c r="G23" s="84"/>
      <c r="H23" s="85"/>
      <c r="I23" s="83"/>
      <c r="J23" s="84"/>
      <c r="K23" s="85"/>
      <c r="L23" s="83"/>
      <c r="M23" s="83"/>
      <c r="N23" s="83"/>
      <c r="O23" s="26" t="s">
        <v>117</v>
      </c>
      <c r="P23" s="26" t="s">
        <v>118</v>
      </c>
      <c r="Q23" s="27" t="s">
        <v>104</v>
      </c>
      <c r="R23" s="27" t="s">
        <v>93</v>
      </c>
      <c r="S23" s="27" t="s">
        <v>120</v>
      </c>
      <c r="T23" s="30">
        <v>310000000</v>
      </c>
      <c r="U23" s="1"/>
      <c r="V23" s="1"/>
      <c r="W23" s="1"/>
      <c r="X23" s="1"/>
    </row>
    <row r="24" spans="1:24" s="7" customFormat="1" ht="128.25" x14ac:dyDescent="0.25">
      <c r="A24" s="115"/>
      <c r="B24" s="109"/>
      <c r="C24" s="112"/>
      <c r="D24" s="109"/>
      <c r="E24" s="97"/>
      <c r="F24" s="83"/>
      <c r="G24" s="84"/>
      <c r="H24" s="85"/>
      <c r="I24" s="83"/>
      <c r="J24" s="84"/>
      <c r="K24" s="85"/>
      <c r="L24" s="83"/>
      <c r="M24" s="83"/>
      <c r="N24" s="83"/>
      <c r="O24" s="26" t="s">
        <v>119</v>
      </c>
      <c r="P24" s="31" t="s">
        <v>103</v>
      </c>
      <c r="Q24" s="32" t="s">
        <v>104</v>
      </c>
      <c r="R24" s="32" t="s">
        <v>93</v>
      </c>
      <c r="S24" s="32" t="s">
        <v>94</v>
      </c>
      <c r="T24" s="33">
        <v>823849000</v>
      </c>
      <c r="U24" s="1"/>
      <c r="V24" s="1"/>
      <c r="W24" s="1"/>
      <c r="X24" s="1"/>
    </row>
    <row r="25" spans="1:24" s="7" customFormat="1" ht="256.5" customHeight="1" x14ac:dyDescent="0.25">
      <c r="A25" s="115"/>
      <c r="B25" s="109"/>
      <c r="C25" s="112"/>
      <c r="D25" s="109"/>
      <c r="E25" s="97"/>
      <c r="F25" s="83"/>
      <c r="G25" s="84"/>
      <c r="H25" s="85"/>
      <c r="I25" s="83"/>
      <c r="J25" s="84"/>
      <c r="K25" s="85"/>
      <c r="L25" s="83"/>
      <c r="M25" s="83"/>
      <c r="N25" s="83"/>
      <c r="O25" s="26" t="s">
        <v>121</v>
      </c>
      <c r="P25" s="34" t="s">
        <v>122</v>
      </c>
      <c r="Q25" s="32" t="s">
        <v>123</v>
      </c>
      <c r="R25" s="32" t="s">
        <v>124</v>
      </c>
      <c r="S25" s="32" t="s">
        <v>125</v>
      </c>
      <c r="T25" s="33">
        <v>1526908548</v>
      </c>
      <c r="U25" s="1"/>
      <c r="V25" s="1"/>
      <c r="W25" s="1"/>
      <c r="X25" s="1"/>
    </row>
    <row r="26" spans="1:24" ht="409.5" x14ac:dyDescent="0.25">
      <c r="A26" s="115"/>
      <c r="B26" s="109"/>
      <c r="C26" s="112"/>
      <c r="D26" s="109"/>
      <c r="E26" s="97"/>
      <c r="F26" s="35" t="s">
        <v>28</v>
      </c>
      <c r="G26" s="92" t="s">
        <v>74</v>
      </c>
      <c r="H26" s="95">
        <f>+K26+K27</f>
        <v>375474363</v>
      </c>
      <c r="I26" s="35" t="s">
        <v>35</v>
      </c>
      <c r="J26" s="36" t="s">
        <v>74</v>
      </c>
      <c r="K26" s="23">
        <f>SUM(T26)</f>
        <v>312394363</v>
      </c>
      <c r="L26" s="35" t="s">
        <v>36</v>
      </c>
      <c r="M26" s="35" t="s">
        <v>37</v>
      </c>
      <c r="N26" s="35" t="s">
        <v>38</v>
      </c>
      <c r="O26" s="35" t="s">
        <v>90</v>
      </c>
      <c r="P26" s="35" t="s">
        <v>91</v>
      </c>
      <c r="Q26" s="35" t="s">
        <v>92</v>
      </c>
      <c r="R26" s="35" t="s">
        <v>93</v>
      </c>
      <c r="S26" s="35" t="s">
        <v>94</v>
      </c>
      <c r="T26" s="37">
        <v>312394363</v>
      </c>
      <c r="U26" s="1"/>
      <c r="V26" s="1"/>
      <c r="W26" s="1"/>
      <c r="X26" s="1"/>
    </row>
    <row r="27" spans="1:24" ht="171" x14ac:dyDescent="0.25">
      <c r="A27" s="115"/>
      <c r="B27" s="109"/>
      <c r="C27" s="112"/>
      <c r="D27" s="109"/>
      <c r="E27" s="97"/>
      <c r="F27" s="38" t="s">
        <v>28</v>
      </c>
      <c r="G27" s="93"/>
      <c r="H27" s="99"/>
      <c r="I27" s="39" t="s">
        <v>29</v>
      </c>
      <c r="J27" s="40">
        <v>0.2</v>
      </c>
      <c r="K27" s="41">
        <f>SUM(T27)</f>
        <v>63080000</v>
      </c>
      <c r="L27" s="39" t="s">
        <v>21</v>
      </c>
      <c r="M27" s="42" t="s">
        <v>141</v>
      </c>
      <c r="N27" s="39" t="s">
        <v>78</v>
      </c>
      <c r="O27" s="34" t="str">
        <f>LOWER("PRESTAR SERVICIOS PROFESIONALES PARA APOYAR A LA SUBDIRECCIÓN DE INTERNACIONALIZACIÓN")</f>
        <v>prestar servicios profesionales para apoyar a la subdirección de internacionalización</v>
      </c>
      <c r="P27" s="32" t="s">
        <v>91</v>
      </c>
      <c r="Q27" s="32" t="s">
        <v>92</v>
      </c>
      <c r="R27" s="32" t="s">
        <v>93</v>
      </c>
      <c r="S27" s="32" t="s">
        <v>126</v>
      </c>
      <c r="T27" s="37">
        <v>63080000</v>
      </c>
      <c r="U27" s="1"/>
      <c r="V27" s="1"/>
      <c r="W27" s="1"/>
      <c r="X27" s="1"/>
    </row>
    <row r="28" spans="1:24" ht="399" customHeight="1" x14ac:dyDescent="0.25">
      <c r="A28" s="115"/>
      <c r="B28" s="109"/>
      <c r="C28" s="112"/>
      <c r="D28" s="109"/>
      <c r="E28" s="97"/>
      <c r="F28" s="86" t="s">
        <v>39</v>
      </c>
      <c r="G28" s="119" t="s">
        <v>145</v>
      </c>
      <c r="H28" s="94">
        <f>+K28</f>
        <v>2569824266</v>
      </c>
      <c r="I28" s="117" t="s">
        <v>40</v>
      </c>
      <c r="J28" s="119" t="s">
        <v>145</v>
      </c>
      <c r="K28" s="94">
        <f>SUM(T28:T29)</f>
        <v>2569824266</v>
      </c>
      <c r="L28" s="117" t="s">
        <v>41</v>
      </c>
      <c r="M28" s="86" t="s">
        <v>42</v>
      </c>
      <c r="N28" s="117" t="s">
        <v>43</v>
      </c>
      <c r="O28" s="34" t="s">
        <v>90</v>
      </c>
      <c r="P28" s="32" t="s">
        <v>91</v>
      </c>
      <c r="Q28" s="32" t="s">
        <v>92</v>
      </c>
      <c r="R28" s="32" t="s">
        <v>93</v>
      </c>
      <c r="S28" s="32" t="s">
        <v>94</v>
      </c>
      <c r="T28" s="37">
        <v>1069824266</v>
      </c>
      <c r="U28" s="1"/>
      <c r="V28" s="1"/>
      <c r="W28" s="1"/>
      <c r="X28" s="1"/>
    </row>
    <row r="29" spans="1:24" s="7" customFormat="1" ht="171" x14ac:dyDescent="0.25">
      <c r="A29" s="115"/>
      <c r="B29" s="109"/>
      <c r="C29" s="112"/>
      <c r="D29" s="109"/>
      <c r="E29" s="97"/>
      <c r="F29" s="87"/>
      <c r="G29" s="120"/>
      <c r="H29" s="99"/>
      <c r="I29" s="118"/>
      <c r="J29" s="120"/>
      <c r="K29" s="99"/>
      <c r="L29" s="118"/>
      <c r="M29" s="87"/>
      <c r="N29" s="118"/>
      <c r="O29" s="26" t="s">
        <v>127</v>
      </c>
      <c r="P29" s="32" t="s">
        <v>128</v>
      </c>
      <c r="Q29" s="32" t="s">
        <v>101</v>
      </c>
      <c r="R29" s="32" t="s">
        <v>98</v>
      </c>
      <c r="S29" s="32" t="s">
        <v>108</v>
      </c>
      <c r="T29" s="37">
        <v>1500000000</v>
      </c>
      <c r="U29" s="1"/>
      <c r="V29" s="1"/>
      <c r="W29" s="1"/>
      <c r="X29" s="1"/>
    </row>
    <row r="30" spans="1:24" ht="57" x14ac:dyDescent="0.25">
      <c r="A30" s="115"/>
      <c r="B30" s="109"/>
      <c r="C30" s="112"/>
      <c r="D30" s="109"/>
      <c r="E30" s="97"/>
      <c r="F30" s="88" t="s">
        <v>44</v>
      </c>
      <c r="G30" s="91" t="s">
        <v>76</v>
      </c>
      <c r="H30" s="94">
        <f>+K30</f>
        <v>2711223037</v>
      </c>
      <c r="I30" s="88" t="s">
        <v>45</v>
      </c>
      <c r="J30" s="88" t="s">
        <v>76</v>
      </c>
      <c r="K30" s="94">
        <f>SUM(T30:T35)</f>
        <v>2711223037</v>
      </c>
      <c r="L30" s="88" t="s">
        <v>36</v>
      </c>
      <c r="M30" s="88" t="s">
        <v>46</v>
      </c>
      <c r="N30" s="121" t="s">
        <v>47</v>
      </c>
      <c r="O30" s="26" t="s">
        <v>90</v>
      </c>
      <c r="P30" s="32" t="s">
        <v>91</v>
      </c>
      <c r="Q30" s="32" t="s">
        <v>92</v>
      </c>
      <c r="R30" s="32" t="s">
        <v>93</v>
      </c>
      <c r="S30" s="32" t="s">
        <v>94</v>
      </c>
      <c r="T30" s="37">
        <v>357624254</v>
      </c>
      <c r="U30" s="1"/>
      <c r="V30" s="1"/>
      <c r="W30" s="1"/>
      <c r="X30" s="1"/>
    </row>
    <row r="31" spans="1:24" s="7" customFormat="1" ht="242.25" x14ac:dyDescent="0.25">
      <c r="A31" s="115"/>
      <c r="B31" s="109"/>
      <c r="C31" s="112"/>
      <c r="D31" s="109"/>
      <c r="E31" s="97"/>
      <c r="F31" s="89"/>
      <c r="G31" s="92"/>
      <c r="H31" s="95"/>
      <c r="I31" s="89"/>
      <c r="J31" s="89"/>
      <c r="K31" s="95"/>
      <c r="L31" s="89"/>
      <c r="M31" s="89"/>
      <c r="N31" s="122"/>
      <c r="O31" s="26" t="s">
        <v>109</v>
      </c>
      <c r="P31" s="32" t="s">
        <v>129</v>
      </c>
      <c r="Q31" s="32" t="s">
        <v>97</v>
      </c>
      <c r="R31" s="32" t="s">
        <v>98</v>
      </c>
      <c r="S31" s="32" t="s">
        <v>94</v>
      </c>
      <c r="T31" s="37">
        <v>340213015</v>
      </c>
      <c r="U31" s="1"/>
      <c r="V31" s="1"/>
      <c r="W31" s="1"/>
      <c r="X31" s="1"/>
    </row>
    <row r="32" spans="1:24" s="7" customFormat="1" ht="299.25" x14ac:dyDescent="0.25">
      <c r="A32" s="115"/>
      <c r="B32" s="109"/>
      <c r="C32" s="112"/>
      <c r="D32" s="109"/>
      <c r="E32" s="97"/>
      <c r="F32" s="89"/>
      <c r="G32" s="92"/>
      <c r="H32" s="95"/>
      <c r="I32" s="89"/>
      <c r="J32" s="89"/>
      <c r="K32" s="95"/>
      <c r="L32" s="89"/>
      <c r="M32" s="89"/>
      <c r="N32" s="122"/>
      <c r="O32" s="26" t="s">
        <v>111</v>
      </c>
      <c r="P32" s="32" t="s">
        <v>112</v>
      </c>
      <c r="Q32" s="32" t="s">
        <v>97</v>
      </c>
      <c r="R32" s="32" t="s">
        <v>98</v>
      </c>
      <c r="S32" s="32" t="s">
        <v>94</v>
      </c>
      <c r="T32" s="37">
        <v>258795256</v>
      </c>
      <c r="U32" s="1"/>
      <c r="V32" s="1"/>
      <c r="W32" s="1"/>
      <c r="X32" s="1"/>
    </row>
    <row r="33" spans="1:24" s="7" customFormat="1" ht="213.75" x14ac:dyDescent="0.25">
      <c r="A33" s="115"/>
      <c r="B33" s="109"/>
      <c r="C33" s="112"/>
      <c r="D33" s="109"/>
      <c r="E33" s="97"/>
      <c r="F33" s="89"/>
      <c r="G33" s="92"/>
      <c r="H33" s="95"/>
      <c r="I33" s="89"/>
      <c r="J33" s="89"/>
      <c r="K33" s="95"/>
      <c r="L33" s="89"/>
      <c r="M33" s="89"/>
      <c r="N33" s="122"/>
      <c r="O33" s="26" t="s">
        <v>113</v>
      </c>
      <c r="P33" s="32" t="s">
        <v>114</v>
      </c>
      <c r="Q33" s="32" t="s">
        <v>97</v>
      </c>
      <c r="R33" s="32" t="s">
        <v>98</v>
      </c>
      <c r="S33" s="32" t="s">
        <v>94</v>
      </c>
      <c r="T33" s="37">
        <v>258795256</v>
      </c>
      <c r="U33" s="1"/>
      <c r="V33" s="1"/>
      <c r="W33" s="1"/>
      <c r="X33" s="1"/>
    </row>
    <row r="34" spans="1:24" s="7" customFormat="1" ht="213.75" x14ac:dyDescent="0.25">
      <c r="A34" s="115"/>
      <c r="B34" s="109"/>
      <c r="C34" s="112"/>
      <c r="D34" s="109"/>
      <c r="E34" s="97"/>
      <c r="F34" s="89"/>
      <c r="G34" s="92"/>
      <c r="H34" s="95"/>
      <c r="I34" s="89"/>
      <c r="J34" s="89"/>
      <c r="K34" s="95"/>
      <c r="L34" s="89"/>
      <c r="M34" s="89"/>
      <c r="N34" s="122"/>
      <c r="O34" s="26" t="s">
        <v>115</v>
      </c>
      <c r="P34" s="32" t="s">
        <v>116</v>
      </c>
      <c r="Q34" s="32" t="s">
        <v>101</v>
      </c>
      <c r="R34" s="32" t="s">
        <v>98</v>
      </c>
      <c r="S34" s="32" t="s">
        <v>94</v>
      </c>
      <c r="T34" s="37">
        <v>258795256</v>
      </c>
      <c r="U34" s="1"/>
      <c r="V34" s="1"/>
      <c r="W34" s="1"/>
      <c r="X34" s="1"/>
    </row>
    <row r="35" spans="1:24" s="7" customFormat="1" ht="42.75" x14ac:dyDescent="0.25">
      <c r="A35" s="115"/>
      <c r="B35" s="109"/>
      <c r="C35" s="112"/>
      <c r="D35" s="109"/>
      <c r="E35" s="97"/>
      <c r="F35" s="89"/>
      <c r="G35" s="92"/>
      <c r="H35" s="95"/>
      <c r="I35" s="89"/>
      <c r="J35" s="89"/>
      <c r="K35" s="95"/>
      <c r="L35" s="89"/>
      <c r="M35" s="89"/>
      <c r="N35" s="122"/>
      <c r="O35" s="26" t="s">
        <v>130</v>
      </c>
      <c r="P35" s="26" t="s">
        <v>131</v>
      </c>
      <c r="Q35" s="27" t="s">
        <v>123</v>
      </c>
      <c r="R35" s="27" t="s">
        <v>124</v>
      </c>
      <c r="S35" s="27" t="s">
        <v>125</v>
      </c>
      <c r="T35" s="28">
        <v>1237000000</v>
      </c>
      <c r="U35" s="1"/>
      <c r="V35" s="1"/>
      <c r="W35" s="1"/>
      <c r="X35" s="1"/>
    </row>
    <row r="36" spans="1:24" ht="57" x14ac:dyDescent="0.25">
      <c r="A36" s="115"/>
      <c r="B36" s="109"/>
      <c r="C36" s="112"/>
      <c r="D36" s="109"/>
      <c r="E36" s="97"/>
      <c r="F36" s="123" t="s">
        <v>48</v>
      </c>
      <c r="G36" s="125" t="s">
        <v>77</v>
      </c>
      <c r="H36" s="127">
        <f>+K36</f>
        <v>2515902030</v>
      </c>
      <c r="I36" s="88" t="s">
        <v>49</v>
      </c>
      <c r="J36" s="125" t="s">
        <v>77</v>
      </c>
      <c r="K36" s="127">
        <f>SUM(T36:T40)</f>
        <v>2515902030</v>
      </c>
      <c r="L36" s="125" t="s">
        <v>32</v>
      </c>
      <c r="M36" s="123" t="s">
        <v>50</v>
      </c>
      <c r="N36" s="123" t="s">
        <v>51</v>
      </c>
      <c r="O36" s="26" t="s">
        <v>90</v>
      </c>
      <c r="P36" s="32" t="s">
        <v>91</v>
      </c>
      <c r="Q36" s="32" t="s">
        <v>92</v>
      </c>
      <c r="R36" s="32" t="s">
        <v>93</v>
      </c>
      <c r="S36" s="32" t="s">
        <v>94</v>
      </c>
      <c r="T36" s="37">
        <v>451723583</v>
      </c>
      <c r="U36" s="1"/>
      <c r="V36" s="1"/>
      <c r="W36" s="1"/>
      <c r="X36" s="1"/>
    </row>
    <row r="37" spans="1:24" s="7" customFormat="1" ht="242.25" x14ac:dyDescent="0.25">
      <c r="A37" s="115"/>
      <c r="B37" s="109"/>
      <c r="C37" s="112"/>
      <c r="D37" s="109"/>
      <c r="E37" s="97"/>
      <c r="F37" s="124"/>
      <c r="G37" s="126"/>
      <c r="H37" s="128"/>
      <c r="I37" s="89"/>
      <c r="J37" s="126"/>
      <c r="K37" s="128"/>
      <c r="L37" s="126"/>
      <c r="M37" s="124"/>
      <c r="N37" s="124"/>
      <c r="O37" s="26" t="s">
        <v>133</v>
      </c>
      <c r="P37" s="32" t="s">
        <v>132</v>
      </c>
      <c r="Q37" s="32" t="s">
        <v>134</v>
      </c>
      <c r="R37" s="32" t="s">
        <v>98</v>
      </c>
      <c r="S37" s="32" t="s">
        <v>108</v>
      </c>
      <c r="T37" s="37">
        <v>1030065818</v>
      </c>
      <c r="U37" s="1"/>
      <c r="V37" s="1"/>
      <c r="W37" s="1"/>
      <c r="X37" s="1"/>
    </row>
    <row r="38" spans="1:24" s="7" customFormat="1" ht="171" x14ac:dyDescent="0.25">
      <c r="A38" s="115"/>
      <c r="B38" s="109"/>
      <c r="C38" s="112"/>
      <c r="D38" s="109"/>
      <c r="E38" s="97"/>
      <c r="F38" s="124"/>
      <c r="G38" s="126"/>
      <c r="H38" s="128"/>
      <c r="I38" s="89"/>
      <c r="J38" s="126"/>
      <c r="K38" s="128"/>
      <c r="L38" s="126"/>
      <c r="M38" s="124"/>
      <c r="N38" s="124"/>
      <c r="O38" s="26" t="s">
        <v>107</v>
      </c>
      <c r="P38" s="32" t="s">
        <v>135</v>
      </c>
      <c r="Q38" s="32" t="s">
        <v>97</v>
      </c>
      <c r="R38" s="32" t="s">
        <v>98</v>
      </c>
      <c r="S38" s="32" t="s">
        <v>108</v>
      </c>
      <c r="T38" s="37">
        <v>196383459</v>
      </c>
      <c r="U38" s="1"/>
      <c r="V38" s="1"/>
      <c r="W38" s="1"/>
      <c r="X38" s="1"/>
    </row>
    <row r="39" spans="1:24" s="7" customFormat="1" ht="185.25" x14ac:dyDescent="0.25">
      <c r="A39" s="115"/>
      <c r="B39" s="109"/>
      <c r="C39" s="112"/>
      <c r="D39" s="109"/>
      <c r="E39" s="97"/>
      <c r="F39" s="124"/>
      <c r="G39" s="126"/>
      <c r="H39" s="128"/>
      <c r="I39" s="89"/>
      <c r="J39" s="126"/>
      <c r="K39" s="128"/>
      <c r="L39" s="126"/>
      <c r="M39" s="124"/>
      <c r="N39" s="124"/>
      <c r="O39" s="26" t="s">
        <v>99</v>
      </c>
      <c r="P39" s="34" t="s">
        <v>100</v>
      </c>
      <c r="Q39" s="32" t="s">
        <v>101</v>
      </c>
      <c r="R39" s="32" t="s">
        <v>98</v>
      </c>
      <c r="S39" s="32" t="s">
        <v>94</v>
      </c>
      <c r="T39" s="37">
        <v>120000000</v>
      </c>
      <c r="U39" s="1"/>
      <c r="V39" s="1"/>
      <c r="W39" s="1"/>
      <c r="X39" s="1"/>
    </row>
    <row r="40" spans="1:24" s="7" customFormat="1" ht="185.25" x14ac:dyDescent="0.25">
      <c r="A40" s="116"/>
      <c r="B40" s="110"/>
      <c r="C40" s="113"/>
      <c r="D40" s="110"/>
      <c r="E40" s="98"/>
      <c r="F40" s="129"/>
      <c r="G40" s="126"/>
      <c r="H40" s="128"/>
      <c r="I40" s="89"/>
      <c r="J40" s="126"/>
      <c r="K40" s="128"/>
      <c r="L40" s="126"/>
      <c r="M40" s="124"/>
      <c r="N40" s="124"/>
      <c r="O40" s="29" t="s">
        <v>136</v>
      </c>
      <c r="P40" s="46" t="str">
        <f>LOWER("CORAZONES PRODUCTIVOS")</f>
        <v>corazones productivos</v>
      </c>
      <c r="Q40" s="46" t="s">
        <v>101</v>
      </c>
      <c r="R40" s="46" t="s">
        <v>98</v>
      </c>
      <c r="S40" s="46" t="s">
        <v>108</v>
      </c>
      <c r="T40" s="47">
        <v>717729170</v>
      </c>
      <c r="U40" s="1"/>
      <c r="V40" s="1"/>
      <c r="W40" s="1"/>
      <c r="X40" s="1"/>
    </row>
    <row r="41" spans="1:24" ht="409.5" x14ac:dyDescent="0.25">
      <c r="A41" s="71">
        <v>8156</v>
      </c>
      <c r="B41" s="69" t="s">
        <v>52</v>
      </c>
      <c r="C41" s="69" t="s">
        <v>53</v>
      </c>
      <c r="D41" s="69" t="s">
        <v>19</v>
      </c>
      <c r="E41" s="77">
        <f>+H41</f>
        <v>232978252</v>
      </c>
      <c r="F41" s="79" t="s">
        <v>54</v>
      </c>
      <c r="G41" s="81">
        <v>0.25</v>
      </c>
      <c r="H41" s="82">
        <f>+K41+K42</f>
        <v>232978252</v>
      </c>
      <c r="I41" s="43" t="s">
        <v>55</v>
      </c>
      <c r="J41" s="58">
        <v>0.25</v>
      </c>
      <c r="K41" s="44">
        <f>SUM(T41)</f>
        <v>89210000</v>
      </c>
      <c r="L41" s="43" t="s">
        <v>56</v>
      </c>
      <c r="M41" s="55" t="s">
        <v>57</v>
      </c>
      <c r="N41" s="43" t="s">
        <v>58</v>
      </c>
      <c r="O41" s="43" t="s">
        <v>90</v>
      </c>
      <c r="P41" s="53" t="s">
        <v>91</v>
      </c>
      <c r="Q41" s="53" t="s">
        <v>92</v>
      </c>
      <c r="R41" s="53" t="s">
        <v>93</v>
      </c>
      <c r="S41" s="53" t="s">
        <v>94</v>
      </c>
      <c r="T41" s="54">
        <v>89210000</v>
      </c>
      <c r="U41" s="1"/>
      <c r="V41" s="1"/>
      <c r="W41" s="1"/>
      <c r="X41" s="1"/>
    </row>
    <row r="42" spans="1:24" ht="270.75" x14ac:dyDescent="0.25">
      <c r="A42" s="72">
        <v>8156</v>
      </c>
      <c r="B42" s="70" t="s">
        <v>52</v>
      </c>
      <c r="C42" s="70" t="s">
        <v>53</v>
      </c>
      <c r="D42" s="70" t="s">
        <v>19</v>
      </c>
      <c r="E42" s="78"/>
      <c r="F42" s="80"/>
      <c r="G42" s="81"/>
      <c r="H42" s="82"/>
      <c r="I42" s="43" t="s">
        <v>59</v>
      </c>
      <c r="J42" s="59">
        <v>1</v>
      </c>
      <c r="K42" s="44">
        <f>SUM(T42)</f>
        <v>143768252</v>
      </c>
      <c r="L42" s="45" t="s">
        <v>56</v>
      </c>
      <c r="M42" s="55" t="s">
        <v>60</v>
      </c>
      <c r="N42" s="43" t="s">
        <v>61</v>
      </c>
      <c r="O42" s="43" t="s">
        <v>90</v>
      </c>
      <c r="P42" s="53" t="s">
        <v>91</v>
      </c>
      <c r="Q42" s="53" t="s">
        <v>92</v>
      </c>
      <c r="R42" s="53" t="s">
        <v>93</v>
      </c>
      <c r="S42" s="53" t="s">
        <v>94</v>
      </c>
      <c r="T42" s="54">
        <v>143768252</v>
      </c>
      <c r="U42" s="1"/>
      <c r="V42" s="1"/>
      <c r="W42" s="1"/>
      <c r="X42" s="1"/>
    </row>
    <row r="43" spans="1:24" ht="87" customHeight="1" x14ac:dyDescent="0.25">
      <c r="A43" s="73" t="s">
        <v>147</v>
      </c>
      <c r="B43" s="75" t="s">
        <v>146</v>
      </c>
      <c r="C43" s="75" t="s">
        <v>146</v>
      </c>
      <c r="D43" s="73" t="s">
        <v>19</v>
      </c>
      <c r="E43" s="67">
        <f>+SUM(H43:H44)</f>
        <v>12828493000</v>
      </c>
      <c r="F43" s="15" t="s">
        <v>63</v>
      </c>
      <c r="G43" s="48">
        <v>0.24</v>
      </c>
      <c r="H43" s="8">
        <f>+K43</f>
        <v>12750000000</v>
      </c>
      <c r="I43" s="17" t="s">
        <v>64</v>
      </c>
      <c r="J43" s="49">
        <v>0.24</v>
      </c>
      <c r="K43" s="24">
        <v>12750000000</v>
      </c>
      <c r="L43" s="50" t="s">
        <v>65</v>
      </c>
      <c r="M43" s="17" t="s">
        <v>66</v>
      </c>
      <c r="N43" s="14" t="s">
        <v>67</v>
      </c>
      <c r="O43" s="14" t="s">
        <v>137</v>
      </c>
      <c r="P43" s="20" t="s">
        <v>138</v>
      </c>
      <c r="Q43" s="51" t="s">
        <v>139</v>
      </c>
      <c r="R43" s="51" t="s">
        <v>98</v>
      </c>
      <c r="S43" s="51" t="s">
        <v>140</v>
      </c>
      <c r="T43" s="52">
        <v>12750000000</v>
      </c>
      <c r="U43" s="1"/>
      <c r="V43" s="1"/>
      <c r="W43" s="1"/>
      <c r="X43" s="1"/>
    </row>
    <row r="44" spans="1:24" ht="142.5" x14ac:dyDescent="0.25">
      <c r="A44" s="74">
        <v>8070</v>
      </c>
      <c r="B44" s="76" t="s">
        <v>62</v>
      </c>
      <c r="C44" s="76" t="s">
        <v>62</v>
      </c>
      <c r="D44" s="74" t="s">
        <v>19</v>
      </c>
      <c r="E44" s="68"/>
      <c r="F44" s="15" t="s">
        <v>68</v>
      </c>
      <c r="G44" s="60">
        <v>0.2</v>
      </c>
      <c r="H44" s="6">
        <f>+K44</f>
        <v>78493000</v>
      </c>
      <c r="I44" s="15" t="s">
        <v>69</v>
      </c>
      <c r="J44" s="22">
        <v>8.7499999999999994E-2</v>
      </c>
      <c r="K44" s="25">
        <v>78493000</v>
      </c>
      <c r="L44" s="21" t="s">
        <v>70</v>
      </c>
      <c r="M44" s="5" t="s">
        <v>71</v>
      </c>
      <c r="N44" s="15" t="s">
        <v>72</v>
      </c>
      <c r="O44" s="19" t="s">
        <v>90</v>
      </c>
      <c r="P44" s="18" t="s">
        <v>91</v>
      </c>
      <c r="Q44" s="18" t="s">
        <v>92</v>
      </c>
      <c r="R44" s="18" t="s">
        <v>93</v>
      </c>
      <c r="S44" s="18" t="s">
        <v>94</v>
      </c>
      <c r="T44" s="16">
        <v>78493000</v>
      </c>
      <c r="U44" s="1"/>
      <c r="V44" s="1"/>
      <c r="W44" s="1"/>
      <c r="X44" s="1"/>
    </row>
    <row r="45" spans="1:24"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row r="1001" spans="1:24"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row>
    <row r="1002" spans="1:24"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row>
    <row r="1003" spans="1:24"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row>
    <row r="1004" spans="1:24"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row>
    <row r="1005" spans="1:24"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row>
    <row r="1006" spans="1:24"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row>
    <row r="1007" spans="1:24"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row>
    <row r="1008" spans="1:24"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row>
    <row r="1009" spans="1:24"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row>
    <row r="1010" spans="1:24"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row>
  </sheetData>
  <mergeCells count="85">
    <mergeCell ref="K36:K40"/>
    <mergeCell ref="J36:J40"/>
    <mergeCell ref="I36:I40"/>
    <mergeCell ref="G36:G40"/>
    <mergeCell ref="F36:F40"/>
    <mergeCell ref="H36:H40"/>
    <mergeCell ref="L30:L35"/>
    <mergeCell ref="M30:M35"/>
    <mergeCell ref="N30:N35"/>
    <mergeCell ref="N36:N40"/>
    <mergeCell ref="M36:M40"/>
    <mergeCell ref="L36:L40"/>
    <mergeCell ref="J30:J35"/>
    <mergeCell ref="F30:F35"/>
    <mergeCell ref="G30:G35"/>
    <mergeCell ref="H30:H35"/>
    <mergeCell ref="K30:K35"/>
    <mergeCell ref="M17:M25"/>
    <mergeCell ref="K17:K25"/>
    <mergeCell ref="N17:N25"/>
    <mergeCell ref="M28:M29"/>
    <mergeCell ref="N28:N29"/>
    <mergeCell ref="L28:L29"/>
    <mergeCell ref="K28:K29"/>
    <mergeCell ref="N12:N14"/>
    <mergeCell ref="I15:I16"/>
    <mergeCell ref="J15:J16"/>
    <mergeCell ref="L15:L16"/>
    <mergeCell ref="K15:K16"/>
    <mergeCell ref="M15:M16"/>
    <mergeCell ref="N15:N16"/>
    <mergeCell ref="O8:T8"/>
    <mergeCell ref="A8:N8"/>
    <mergeCell ref="F10:F11"/>
    <mergeCell ref="G10:G11"/>
    <mergeCell ref="H10:H11"/>
    <mergeCell ref="I10:I11"/>
    <mergeCell ref="K10:K11"/>
    <mergeCell ref="J10:J11"/>
    <mergeCell ref="L10:L11"/>
    <mergeCell ref="M10:M11"/>
    <mergeCell ref="N10:N11"/>
    <mergeCell ref="D10:D40"/>
    <mergeCell ref="C10:C40"/>
    <mergeCell ref="B10:B40"/>
    <mergeCell ref="A10:A40"/>
    <mergeCell ref="M12:M14"/>
    <mergeCell ref="L12:L14"/>
    <mergeCell ref="H12:H16"/>
    <mergeCell ref="G12:G16"/>
    <mergeCell ref="F12:F16"/>
    <mergeCell ref="E10:E40"/>
    <mergeCell ref="H26:H27"/>
    <mergeCell ref="G26:G27"/>
    <mergeCell ref="K12:K14"/>
    <mergeCell ref="I17:I25"/>
    <mergeCell ref="J17:J25"/>
    <mergeCell ref="L17:L25"/>
    <mergeCell ref="J28:J29"/>
    <mergeCell ref="I28:I29"/>
    <mergeCell ref="H28:H29"/>
    <mergeCell ref="G28:G29"/>
    <mergeCell ref="I30:I35"/>
    <mergeCell ref="B41:B42"/>
    <mergeCell ref="A41:A42"/>
    <mergeCell ref="D43:D44"/>
    <mergeCell ref="C43:C44"/>
    <mergeCell ref="B43:B44"/>
    <mergeCell ref="A43:A44"/>
    <mergeCell ref="C2:T2"/>
    <mergeCell ref="C3:T3"/>
    <mergeCell ref="C4:T4"/>
    <mergeCell ref="E43:E44"/>
    <mergeCell ref="D41:D42"/>
    <mergeCell ref="C41:C42"/>
    <mergeCell ref="E41:E42"/>
    <mergeCell ref="F41:F42"/>
    <mergeCell ref="G41:G42"/>
    <mergeCell ref="H41:H42"/>
    <mergeCell ref="F17:F25"/>
    <mergeCell ref="G17:G25"/>
    <mergeCell ref="H17:H25"/>
    <mergeCell ref="F28:F29"/>
    <mergeCell ref="I12:I14"/>
    <mergeCell ref="J12:J14"/>
  </mergeCells>
  <pageMargins left="0.7" right="0.7" top="0.75" bottom="0.75" header="0" footer="0"/>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69C5F-B160-4F1C-8D62-F78D4807EB6D}">
  <dimension ref="A1:T56"/>
  <sheetViews>
    <sheetView showGridLines="0" zoomScale="60" zoomScaleNormal="60" workbookViewId="0">
      <selection activeCell="A5" sqref="A5"/>
    </sheetView>
  </sheetViews>
  <sheetFormatPr baseColWidth="10" defaultRowHeight="15" x14ac:dyDescent="0.25"/>
  <cols>
    <col min="1" max="1" width="18.42578125" customWidth="1"/>
    <col min="2" max="2" width="23" customWidth="1"/>
    <col min="3" max="3" width="24.140625" customWidth="1"/>
    <col min="4" max="4" width="22" customWidth="1"/>
    <col min="5" max="5" width="21.5703125" bestFit="1" customWidth="1"/>
    <col min="6" max="6" width="30.5703125" customWidth="1"/>
    <col min="7" max="7" width="27.140625" customWidth="1"/>
    <col min="8" max="8" width="25.7109375" customWidth="1"/>
    <col min="9" max="9" width="23" customWidth="1"/>
    <col min="10" max="10" width="18.5703125" customWidth="1"/>
    <col min="11" max="11" width="20.5703125" customWidth="1"/>
    <col min="12" max="12" width="16.140625" customWidth="1"/>
    <col min="13" max="13" width="21.85546875" customWidth="1"/>
    <col min="14" max="14" width="21.28515625" customWidth="1"/>
    <col min="15" max="15" width="30.42578125" customWidth="1"/>
    <col min="16" max="16" width="25.85546875" customWidth="1"/>
    <col min="17" max="17" width="24.140625" customWidth="1"/>
    <col min="18" max="18" width="23.7109375" customWidth="1"/>
    <col min="20" max="20" width="18.7109375" customWidth="1"/>
  </cols>
  <sheetData>
    <row r="1" spans="1:20" x14ac:dyDescent="0.25">
      <c r="A1" s="130"/>
      <c r="B1" s="130"/>
      <c r="C1" s="130"/>
      <c r="D1" s="130"/>
      <c r="E1" s="130"/>
      <c r="F1" s="130"/>
      <c r="G1" s="130"/>
      <c r="H1" s="130"/>
      <c r="I1" s="130"/>
      <c r="J1" s="130"/>
      <c r="K1" s="130"/>
      <c r="L1" s="130"/>
      <c r="M1" s="130"/>
      <c r="N1" s="130"/>
      <c r="O1" s="130"/>
      <c r="P1" s="130"/>
      <c r="Q1" s="130"/>
      <c r="R1" s="130"/>
      <c r="S1" s="130"/>
      <c r="T1" s="130"/>
    </row>
    <row r="2" spans="1:20" ht="18" x14ac:dyDescent="0.25">
      <c r="A2" s="131"/>
      <c r="B2" s="131"/>
      <c r="C2" s="207" t="s">
        <v>0</v>
      </c>
      <c r="D2" s="207"/>
      <c r="E2" s="207"/>
      <c r="F2" s="207"/>
      <c r="G2" s="207"/>
      <c r="H2" s="207"/>
      <c r="I2" s="207"/>
      <c r="J2" s="207"/>
      <c r="K2" s="207"/>
      <c r="L2" s="207"/>
      <c r="M2" s="207"/>
      <c r="N2" s="207"/>
      <c r="O2" s="207"/>
      <c r="P2" s="207"/>
      <c r="Q2" s="207"/>
      <c r="R2" s="207"/>
      <c r="S2" s="207"/>
      <c r="T2" s="207"/>
    </row>
    <row r="3" spans="1:20" ht="18" x14ac:dyDescent="0.25">
      <c r="A3" s="131"/>
      <c r="B3" s="131"/>
      <c r="C3" s="207" t="s">
        <v>1</v>
      </c>
      <c r="D3" s="207"/>
      <c r="E3" s="207"/>
      <c r="F3" s="207"/>
      <c r="G3" s="207"/>
      <c r="H3" s="207"/>
      <c r="I3" s="207"/>
      <c r="J3" s="207"/>
      <c r="K3" s="207"/>
      <c r="L3" s="207"/>
      <c r="M3" s="207"/>
      <c r="N3" s="207"/>
      <c r="O3" s="207"/>
      <c r="P3" s="207"/>
      <c r="Q3" s="207"/>
      <c r="R3" s="207"/>
      <c r="S3" s="207"/>
      <c r="T3" s="207"/>
    </row>
    <row r="4" spans="1:20" ht="18" x14ac:dyDescent="0.25">
      <c r="A4" s="131"/>
      <c r="B4" s="131"/>
      <c r="C4" s="208" t="s">
        <v>2</v>
      </c>
      <c r="D4" s="208"/>
      <c r="E4" s="208"/>
      <c r="F4" s="208"/>
      <c r="G4" s="208"/>
      <c r="H4" s="208"/>
      <c r="I4" s="208"/>
      <c r="J4" s="208"/>
      <c r="K4" s="208"/>
      <c r="L4" s="208"/>
      <c r="M4" s="208"/>
      <c r="N4" s="208"/>
      <c r="O4" s="208"/>
      <c r="P4" s="208"/>
      <c r="Q4" s="208"/>
      <c r="R4" s="208"/>
      <c r="S4" s="208"/>
      <c r="T4" s="208"/>
    </row>
    <row r="5" spans="1:20" x14ac:dyDescent="0.25">
      <c r="A5" s="130"/>
      <c r="B5" s="130"/>
      <c r="C5" s="130"/>
      <c r="D5" s="130"/>
      <c r="E5" s="130"/>
      <c r="F5" s="130"/>
      <c r="G5" s="130"/>
      <c r="H5" s="130"/>
      <c r="I5" s="130"/>
      <c r="J5" s="130"/>
      <c r="K5" s="130"/>
      <c r="L5" s="130"/>
      <c r="M5" s="130"/>
      <c r="N5" s="130"/>
      <c r="O5" s="130"/>
      <c r="P5" s="130"/>
      <c r="Q5" s="130"/>
      <c r="R5" s="130"/>
      <c r="S5" s="130"/>
      <c r="T5" s="130"/>
    </row>
    <row r="6" spans="1:20" ht="20.25" x14ac:dyDescent="0.3">
      <c r="A6" s="130"/>
      <c r="B6" s="130"/>
      <c r="C6" s="130"/>
      <c r="D6" s="132"/>
      <c r="E6" s="132"/>
      <c r="F6" s="132"/>
      <c r="G6" s="132"/>
      <c r="H6" s="132"/>
      <c r="I6" s="132"/>
      <c r="J6" s="132"/>
      <c r="K6" s="132"/>
      <c r="L6" s="132"/>
      <c r="M6" s="132"/>
      <c r="N6" s="130"/>
      <c r="O6" s="130"/>
      <c r="P6" s="130"/>
      <c r="Q6" s="130"/>
      <c r="R6" s="130"/>
      <c r="S6" s="130"/>
      <c r="T6" s="130"/>
    </row>
    <row r="7" spans="1:20" ht="20.25" x14ac:dyDescent="0.3">
      <c r="A7" s="133"/>
      <c r="B7" s="133"/>
      <c r="C7" s="133"/>
      <c r="D7" s="132"/>
      <c r="E7" s="132"/>
      <c r="F7" s="132"/>
      <c r="G7" s="132"/>
      <c r="H7" s="132"/>
      <c r="I7" s="132"/>
      <c r="J7" s="132"/>
      <c r="K7" s="132"/>
      <c r="L7" s="132"/>
      <c r="M7" s="132"/>
      <c r="N7" s="133"/>
      <c r="O7" s="133"/>
      <c r="P7" s="133"/>
      <c r="Q7" s="133"/>
      <c r="R7" s="133"/>
      <c r="S7" s="133"/>
      <c r="T7" s="133"/>
    </row>
    <row r="8" spans="1:20" ht="20.25" x14ac:dyDescent="0.3">
      <c r="A8" s="133"/>
      <c r="B8" s="133"/>
      <c r="C8" s="133"/>
      <c r="D8" s="132"/>
      <c r="E8" s="132"/>
      <c r="F8" s="132"/>
      <c r="G8" s="132"/>
      <c r="H8" s="132"/>
      <c r="I8" s="132"/>
      <c r="J8" s="132"/>
      <c r="K8" s="132"/>
      <c r="L8" s="132"/>
      <c r="M8" s="132"/>
      <c r="N8" s="133"/>
      <c r="O8" s="133"/>
      <c r="P8" s="133"/>
      <c r="Q8" s="133"/>
      <c r="R8" s="133"/>
      <c r="S8" s="133"/>
      <c r="T8" s="133"/>
    </row>
    <row r="9" spans="1:20" x14ac:dyDescent="0.25">
      <c r="A9" s="102" t="s">
        <v>89</v>
      </c>
      <c r="B9" s="103"/>
      <c r="C9" s="103"/>
      <c r="D9" s="103"/>
      <c r="E9" s="103"/>
      <c r="F9" s="103"/>
      <c r="G9" s="103"/>
      <c r="H9" s="103"/>
      <c r="I9" s="103"/>
      <c r="J9" s="103"/>
      <c r="K9" s="103"/>
      <c r="L9" s="103"/>
      <c r="M9" s="103"/>
      <c r="N9" s="103"/>
      <c r="O9" s="100" t="s">
        <v>82</v>
      </c>
      <c r="P9" s="101"/>
      <c r="Q9" s="101"/>
      <c r="R9" s="101"/>
      <c r="S9" s="101"/>
      <c r="T9" s="101"/>
    </row>
    <row r="10" spans="1:20" ht="38.25" x14ac:dyDescent="0.25">
      <c r="A10" s="134" t="s">
        <v>3</v>
      </c>
      <c r="B10" s="134" t="s">
        <v>4</v>
      </c>
      <c r="C10" s="134" t="s">
        <v>5</v>
      </c>
      <c r="D10" s="134" t="s">
        <v>6</v>
      </c>
      <c r="E10" s="134" t="s">
        <v>7</v>
      </c>
      <c r="F10" s="134" t="s">
        <v>8</v>
      </c>
      <c r="G10" s="134" t="s">
        <v>9</v>
      </c>
      <c r="H10" s="135" t="s">
        <v>10</v>
      </c>
      <c r="I10" s="135" t="s">
        <v>11</v>
      </c>
      <c r="J10" s="134" t="s">
        <v>12</v>
      </c>
      <c r="K10" s="135" t="s">
        <v>13</v>
      </c>
      <c r="L10" s="134" t="s">
        <v>14</v>
      </c>
      <c r="M10" s="134" t="s">
        <v>15</v>
      </c>
      <c r="N10" s="134" t="s">
        <v>16</v>
      </c>
      <c r="O10" s="9" t="s">
        <v>83</v>
      </c>
      <c r="P10" s="9" t="s">
        <v>84</v>
      </c>
      <c r="Q10" s="9" t="s">
        <v>85</v>
      </c>
      <c r="R10" s="9" t="s">
        <v>86</v>
      </c>
      <c r="S10" s="9" t="s">
        <v>87</v>
      </c>
      <c r="T10" s="10" t="s">
        <v>88</v>
      </c>
    </row>
    <row r="11" spans="1:20" ht="57" x14ac:dyDescent="0.25">
      <c r="A11" s="136">
        <v>8163</v>
      </c>
      <c r="B11" s="137" t="s">
        <v>148</v>
      </c>
      <c r="C11" s="137" t="s">
        <v>149</v>
      </c>
      <c r="D11" s="137" t="s">
        <v>150</v>
      </c>
      <c r="E11" s="138">
        <v>20137100000</v>
      </c>
      <c r="F11" s="139" t="s">
        <v>151</v>
      </c>
      <c r="G11" s="140">
        <v>17500</v>
      </c>
      <c r="H11" s="141">
        <f>SUM(K11:K22)</f>
        <v>15429137269</v>
      </c>
      <c r="I11" s="139" t="s">
        <v>152</v>
      </c>
      <c r="J11" s="140">
        <v>17500</v>
      </c>
      <c r="K11" s="142">
        <f>SUM(T11:T17)</f>
        <v>14526789470</v>
      </c>
      <c r="L11" s="143" t="s">
        <v>153</v>
      </c>
      <c r="M11" s="143" t="s">
        <v>154</v>
      </c>
      <c r="N11" s="144" t="s">
        <v>155</v>
      </c>
      <c r="O11" s="61" t="s">
        <v>156</v>
      </c>
      <c r="P11" s="145" t="s">
        <v>91</v>
      </c>
      <c r="Q11" s="145" t="s">
        <v>92</v>
      </c>
      <c r="R11" s="145" t="s">
        <v>93</v>
      </c>
      <c r="S11" s="145" t="s">
        <v>94</v>
      </c>
      <c r="T11" s="147">
        <v>4866023870</v>
      </c>
    </row>
    <row r="12" spans="1:20" ht="57" x14ac:dyDescent="0.25">
      <c r="A12" s="148"/>
      <c r="B12" s="149"/>
      <c r="C12" s="149"/>
      <c r="D12" s="149"/>
      <c r="E12" s="150"/>
      <c r="F12" s="151"/>
      <c r="G12" s="152"/>
      <c r="H12" s="153"/>
      <c r="I12" s="151"/>
      <c r="J12" s="152"/>
      <c r="K12" s="154"/>
      <c r="L12" s="155"/>
      <c r="M12" s="155"/>
      <c r="N12" s="156"/>
      <c r="O12" s="63" t="s">
        <v>157</v>
      </c>
      <c r="P12" s="31" t="s">
        <v>158</v>
      </c>
      <c r="Q12" s="146" t="s">
        <v>159</v>
      </c>
      <c r="R12" s="145" t="s">
        <v>93</v>
      </c>
      <c r="S12" s="31" t="s">
        <v>126</v>
      </c>
      <c r="T12" s="157">
        <v>110000000</v>
      </c>
    </row>
    <row r="13" spans="1:20" ht="228" x14ac:dyDescent="0.25">
      <c r="A13" s="148"/>
      <c r="B13" s="149"/>
      <c r="C13" s="149"/>
      <c r="D13" s="149"/>
      <c r="E13" s="150"/>
      <c r="F13" s="151"/>
      <c r="G13" s="152"/>
      <c r="H13" s="153"/>
      <c r="I13" s="151"/>
      <c r="J13" s="152"/>
      <c r="K13" s="154"/>
      <c r="L13" s="155"/>
      <c r="M13" s="155"/>
      <c r="N13" s="156"/>
      <c r="O13" s="61" t="s">
        <v>160</v>
      </c>
      <c r="P13" s="61" t="s">
        <v>161</v>
      </c>
      <c r="Q13" s="61" t="s">
        <v>162</v>
      </c>
      <c r="R13" s="61" t="s">
        <v>93</v>
      </c>
      <c r="S13" s="31" t="s">
        <v>163</v>
      </c>
      <c r="T13" s="157">
        <v>3334686600</v>
      </c>
    </row>
    <row r="14" spans="1:20" ht="114" x14ac:dyDescent="0.25">
      <c r="A14" s="148"/>
      <c r="B14" s="149"/>
      <c r="C14" s="149"/>
      <c r="D14" s="149"/>
      <c r="E14" s="150"/>
      <c r="F14" s="151"/>
      <c r="G14" s="152"/>
      <c r="H14" s="153"/>
      <c r="I14" s="151"/>
      <c r="J14" s="152"/>
      <c r="K14" s="154"/>
      <c r="L14" s="155"/>
      <c r="M14" s="155"/>
      <c r="N14" s="156"/>
      <c r="O14" s="63" t="s">
        <v>119</v>
      </c>
      <c r="P14" s="61" t="s">
        <v>103</v>
      </c>
      <c r="Q14" s="61" t="s">
        <v>104</v>
      </c>
      <c r="R14" s="61" t="s">
        <v>93</v>
      </c>
      <c r="S14" s="31" t="s">
        <v>94</v>
      </c>
      <c r="T14" s="157">
        <v>500000000</v>
      </c>
    </row>
    <row r="15" spans="1:20" ht="384.75" x14ac:dyDescent="0.25">
      <c r="A15" s="148"/>
      <c r="B15" s="149"/>
      <c r="C15" s="149"/>
      <c r="D15" s="149"/>
      <c r="E15" s="150"/>
      <c r="F15" s="151"/>
      <c r="G15" s="152"/>
      <c r="H15" s="153"/>
      <c r="I15" s="151"/>
      <c r="J15" s="152"/>
      <c r="K15" s="154"/>
      <c r="L15" s="155"/>
      <c r="M15" s="155"/>
      <c r="N15" s="156"/>
      <c r="O15" s="63" t="s">
        <v>164</v>
      </c>
      <c r="P15" s="31" t="s">
        <v>165</v>
      </c>
      <c r="Q15" s="31" t="s">
        <v>104</v>
      </c>
      <c r="R15" s="61" t="s">
        <v>93</v>
      </c>
      <c r="S15" s="31" t="s">
        <v>94</v>
      </c>
      <c r="T15" s="157">
        <v>4158079000</v>
      </c>
    </row>
    <row r="16" spans="1:20" ht="142.5" x14ac:dyDescent="0.25">
      <c r="A16" s="148"/>
      <c r="B16" s="149"/>
      <c r="C16" s="149"/>
      <c r="D16" s="149"/>
      <c r="E16" s="150"/>
      <c r="F16" s="151"/>
      <c r="G16" s="152"/>
      <c r="H16" s="153"/>
      <c r="I16" s="151"/>
      <c r="J16" s="152"/>
      <c r="K16" s="154"/>
      <c r="L16" s="155"/>
      <c r="M16" s="155"/>
      <c r="N16" s="156"/>
      <c r="O16" s="61" t="s">
        <v>166</v>
      </c>
      <c r="P16" s="61" t="s">
        <v>167</v>
      </c>
      <c r="Q16" s="31" t="s">
        <v>168</v>
      </c>
      <c r="R16" s="61" t="s">
        <v>93</v>
      </c>
      <c r="S16" s="31" t="s">
        <v>94</v>
      </c>
      <c r="T16" s="157">
        <v>58000000</v>
      </c>
    </row>
    <row r="17" spans="1:20" ht="128.25" x14ac:dyDescent="0.25">
      <c r="A17" s="148"/>
      <c r="B17" s="149"/>
      <c r="C17" s="149"/>
      <c r="D17" s="149"/>
      <c r="E17" s="150"/>
      <c r="F17" s="151"/>
      <c r="G17" s="152"/>
      <c r="H17" s="153"/>
      <c r="I17" s="158"/>
      <c r="J17" s="159"/>
      <c r="K17" s="160"/>
      <c r="L17" s="161"/>
      <c r="M17" s="161"/>
      <c r="N17" s="162"/>
      <c r="O17" s="61" t="s">
        <v>130</v>
      </c>
      <c r="P17" s="61" t="s">
        <v>131</v>
      </c>
      <c r="Q17" s="32" t="s">
        <v>123</v>
      </c>
      <c r="R17" s="32" t="s">
        <v>124</v>
      </c>
      <c r="S17" s="31" t="s">
        <v>125</v>
      </c>
      <c r="T17" s="157">
        <v>1500000000</v>
      </c>
    </row>
    <row r="18" spans="1:20" ht="128.25" x14ac:dyDescent="0.25">
      <c r="A18" s="148"/>
      <c r="B18" s="149"/>
      <c r="C18" s="149"/>
      <c r="D18" s="149"/>
      <c r="E18" s="150"/>
      <c r="F18" s="151"/>
      <c r="G18" s="152"/>
      <c r="H18" s="153"/>
      <c r="I18" s="139" t="s">
        <v>169</v>
      </c>
      <c r="J18" s="163">
        <v>0.25</v>
      </c>
      <c r="K18" s="142">
        <f>SUM(T18:T22)</f>
        <v>902347799</v>
      </c>
      <c r="L18" s="143" t="s">
        <v>170</v>
      </c>
      <c r="M18" s="143" t="s">
        <v>154</v>
      </c>
      <c r="N18" s="137" t="s">
        <v>171</v>
      </c>
      <c r="O18" s="61" t="s">
        <v>156</v>
      </c>
      <c r="P18" s="145" t="s">
        <v>91</v>
      </c>
      <c r="Q18" s="145" t="s">
        <v>92</v>
      </c>
      <c r="R18" s="145" t="s">
        <v>93</v>
      </c>
      <c r="S18" s="31" t="s">
        <v>94</v>
      </c>
      <c r="T18" s="157">
        <v>362147799</v>
      </c>
    </row>
    <row r="19" spans="1:20" ht="270.75" x14ac:dyDescent="0.25">
      <c r="A19" s="148"/>
      <c r="B19" s="149"/>
      <c r="C19" s="149"/>
      <c r="D19" s="149"/>
      <c r="E19" s="150"/>
      <c r="F19" s="151"/>
      <c r="G19" s="152"/>
      <c r="H19" s="153"/>
      <c r="I19" s="151"/>
      <c r="J19" s="164"/>
      <c r="K19" s="154"/>
      <c r="L19" s="155"/>
      <c r="M19" s="155"/>
      <c r="N19" s="149"/>
      <c r="O19" s="61" t="s">
        <v>172</v>
      </c>
      <c r="P19" s="61" t="s">
        <v>173</v>
      </c>
      <c r="Q19" s="61" t="s">
        <v>174</v>
      </c>
      <c r="R19" s="61" t="s">
        <v>93</v>
      </c>
      <c r="S19" s="61" t="s">
        <v>126</v>
      </c>
      <c r="T19" s="157">
        <v>433000000</v>
      </c>
    </row>
    <row r="20" spans="1:20" ht="114" x14ac:dyDescent="0.25">
      <c r="A20" s="148"/>
      <c r="B20" s="149"/>
      <c r="C20" s="149"/>
      <c r="D20" s="149"/>
      <c r="E20" s="150"/>
      <c r="F20" s="151"/>
      <c r="G20" s="152"/>
      <c r="H20" s="153"/>
      <c r="I20" s="151"/>
      <c r="J20" s="164"/>
      <c r="K20" s="154"/>
      <c r="L20" s="155"/>
      <c r="M20" s="155"/>
      <c r="N20" s="149"/>
      <c r="O20" s="61" t="s">
        <v>175</v>
      </c>
      <c r="P20" s="61" t="s">
        <v>176</v>
      </c>
      <c r="Q20" s="61" t="s">
        <v>177</v>
      </c>
      <c r="R20" s="61" t="s">
        <v>93</v>
      </c>
      <c r="S20" s="61" t="s">
        <v>140</v>
      </c>
      <c r="T20" s="157">
        <v>65000000</v>
      </c>
    </row>
    <row r="21" spans="1:20" ht="256.5" x14ac:dyDescent="0.25">
      <c r="A21" s="148"/>
      <c r="B21" s="149"/>
      <c r="C21" s="149"/>
      <c r="D21" s="149"/>
      <c r="E21" s="150"/>
      <c r="F21" s="151"/>
      <c r="G21" s="152"/>
      <c r="H21" s="153"/>
      <c r="I21" s="151"/>
      <c r="J21" s="164"/>
      <c r="K21" s="154"/>
      <c r="L21" s="155"/>
      <c r="M21" s="155"/>
      <c r="N21" s="149"/>
      <c r="O21" s="61" t="s">
        <v>178</v>
      </c>
      <c r="P21" s="61" t="s">
        <v>179</v>
      </c>
      <c r="Q21" s="61" t="s">
        <v>159</v>
      </c>
      <c r="R21" s="61" t="s">
        <v>93</v>
      </c>
      <c r="S21" s="61" t="s">
        <v>180</v>
      </c>
      <c r="T21" s="157">
        <v>7200000</v>
      </c>
    </row>
    <row r="22" spans="1:20" ht="142.5" x14ac:dyDescent="0.25">
      <c r="A22" s="148"/>
      <c r="B22" s="149"/>
      <c r="C22" s="149"/>
      <c r="D22" s="149"/>
      <c r="E22" s="150"/>
      <c r="F22" s="158"/>
      <c r="G22" s="159"/>
      <c r="H22" s="165"/>
      <c r="I22" s="158"/>
      <c r="J22" s="166"/>
      <c r="K22" s="160"/>
      <c r="L22" s="161"/>
      <c r="M22" s="161"/>
      <c r="N22" s="167"/>
      <c r="O22" s="61" t="s">
        <v>181</v>
      </c>
      <c r="P22" s="61" t="s">
        <v>182</v>
      </c>
      <c r="Q22" s="61" t="s">
        <v>177</v>
      </c>
      <c r="R22" s="61" t="s">
        <v>93</v>
      </c>
      <c r="S22" s="61" t="s">
        <v>183</v>
      </c>
      <c r="T22" s="157">
        <v>35000000</v>
      </c>
    </row>
    <row r="23" spans="1:20" ht="57" customHeight="1" x14ac:dyDescent="0.25">
      <c r="A23" s="148"/>
      <c r="B23" s="149"/>
      <c r="C23" s="149"/>
      <c r="D23" s="149"/>
      <c r="E23" s="150"/>
      <c r="F23" s="139" t="s">
        <v>184</v>
      </c>
      <c r="G23" s="140">
        <v>6661</v>
      </c>
      <c r="H23" s="142">
        <f>SUM(K23)</f>
        <v>3434201066</v>
      </c>
      <c r="I23" s="139" t="s">
        <v>185</v>
      </c>
      <c r="J23" s="140">
        <v>6661</v>
      </c>
      <c r="K23" s="142">
        <f>SUM(T23:T25)</f>
        <v>3434201066</v>
      </c>
      <c r="L23" s="209" t="s">
        <v>186</v>
      </c>
      <c r="M23" s="209" t="s">
        <v>154</v>
      </c>
      <c r="N23" s="139" t="s">
        <v>187</v>
      </c>
      <c r="O23" s="61" t="s">
        <v>156</v>
      </c>
      <c r="P23" s="145" t="s">
        <v>91</v>
      </c>
      <c r="Q23" s="145" t="s">
        <v>92</v>
      </c>
      <c r="R23" s="145" t="s">
        <v>93</v>
      </c>
      <c r="S23" s="31" t="s">
        <v>94</v>
      </c>
      <c r="T23" s="157">
        <v>374128666</v>
      </c>
    </row>
    <row r="24" spans="1:20" ht="228" x14ac:dyDescent="0.25">
      <c r="A24" s="148"/>
      <c r="B24" s="149"/>
      <c r="C24" s="149"/>
      <c r="D24" s="149"/>
      <c r="E24" s="150"/>
      <c r="F24" s="151"/>
      <c r="G24" s="152"/>
      <c r="H24" s="154"/>
      <c r="I24" s="151"/>
      <c r="J24" s="152"/>
      <c r="K24" s="154"/>
      <c r="L24" s="210"/>
      <c r="M24" s="210"/>
      <c r="N24" s="151"/>
      <c r="O24" s="61" t="s">
        <v>160</v>
      </c>
      <c r="P24" s="61" t="s">
        <v>161</v>
      </c>
      <c r="Q24" s="145" t="s">
        <v>162</v>
      </c>
      <c r="R24" s="145" t="s">
        <v>93</v>
      </c>
      <c r="S24" s="31" t="s">
        <v>163</v>
      </c>
      <c r="T24" s="157">
        <v>1429151400</v>
      </c>
    </row>
    <row r="25" spans="1:20" ht="156.75" x14ac:dyDescent="0.25">
      <c r="A25" s="148"/>
      <c r="B25" s="149"/>
      <c r="C25" s="149"/>
      <c r="D25" s="149"/>
      <c r="E25" s="150"/>
      <c r="F25" s="158"/>
      <c r="G25" s="159"/>
      <c r="H25" s="160"/>
      <c r="I25" s="158"/>
      <c r="J25" s="159"/>
      <c r="K25" s="160"/>
      <c r="L25" s="211"/>
      <c r="M25" s="211"/>
      <c r="N25" s="158"/>
      <c r="O25" s="61" t="s">
        <v>188</v>
      </c>
      <c r="P25" s="31" t="s">
        <v>165</v>
      </c>
      <c r="Q25" s="145" t="s">
        <v>104</v>
      </c>
      <c r="R25" s="145" t="s">
        <v>93</v>
      </c>
      <c r="S25" s="31" t="s">
        <v>94</v>
      </c>
      <c r="T25" s="157">
        <v>1630921000</v>
      </c>
    </row>
    <row r="26" spans="1:20" ht="57" x14ac:dyDescent="0.25">
      <c r="A26" s="148"/>
      <c r="B26" s="149"/>
      <c r="C26" s="149"/>
      <c r="D26" s="149"/>
      <c r="E26" s="150"/>
      <c r="F26" s="139" t="s">
        <v>189</v>
      </c>
      <c r="G26" s="140">
        <v>2000</v>
      </c>
      <c r="H26" s="142">
        <f>SUM(K26)</f>
        <v>933624999</v>
      </c>
      <c r="I26" s="139" t="s">
        <v>190</v>
      </c>
      <c r="J26" s="140">
        <v>2000</v>
      </c>
      <c r="K26" s="142">
        <f>SUM(T26:T27)</f>
        <v>933624999</v>
      </c>
      <c r="L26" s="143" t="s">
        <v>191</v>
      </c>
      <c r="M26" s="168" t="s">
        <v>154</v>
      </c>
      <c r="N26" s="137" t="s">
        <v>192</v>
      </c>
      <c r="O26" s="61" t="s">
        <v>156</v>
      </c>
      <c r="P26" s="145" t="s">
        <v>193</v>
      </c>
      <c r="Q26" s="145" t="s">
        <v>92</v>
      </c>
      <c r="R26" s="145" t="s">
        <v>93</v>
      </c>
      <c r="S26" s="31" t="s">
        <v>126</v>
      </c>
      <c r="T26" s="157">
        <v>122624999</v>
      </c>
    </row>
    <row r="27" spans="1:20" ht="409.5" x14ac:dyDescent="0.25">
      <c r="A27" s="148"/>
      <c r="B27" s="149"/>
      <c r="C27" s="149"/>
      <c r="D27" s="149"/>
      <c r="E27" s="150"/>
      <c r="F27" s="158"/>
      <c r="G27" s="152"/>
      <c r="H27" s="160"/>
      <c r="I27" s="151"/>
      <c r="J27" s="152"/>
      <c r="K27" s="160"/>
      <c r="L27" s="161"/>
      <c r="M27" s="169"/>
      <c r="N27" s="167"/>
      <c r="O27" s="61" t="s">
        <v>188</v>
      </c>
      <c r="P27" s="31" t="s">
        <v>165</v>
      </c>
      <c r="Q27" s="145" t="s">
        <v>104</v>
      </c>
      <c r="R27" s="145" t="s">
        <v>93</v>
      </c>
      <c r="S27" s="31" t="s">
        <v>94</v>
      </c>
      <c r="T27" s="157">
        <v>811000000</v>
      </c>
    </row>
    <row r="28" spans="1:20" ht="256.5" x14ac:dyDescent="0.25">
      <c r="A28" s="170"/>
      <c r="B28" s="167"/>
      <c r="C28" s="167"/>
      <c r="D28" s="167"/>
      <c r="E28" s="171"/>
      <c r="F28" s="62" t="s">
        <v>194</v>
      </c>
      <c r="G28" s="64">
        <v>0.4</v>
      </c>
      <c r="H28" s="37">
        <f>SUM(K28)</f>
        <v>340136666</v>
      </c>
      <c r="I28" s="172" t="s">
        <v>194</v>
      </c>
      <c r="J28" s="173">
        <v>0.4</v>
      </c>
      <c r="K28" s="47">
        <f>SUM(T28)</f>
        <v>340136666</v>
      </c>
      <c r="L28" s="174" t="s">
        <v>195</v>
      </c>
      <c r="M28" s="175" t="s">
        <v>154</v>
      </c>
      <c r="N28" s="176" t="s">
        <v>196</v>
      </c>
      <c r="O28" s="61" t="s">
        <v>156</v>
      </c>
      <c r="P28" s="145" t="s">
        <v>91</v>
      </c>
      <c r="Q28" s="145" t="s">
        <v>92</v>
      </c>
      <c r="R28" s="145" t="s">
        <v>93</v>
      </c>
      <c r="S28" s="177" t="s">
        <v>94</v>
      </c>
      <c r="T28" s="157">
        <v>340136666</v>
      </c>
    </row>
    <row r="29" spans="1:20" ht="57" customHeight="1" x14ac:dyDescent="0.25">
      <c r="A29" s="178">
        <v>8164</v>
      </c>
      <c r="B29" s="179" t="s">
        <v>197</v>
      </c>
      <c r="C29" s="179" t="s">
        <v>198</v>
      </c>
      <c r="D29" s="180" t="s">
        <v>150</v>
      </c>
      <c r="E29" s="181">
        <f>SUM(H29:H56)</f>
        <v>25004717000</v>
      </c>
      <c r="F29" s="179" t="s">
        <v>199</v>
      </c>
      <c r="G29" s="182">
        <f>SUM(J29:J38)</f>
        <v>4800</v>
      </c>
      <c r="H29" s="183">
        <f>SUM(K29:K38)</f>
        <v>6987846000</v>
      </c>
      <c r="I29" s="184" t="s">
        <v>200</v>
      </c>
      <c r="J29" s="182">
        <v>4400</v>
      </c>
      <c r="K29" s="185">
        <f>SUM(T29:T31)</f>
        <v>3609871000</v>
      </c>
      <c r="L29" s="215" t="s">
        <v>201</v>
      </c>
      <c r="M29" s="215" t="s">
        <v>154</v>
      </c>
      <c r="N29" s="215" t="s">
        <v>202</v>
      </c>
      <c r="O29" s="19" t="s">
        <v>203</v>
      </c>
      <c r="P29" s="188" t="s">
        <v>204</v>
      </c>
      <c r="Q29" s="188" t="s">
        <v>92</v>
      </c>
      <c r="R29" s="188" t="s">
        <v>93</v>
      </c>
      <c r="S29" s="189" t="s">
        <v>94</v>
      </c>
      <c r="T29" s="190">
        <v>1262871000</v>
      </c>
    </row>
    <row r="30" spans="1:20" ht="128.25" x14ac:dyDescent="0.25">
      <c r="A30" s="178"/>
      <c r="B30" s="179"/>
      <c r="C30" s="179"/>
      <c r="D30" s="191"/>
      <c r="E30" s="181"/>
      <c r="F30" s="179"/>
      <c r="G30" s="182"/>
      <c r="H30" s="183"/>
      <c r="I30" s="184"/>
      <c r="J30" s="182"/>
      <c r="K30" s="185"/>
      <c r="L30" s="215"/>
      <c r="M30" s="215"/>
      <c r="N30" s="215"/>
      <c r="O30" s="19" t="s">
        <v>205</v>
      </c>
      <c r="P30" s="188" t="s">
        <v>206</v>
      </c>
      <c r="Q30" s="188" t="s">
        <v>101</v>
      </c>
      <c r="R30" s="188" t="s">
        <v>98</v>
      </c>
      <c r="S30" s="189" t="s">
        <v>94</v>
      </c>
      <c r="T30" s="190">
        <v>2000000000</v>
      </c>
    </row>
    <row r="31" spans="1:20" ht="42.75" x14ac:dyDescent="0.25">
      <c r="A31" s="178"/>
      <c r="B31" s="179"/>
      <c r="C31" s="179"/>
      <c r="D31" s="191"/>
      <c r="E31" s="181"/>
      <c r="F31" s="179"/>
      <c r="G31" s="182"/>
      <c r="H31" s="183"/>
      <c r="I31" s="184"/>
      <c r="J31" s="182"/>
      <c r="K31" s="185"/>
      <c r="L31" s="215"/>
      <c r="M31" s="215"/>
      <c r="N31" s="215"/>
      <c r="O31" s="19" t="s">
        <v>130</v>
      </c>
      <c r="P31" s="19" t="s">
        <v>131</v>
      </c>
      <c r="Q31" s="18" t="s">
        <v>123</v>
      </c>
      <c r="R31" s="18" t="s">
        <v>124</v>
      </c>
      <c r="S31" s="189" t="s">
        <v>125</v>
      </c>
      <c r="T31" s="190">
        <v>347000000</v>
      </c>
    </row>
    <row r="32" spans="1:20" ht="57" x14ac:dyDescent="0.25">
      <c r="A32" s="178"/>
      <c r="B32" s="179"/>
      <c r="C32" s="179"/>
      <c r="D32" s="191"/>
      <c r="E32" s="181"/>
      <c r="F32" s="179"/>
      <c r="G32" s="182"/>
      <c r="H32" s="183"/>
      <c r="I32" s="184" t="s">
        <v>207</v>
      </c>
      <c r="J32" s="182">
        <v>250</v>
      </c>
      <c r="K32" s="185">
        <f>SUM(T32:T37)</f>
        <v>3036445000</v>
      </c>
      <c r="L32" s="186" t="s">
        <v>208</v>
      </c>
      <c r="M32" s="179" t="s">
        <v>154</v>
      </c>
      <c r="N32" s="179" t="s">
        <v>209</v>
      </c>
      <c r="O32" s="19" t="s">
        <v>210</v>
      </c>
      <c r="P32" s="188" t="s">
        <v>193</v>
      </c>
      <c r="Q32" s="188" t="s">
        <v>92</v>
      </c>
      <c r="R32" s="188" t="s">
        <v>93</v>
      </c>
      <c r="S32" s="189" t="s">
        <v>94</v>
      </c>
      <c r="T32" s="190">
        <v>527356184</v>
      </c>
    </row>
    <row r="33" spans="1:20" ht="156.75" x14ac:dyDescent="0.25">
      <c r="A33" s="178"/>
      <c r="B33" s="179"/>
      <c r="C33" s="179"/>
      <c r="D33" s="191"/>
      <c r="E33" s="181"/>
      <c r="F33" s="179"/>
      <c r="G33" s="182"/>
      <c r="H33" s="183"/>
      <c r="I33" s="184"/>
      <c r="J33" s="182"/>
      <c r="K33" s="185"/>
      <c r="L33" s="186"/>
      <c r="M33" s="187"/>
      <c r="N33" s="179"/>
      <c r="O33" s="19" t="s">
        <v>244</v>
      </c>
      <c r="P33" s="192" t="s">
        <v>211</v>
      </c>
      <c r="Q33" s="19" t="s">
        <v>123</v>
      </c>
      <c r="R33" s="19" t="s">
        <v>124</v>
      </c>
      <c r="S33" s="193"/>
      <c r="T33" s="190">
        <v>1792457860</v>
      </c>
    </row>
    <row r="34" spans="1:20" ht="228" x14ac:dyDescent="0.25">
      <c r="A34" s="178"/>
      <c r="B34" s="179"/>
      <c r="C34" s="179"/>
      <c r="D34" s="191"/>
      <c r="E34" s="181"/>
      <c r="F34" s="179"/>
      <c r="G34" s="182"/>
      <c r="H34" s="183"/>
      <c r="I34" s="184"/>
      <c r="J34" s="182"/>
      <c r="K34" s="185"/>
      <c r="L34" s="186"/>
      <c r="M34" s="187"/>
      <c r="N34" s="179"/>
      <c r="O34" s="19" t="s">
        <v>212</v>
      </c>
      <c r="P34" s="192" t="s">
        <v>213</v>
      </c>
      <c r="Q34" s="19" t="s">
        <v>134</v>
      </c>
      <c r="R34" s="19" t="s">
        <v>93</v>
      </c>
      <c r="S34" s="193"/>
      <c r="T34" s="190">
        <v>220000000</v>
      </c>
    </row>
    <row r="35" spans="1:20" ht="114" x14ac:dyDescent="0.25">
      <c r="A35" s="178"/>
      <c r="B35" s="179"/>
      <c r="C35" s="179"/>
      <c r="D35" s="191"/>
      <c r="E35" s="181"/>
      <c r="F35" s="179"/>
      <c r="G35" s="182"/>
      <c r="H35" s="183"/>
      <c r="I35" s="184"/>
      <c r="J35" s="182"/>
      <c r="K35" s="185"/>
      <c r="L35" s="186"/>
      <c r="M35" s="187"/>
      <c r="N35" s="179"/>
      <c r="O35" s="19" t="s">
        <v>119</v>
      </c>
      <c r="P35" s="192" t="s">
        <v>103</v>
      </c>
      <c r="Q35" s="19" t="s">
        <v>104</v>
      </c>
      <c r="R35" s="19" t="s">
        <v>93</v>
      </c>
      <c r="S35" s="194" t="s">
        <v>94</v>
      </c>
      <c r="T35" s="190">
        <v>250000000</v>
      </c>
    </row>
    <row r="36" spans="1:20" ht="256.5" x14ac:dyDescent="0.25">
      <c r="A36" s="178"/>
      <c r="B36" s="179"/>
      <c r="C36" s="179"/>
      <c r="D36" s="191"/>
      <c r="E36" s="181"/>
      <c r="F36" s="179"/>
      <c r="G36" s="182"/>
      <c r="H36" s="183"/>
      <c r="I36" s="184"/>
      <c r="J36" s="182"/>
      <c r="K36" s="185"/>
      <c r="L36" s="186"/>
      <c r="M36" s="187"/>
      <c r="N36" s="179"/>
      <c r="O36" s="19" t="s">
        <v>214</v>
      </c>
      <c r="P36" s="192" t="s">
        <v>215</v>
      </c>
      <c r="Q36" s="19" t="s">
        <v>97</v>
      </c>
      <c r="R36" s="19" t="s">
        <v>124</v>
      </c>
      <c r="S36" s="193"/>
      <c r="T36" s="190">
        <v>183630956</v>
      </c>
    </row>
    <row r="37" spans="1:20" ht="42.75" x14ac:dyDescent="0.25">
      <c r="A37" s="178"/>
      <c r="B37" s="179"/>
      <c r="C37" s="179"/>
      <c r="D37" s="191"/>
      <c r="E37" s="181"/>
      <c r="F37" s="179"/>
      <c r="G37" s="182"/>
      <c r="H37" s="183"/>
      <c r="I37" s="184"/>
      <c r="J37" s="182"/>
      <c r="K37" s="185"/>
      <c r="L37" s="186"/>
      <c r="M37" s="187"/>
      <c r="N37" s="179"/>
      <c r="O37" s="19" t="s">
        <v>130</v>
      </c>
      <c r="P37" s="192" t="s">
        <v>131</v>
      </c>
      <c r="Q37" s="19" t="s">
        <v>123</v>
      </c>
      <c r="R37" s="19" t="s">
        <v>124</v>
      </c>
      <c r="S37" s="189" t="s">
        <v>125</v>
      </c>
      <c r="T37" s="190">
        <v>63000000</v>
      </c>
    </row>
    <row r="38" spans="1:20" ht="195" x14ac:dyDescent="0.25">
      <c r="A38" s="178"/>
      <c r="B38" s="179"/>
      <c r="C38" s="179"/>
      <c r="D38" s="191"/>
      <c r="E38" s="181"/>
      <c r="F38" s="179"/>
      <c r="G38" s="182"/>
      <c r="H38" s="183"/>
      <c r="I38" s="18" t="s">
        <v>216</v>
      </c>
      <c r="J38" s="195">
        <v>150</v>
      </c>
      <c r="K38" s="196">
        <f>SUM(T38)</f>
        <v>341530000</v>
      </c>
      <c r="L38" s="197" t="s">
        <v>201</v>
      </c>
      <c r="M38" s="198" t="s">
        <v>154</v>
      </c>
      <c r="N38" s="198" t="s">
        <v>217</v>
      </c>
      <c r="O38" s="19" t="s">
        <v>210</v>
      </c>
      <c r="P38" s="188" t="s">
        <v>193</v>
      </c>
      <c r="Q38" s="188" t="s">
        <v>92</v>
      </c>
      <c r="R38" s="188" t="s">
        <v>93</v>
      </c>
      <c r="S38" s="194" t="s">
        <v>94</v>
      </c>
      <c r="T38" s="190">
        <v>341530000</v>
      </c>
    </row>
    <row r="39" spans="1:20" ht="128.25" x14ac:dyDescent="0.25">
      <c r="A39" s="178"/>
      <c r="B39" s="179"/>
      <c r="C39" s="179"/>
      <c r="D39" s="191"/>
      <c r="E39" s="181"/>
      <c r="F39" s="179" t="s">
        <v>218</v>
      </c>
      <c r="G39" s="182">
        <f>SUM(J39:J46)</f>
        <v>5200</v>
      </c>
      <c r="H39" s="200">
        <f>SUM(K39:K46)</f>
        <v>12939650000</v>
      </c>
      <c r="I39" s="214" t="s">
        <v>219</v>
      </c>
      <c r="J39" s="182">
        <v>2500</v>
      </c>
      <c r="K39" s="212">
        <f>SUM(T39:T42)</f>
        <v>8324613000</v>
      </c>
      <c r="L39" s="214" t="s">
        <v>220</v>
      </c>
      <c r="M39" s="214" t="s">
        <v>154</v>
      </c>
      <c r="N39" s="214" t="s">
        <v>221</v>
      </c>
      <c r="O39" s="19" t="s">
        <v>205</v>
      </c>
      <c r="P39" s="188" t="s">
        <v>206</v>
      </c>
      <c r="Q39" s="188" t="s">
        <v>101</v>
      </c>
      <c r="R39" s="188" t="s">
        <v>98</v>
      </c>
      <c r="S39" s="201" t="s">
        <v>94</v>
      </c>
      <c r="T39" s="190">
        <v>7456721640</v>
      </c>
    </row>
    <row r="40" spans="1:20" ht="114" x14ac:dyDescent="0.25">
      <c r="A40" s="178"/>
      <c r="B40" s="179"/>
      <c r="C40" s="179"/>
      <c r="D40" s="191"/>
      <c r="E40" s="181"/>
      <c r="F40" s="179"/>
      <c r="G40" s="182"/>
      <c r="H40" s="200"/>
      <c r="I40" s="214"/>
      <c r="J40" s="182"/>
      <c r="K40" s="212"/>
      <c r="L40" s="214"/>
      <c r="M40" s="214"/>
      <c r="N40" s="214"/>
      <c r="O40" s="19" t="s">
        <v>119</v>
      </c>
      <c r="P40" s="192" t="s">
        <v>103</v>
      </c>
      <c r="Q40" s="19" t="s">
        <v>104</v>
      </c>
      <c r="R40" s="19" t="s">
        <v>93</v>
      </c>
      <c r="S40" s="194" t="s">
        <v>94</v>
      </c>
      <c r="T40" s="190">
        <v>100000000</v>
      </c>
    </row>
    <row r="41" spans="1:20" ht="42.75" x14ac:dyDescent="0.25">
      <c r="A41" s="178"/>
      <c r="B41" s="179"/>
      <c r="C41" s="179"/>
      <c r="D41" s="191"/>
      <c r="E41" s="181"/>
      <c r="F41" s="179"/>
      <c r="G41" s="182"/>
      <c r="H41" s="200"/>
      <c r="I41" s="214"/>
      <c r="J41" s="182"/>
      <c r="K41" s="212"/>
      <c r="L41" s="214"/>
      <c r="M41" s="214"/>
      <c r="N41" s="214"/>
      <c r="O41" s="19" t="s">
        <v>130</v>
      </c>
      <c r="P41" s="188" t="s">
        <v>131</v>
      </c>
      <c r="Q41" s="19" t="s">
        <v>123</v>
      </c>
      <c r="R41" s="19" t="s">
        <v>124</v>
      </c>
      <c r="S41" s="189" t="s">
        <v>125</v>
      </c>
      <c r="T41" s="190">
        <v>543278360</v>
      </c>
    </row>
    <row r="42" spans="1:20" ht="57" x14ac:dyDescent="0.25">
      <c r="A42" s="178"/>
      <c r="B42" s="179"/>
      <c r="C42" s="179"/>
      <c r="D42" s="191"/>
      <c r="E42" s="181"/>
      <c r="F42" s="179"/>
      <c r="G42" s="182"/>
      <c r="H42" s="200"/>
      <c r="I42" s="214"/>
      <c r="J42" s="182"/>
      <c r="K42" s="212"/>
      <c r="L42" s="214"/>
      <c r="M42" s="214"/>
      <c r="N42" s="214"/>
      <c r="O42" s="19" t="s">
        <v>222</v>
      </c>
      <c r="P42" s="188" t="s">
        <v>204</v>
      </c>
      <c r="Q42" s="188" t="s">
        <v>92</v>
      </c>
      <c r="R42" s="188" t="s">
        <v>93</v>
      </c>
      <c r="S42" s="194" t="s">
        <v>94</v>
      </c>
      <c r="T42" s="190">
        <v>224613000</v>
      </c>
    </row>
    <row r="43" spans="1:20" ht="57" customHeight="1" x14ac:dyDescent="0.25">
      <c r="A43" s="178"/>
      <c r="B43" s="179"/>
      <c r="C43" s="179"/>
      <c r="D43" s="191"/>
      <c r="E43" s="181"/>
      <c r="F43" s="179"/>
      <c r="G43" s="182"/>
      <c r="H43" s="200"/>
      <c r="I43" s="184" t="s">
        <v>223</v>
      </c>
      <c r="J43" s="182">
        <v>2700</v>
      </c>
      <c r="K43" s="185">
        <f>SUM(T43:T46)</f>
        <v>4615037000</v>
      </c>
      <c r="L43" s="214" t="s">
        <v>224</v>
      </c>
      <c r="M43" s="214" t="s">
        <v>154</v>
      </c>
      <c r="N43" s="214" t="s">
        <v>225</v>
      </c>
      <c r="O43" s="19" t="s">
        <v>210</v>
      </c>
      <c r="P43" s="188" t="s">
        <v>193</v>
      </c>
      <c r="Q43" s="188" t="s">
        <v>92</v>
      </c>
      <c r="R43" s="188" t="s">
        <v>93</v>
      </c>
      <c r="S43" s="194" t="s">
        <v>94</v>
      </c>
      <c r="T43" s="190">
        <v>1201037000</v>
      </c>
    </row>
    <row r="44" spans="1:20" ht="171" x14ac:dyDescent="0.25">
      <c r="A44" s="178"/>
      <c r="B44" s="179"/>
      <c r="C44" s="179"/>
      <c r="D44" s="191"/>
      <c r="E44" s="181"/>
      <c r="F44" s="179"/>
      <c r="G44" s="182"/>
      <c r="H44" s="200"/>
      <c r="I44" s="184"/>
      <c r="J44" s="182"/>
      <c r="K44" s="185"/>
      <c r="L44" s="214"/>
      <c r="M44" s="214"/>
      <c r="N44" s="214"/>
      <c r="O44" s="19" t="s">
        <v>226</v>
      </c>
      <c r="P44" s="188" t="s">
        <v>128</v>
      </c>
      <c r="Q44" s="188" t="s">
        <v>101</v>
      </c>
      <c r="R44" s="188" t="s">
        <v>98</v>
      </c>
      <c r="S44" s="194" t="s">
        <v>108</v>
      </c>
      <c r="T44" s="202">
        <v>1991000000</v>
      </c>
    </row>
    <row r="45" spans="1:20" ht="199.5" x14ac:dyDescent="0.25">
      <c r="A45" s="178"/>
      <c r="B45" s="179"/>
      <c r="C45" s="179"/>
      <c r="D45" s="191"/>
      <c r="E45" s="181"/>
      <c r="F45" s="179"/>
      <c r="G45" s="182"/>
      <c r="H45" s="200"/>
      <c r="I45" s="184"/>
      <c r="J45" s="182"/>
      <c r="K45" s="185"/>
      <c r="L45" s="214"/>
      <c r="M45" s="214"/>
      <c r="N45" s="214"/>
      <c r="O45" s="19" t="s">
        <v>227</v>
      </c>
      <c r="P45" s="188" t="s">
        <v>228</v>
      </c>
      <c r="Q45" s="188" t="s">
        <v>101</v>
      </c>
      <c r="R45" s="188" t="s">
        <v>98</v>
      </c>
      <c r="S45" s="194" t="s">
        <v>94</v>
      </c>
      <c r="T45" s="202">
        <v>900000000</v>
      </c>
    </row>
    <row r="46" spans="1:20" ht="42.75" x14ac:dyDescent="0.25">
      <c r="A46" s="178"/>
      <c r="B46" s="179"/>
      <c r="C46" s="179"/>
      <c r="D46" s="191"/>
      <c r="E46" s="181"/>
      <c r="F46" s="179"/>
      <c r="G46" s="182"/>
      <c r="H46" s="200"/>
      <c r="I46" s="184"/>
      <c r="J46" s="182"/>
      <c r="K46" s="185"/>
      <c r="L46" s="214"/>
      <c r="M46" s="214"/>
      <c r="N46" s="214"/>
      <c r="O46" s="19" t="s">
        <v>130</v>
      </c>
      <c r="P46" s="188" t="s">
        <v>131</v>
      </c>
      <c r="Q46" s="188" t="s">
        <v>123</v>
      </c>
      <c r="R46" s="188" t="s">
        <v>124</v>
      </c>
      <c r="S46" s="194" t="s">
        <v>125</v>
      </c>
      <c r="T46" s="202">
        <v>523000000</v>
      </c>
    </row>
    <row r="47" spans="1:20" ht="57" customHeight="1" x14ac:dyDescent="0.25">
      <c r="A47" s="178"/>
      <c r="B47" s="179"/>
      <c r="C47" s="179"/>
      <c r="D47" s="191"/>
      <c r="E47" s="181"/>
      <c r="F47" s="203" t="s">
        <v>229</v>
      </c>
      <c r="G47" s="182">
        <v>1500</v>
      </c>
      <c r="H47" s="200">
        <f>SUM(K47:K56)</f>
        <v>5077221000</v>
      </c>
      <c r="I47" s="184" t="s">
        <v>230</v>
      </c>
      <c r="J47" s="182">
        <v>1500</v>
      </c>
      <c r="K47" s="185">
        <f>SUM(T47:T49)</f>
        <v>1753800000</v>
      </c>
      <c r="L47" s="214" t="s">
        <v>231</v>
      </c>
      <c r="M47" s="213" t="s">
        <v>154</v>
      </c>
      <c r="N47" s="214" t="s">
        <v>232</v>
      </c>
      <c r="O47" s="19" t="s">
        <v>210</v>
      </c>
      <c r="P47" s="188" t="s">
        <v>193</v>
      </c>
      <c r="Q47" s="188" t="s">
        <v>92</v>
      </c>
      <c r="R47" s="188" t="s">
        <v>93</v>
      </c>
      <c r="S47" s="194" t="s">
        <v>126</v>
      </c>
      <c r="T47" s="202">
        <v>371800000</v>
      </c>
    </row>
    <row r="48" spans="1:20" ht="156.75" x14ac:dyDescent="0.25">
      <c r="A48" s="178"/>
      <c r="B48" s="179"/>
      <c r="C48" s="179"/>
      <c r="D48" s="191"/>
      <c r="E48" s="181"/>
      <c r="F48" s="203"/>
      <c r="G48" s="182"/>
      <c r="H48" s="200"/>
      <c r="I48" s="184"/>
      <c r="J48" s="182"/>
      <c r="K48" s="185"/>
      <c r="L48" s="214"/>
      <c r="M48" s="213"/>
      <c r="N48" s="214"/>
      <c r="O48" s="19" t="s">
        <v>233</v>
      </c>
      <c r="P48" s="192" t="s">
        <v>103</v>
      </c>
      <c r="Q48" s="188" t="s">
        <v>104</v>
      </c>
      <c r="R48" s="188" t="s">
        <v>93</v>
      </c>
      <c r="S48" s="194" t="s">
        <v>94</v>
      </c>
      <c r="T48" s="202">
        <v>1347000000</v>
      </c>
    </row>
    <row r="49" spans="1:20" ht="42.75" x14ac:dyDescent="0.25">
      <c r="A49" s="178"/>
      <c r="B49" s="179"/>
      <c r="C49" s="179"/>
      <c r="D49" s="191"/>
      <c r="E49" s="181"/>
      <c r="F49" s="203"/>
      <c r="G49" s="182"/>
      <c r="H49" s="200"/>
      <c r="I49" s="184"/>
      <c r="J49" s="182"/>
      <c r="K49" s="185"/>
      <c r="L49" s="214"/>
      <c r="M49" s="213"/>
      <c r="N49" s="214"/>
      <c r="O49" s="19" t="s">
        <v>130</v>
      </c>
      <c r="P49" s="188" t="s">
        <v>131</v>
      </c>
      <c r="Q49" s="188" t="s">
        <v>123</v>
      </c>
      <c r="R49" s="188" t="s">
        <v>124</v>
      </c>
      <c r="S49" s="194" t="s">
        <v>125</v>
      </c>
      <c r="T49" s="202">
        <v>35000000</v>
      </c>
    </row>
    <row r="50" spans="1:20" ht="57" customHeight="1" x14ac:dyDescent="0.25">
      <c r="A50" s="178"/>
      <c r="B50" s="179"/>
      <c r="C50" s="179"/>
      <c r="D50" s="191"/>
      <c r="E50" s="181"/>
      <c r="F50" s="203"/>
      <c r="G50" s="182"/>
      <c r="H50" s="200"/>
      <c r="I50" s="184" t="s">
        <v>234</v>
      </c>
      <c r="J50" s="187">
        <v>1500</v>
      </c>
      <c r="K50" s="204">
        <f>SUM(T50:T56)</f>
        <v>3323421000</v>
      </c>
      <c r="L50" s="214" t="s">
        <v>231</v>
      </c>
      <c r="M50" s="214" t="s">
        <v>154</v>
      </c>
      <c r="N50" s="214" t="s">
        <v>235</v>
      </c>
      <c r="O50" s="19" t="s">
        <v>222</v>
      </c>
      <c r="P50" s="188" t="s">
        <v>204</v>
      </c>
      <c r="Q50" s="188" t="s">
        <v>92</v>
      </c>
      <c r="R50" s="188" t="s">
        <v>93</v>
      </c>
      <c r="S50" s="194" t="s">
        <v>94</v>
      </c>
      <c r="T50" s="202">
        <v>371256070</v>
      </c>
    </row>
    <row r="51" spans="1:20" ht="228" x14ac:dyDescent="0.25">
      <c r="A51" s="178"/>
      <c r="B51" s="179"/>
      <c r="C51" s="179"/>
      <c r="D51" s="191"/>
      <c r="E51" s="181"/>
      <c r="F51" s="203"/>
      <c r="G51" s="182"/>
      <c r="H51" s="200"/>
      <c r="I51" s="184"/>
      <c r="J51" s="187"/>
      <c r="K51" s="205"/>
      <c r="L51" s="214"/>
      <c r="M51" s="214"/>
      <c r="N51" s="214"/>
      <c r="O51" s="19" t="s">
        <v>212</v>
      </c>
      <c r="P51" s="192" t="s">
        <v>213</v>
      </c>
      <c r="Q51" s="188" t="s">
        <v>134</v>
      </c>
      <c r="R51" s="188" t="s">
        <v>93</v>
      </c>
      <c r="S51" s="194" t="s">
        <v>108</v>
      </c>
      <c r="T51" s="202">
        <v>432592000</v>
      </c>
    </row>
    <row r="52" spans="1:20" ht="114" x14ac:dyDescent="0.25">
      <c r="A52" s="178"/>
      <c r="B52" s="179"/>
      <c r="C52" s="179"/>
      <c r="D52" s="191"/>
      <c r="E52" s="181"/>
      <c r="F52" s="203"/>
      <c r="G52" s="182"/>
      <c r="H52" s="200"/>
      <c r="I52" s="184"/>
      <c r="J52" s="187"/>
      <c r="K52" s="205"/>
      <c r="L52" s="214"/>
      <c r="M52" s="214"/>
      <c r="N52" s="214"/>
      <c r="O52" s="19" t="s">
        <v>119</v>
      </c>
      <c r="P52" s="192" t="s">
        <v>103</v>
      </c>
      <c r="Q52" s="188" t="s">
        <v>104</v>
      </c>
      <c r="R52" s="188" t="s">
        <v>93</v>
      </c>
      <c r="S52" s="194" t="s">
        <v>94</v>
      </c>
      <c r="T52" s="202">
        <v>1338000000</v>
      </c>
    </row>
    <row r="53" spans="1:20" ht="42.75" x14ac:dyDescent="0.25">
      <c r="A53" s="178"/>
      <c r="B53" s="179"/>
      <c r="C53" s="179"/>
      <c r="D53" s="191"/>
      <c r="E53" s="181"/>
      <c r="F53" s="203"/>
      <c r="G53" s="182"/>
      <c r="H53" s="200"/>
      <c r="I53" s="184"/>
      <c r="J53" s="187"/>
      <c r="K53" s="205"/>
      <c r="L53" s="214"/>
      <c r="M53" s="214"/>
      <c r="N53" s="214"/>
      <c r="O53" s="19" t="s">
        <v>236</v>
      </c>
      <c r="P53" s="188" t="s">
        <v>237</v>
      </c>
      <c r="Q53" s="188" t="s">
        <v>97</v>
      </c>
      <c r="R53" s="188" t="s">
        <v>93</v>
      </c>
      <c r="S53" s="194" t="s">
        <v>120</v>
      </c>
      <c r="T53" s="202">
        <v>550000000</v>
      </c>
    </row>
    <row r="54" spans="1:20" ht="185.25" x14ac:dyDescent="0.25">
      <c r="A54" s="178"/>
      <c r="B54" s="179"/>
      <c r="C54" s="179"/>
      <c r="D54" s="191"/>
      <c r="E54" s="181"/>
      <c r="F54" s="203"/>
      <c r="G54" s="182"/>
      <c r="H54" s="200"/>
      <c r="I54" s="184"/>
      <c r="J54" s="187"/>
      <c r="K54" s="205"/>
      <c r="L54" s="214"/>
      <c r="M54" s="214"/>
      <c r="N54" s="214"/>
      <c r="O54" s="19" t="s">
        <v>238</v>
      </c>
      <c r="P54" s="188" t="s">
        <v>239</v>
      </c>
      <c r="Q54" s="188" t="s">
        <v>101</v>
      </c>
      <c r="R54" s="188" t="s">
        <v>98</v>
      </c>
      <c r="S54" s="194" t="s">
        <v>94</v>
      </c>
      <c r="T54" s="202">
        <v>100000000</v>
      </c>
    </row>
    <row r="55" spans="1:20" ht="128.25" x14ac:dyDescent="0.25">
      <c r="A55" s="178"/>
      <c r="B55" s="179"/>
      <c r="C55" s="179"/>
      <c r="D55" s="191"/>
      <c r="E55" s="181"/>
      <c r="F55" s="203"/>
      <c r="G55" s="182"/>
      <c r="H55" s="200"/>
      <c r="I55" s="184"/>
      <c r="J55" s="187"/>
      <c r="K55" s="205"/>
      <c r="L55" s="214"/>
      <c r="M55" s="214"/>
      <c r="N55" s="214"/>
      <c r="O55" s="19" t="s">
        <v>240</v>
      </c>
      <c r="P55" s="188" t="s">
        <v>241</v>
      </c>
      <c r="Q55" s="188" t="s">
        <v>242</v>
      </c>
      <c r="R55" s="188" t="s">
        <v>243</v>
      </c>
      <c r="S55" s="194" t="s">
        <v>120</v>
      </c>
      <c r="T55" s="202">
        <v>499572930</v>
      </c>
    </row>
    <row r="56" spans="1:20" ht="42.75" x14ac:dyDescent="0.25">
      <c r="A56" s="178"/>
      <c r="B56" s="179"/>
      <c r="C56" s="179"/>
      <c r="D56" s="206"/>
      <c r="E56" s="181"/>
      <c r="F56" s="203"/>
      <c r="G56" s="182"/>
      <c r="H56" s="200"/>
      <c r="I56" s="184"/>
      <c r="J56" s="187"/>
      <c r="K56" s="205"/>
      <c r="L56" s="214"/>
      <c r="M56" s="214"/>
      <c r="N56" s="214"/>
      <c r="O56" s="19" t="s">
        <v>130</v>
      </c>
      <c r="P56" s="188" t="s">
        <v>131</v>
      </c>
      <c r="Q56" s="188" t="s">
        <v>123</v>
      </c>
      <c r="R56" s="188" t="s">
        <v>124</v>
      </c>
      <c r="S56" s="194" t="s">
        <v>125</v>
      </c>
      <c r="T56" s="202">
        <v>32000000</v>
      </c>
    </row>
  </sheetData>
  <mergeCells count="93">
    <mergeCell ref="L47:L49"/>
    <mergeCell ref="M47:M49"/>
    <mergeCell ref="N47:N49"/>
    <mergeCell ref="I50:I56"/>
    <mergeCell ref="J50:J56"/>
    <mergeCell ref="K50:K56"/>
    <mergeCell ref="L50:L56"/>
    <mergeCell ref="M50:M56"/>
    <mergeCell ref="N50:N56"/>
    <mergeCell ref="F47:F56"/>
    <mergeCell ref="G47:G56"/>
    <mergeCell ref="H47:H56"/>
    <mergeCell ref="I47:I49"/>
    <mergeCell ref="J47:J49"/>
    <mergeCell ref="K47:K49"/>
    <mergeCell ref="L39:L42"/>
    <mergeCell ref="M39:M42"/>
    <mergeCell ref="N39:N42"/>
    <mergeCell ref="I43:I46"/>
    <mergeCell ref="J43:J46"/>
    <mergeCell ref="K43:K46"/>
    <mergeCell ref="L43:L46"/>
    <mergeCell ref="M43:M46"/>
    <mergeCell ref="N43:N46"/>
    <mergeCell ref="F39:F46"/>
    <mergeCell ref="G39:G46"/>
    <mergeCell ref="H39:H46"/>
    <mergeCell ref="I39:I42"/>
    <mergeCell ref="J39:J42"/>
    <mergeCell ref="K39:K42"/>
    <mergeCell ref="I32:I37"/>
    <mergeCell ref="J32:J37"/>
    <mergeCell ref="K32:K37"/>
    <mergeCell ref="L32:L37"/>
    <mergeCell ref="M32:M37"/>
    <mergeCell ref="N32:N37"/>
    <mergeCell ref="I29:I31"/>
    <mergeCell ref="J29:J31"/>
    <mergeCell ref="K29:K31"/>
    <mergeCell ref="L29:L31"/>
    <mergeCell ref="M29:M31"/>
    <mergeCell ref="N29:N31"/>
    <mergeCell ref="M26:M27"/>
    <mergeCell ref="N26:N27"/>
    <mergeCell ref="A29:A56"/>
    <mergeCell ref="B29:B56"/>
    <mergeCell ref="C29:C56"/>
    <mergeCell ref="D29:D56"/>
    <mergeCell ref="E29:E56"/>
    <mergeCell ref="F29:F38"/>
    <mergeCell ref="G29:G38"/>
    <mergeCell ref="H29:H38"/>
    <mergeCell ref="L23:L25"/>
    <mergeCell ref="M23:M25"/>
    <mergeCell ref="N23:N25"/>
    <mergeCell ref="F26:F27"/>
    <mergeCell ref="G26:G27"/>
    <mergeCell ref="H26:H27"/>
    <mergeCell ref="I26:I27"/>
    <mergeCell ref="J26:J27"/>
    <mergeCell ref="K26:K27"/>
    <mergeCell ref="L26:L27"/>
    <mergeCell ref="F23:F25"/>
    <mergeCell ref="G23:G25"/>
    <mergeCell ref="H23:H25"/>
    <mergeCell ref="I23:I25"/>
    <mergeCell ref="J23:J25"/>
    <mergeCell ref="K23:K25"/>
    <mergeCell ref="L11:L17"/>
    <mergeCell ref="M11:M17"/>
    <mergeCell ref="N11:N17"/>
    <mergeCell ref="I18:I22"/>
    <mergeCell ref="J18:J22"/>
    <mergeCell ref="K18:K22"/>
    <mergeCell ref="L18:L22"/>
    <mergeCell ref="M18:M22"/>
    <mergeCell ref="N18:N22"/>
    <mergeCell ref="F11:F22"/>
    <mergeCell ref="G11:G22"/>
    <mergeCell ref="H11:H22"/>
    <mergeCell ref="I11:I17"/>
    <mergeCell ref="J11:J17"/>
    <mergeCell ref="K11:K17"/>
    <mergeCell ref="C2:T2"/>
    <mergeCell ref="C3:T3"/>
    <mergeCell ref="C4:T4"/>
    <mergeCell ref="A9:N9"/>
    <mergeCell ref="O9:T9"/>
    <mergeCell ref="A11:A28"/>
    <mergeCell ref="B11:B28"/>
    <mergeCell ref="C11:C28"/>
    <mergeCell ref="D11:D28"/>
    <mergeCell ref="E11:E28"/>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AB0BC-1600-4C3F-A828-9663C6E01DC8}">
  <dimension ref="A1:T31"/>
  <sheetViews>
    <sheetView showGridLines="0" zoomScale="80" zoomScaleNormal="80" workbookViewId="0">
      <selection activeCell="C2" sqref="C2:T2"/>
    </sheetView>
  </sheetViews>
  <sheetFormatPr baseColWidth="10" defaultRowHeight="15" x14ac:dyDescent="0.25"/>
  <cols>
    <col min="1" max="1" width="12.140625" bestFit="1" customWidth="1"/>
    <col min="2" max="2" width="23" customWidth="1"/>
    <col min="3" max="3" width="24.42578125" customWidth="1"/>
    <col min="4" max="4" width="25" customWidth="1"/>
    <col min="5" max="5" width="20.140625" customWidth="1"/>
    <col min="6" max="6" width="35.5703125" customWidth="1"/>
    <col min="7" max="7" width="22.85546875" customWidth="1"/>
    <col min="8" max="8" width="20.140625" customWidth="1"/>
    <col min="9" max="9" width="36.42578125" customWidth="1"/>
    <col min="10" max="10" width="19.7109375" customWidth="1"/>
    <col min="11" max="11" width="22.28515625" customWidth="1"/>
    <col min="12" max="13" width="24.140625" customWidth="1"/>
    <col min="14" max="14" width="19.140625" customWidth="1"/>
    <col min="15" max="15" width="39.42578125" customWidth="1"/>
    <col min="16" max="16" width="22.5703125" customWidth="1"/>
    <col min="17" max="17" width="23.5703125" customWidth="1"/>
    <col min="18" max="18" width="20.140625" customWidth="1"/>
    <col min="20" max="20" width="18.28515625" customWidth="1"/>
  </cols>
  <sheetData>
    <row r="1" spans="1:20" x14ac:dyDescent="0.25">
      <c r="A1" s="130"/>
      <c r="B1" s="130"/>
      <c r="C1" s="130"/>
      <c r="D1" s="130"/>
      <c r="E1" s="130"/>
      <c r="F1" s="130"/>
      <c r="G1" s="130"/>
      <c r="H1" s="130"/>
      <c r="I1" s="130"/>
      <c r="J1" s="130"/>
      <c r="K1" s="130"/>
      <c r="L1" s="130"/>
      <c r="M1" s="130"/>
      <c r="N1" s="130"/>
      <c r="O1" s="130"/>
      <c r="P1" s="130"/>
      <c r="Q1" s="130"/>
      <c r="R1" s="130"/>
      <c r="S1" s="130"/>
      <c r="T1" s="130"/>
    </row>
    <row r="2" spans="1:20" ht="18" x14ac:dyDescent="0.25">
      <c r="A2" s="131"/>
      <c r="B2" s="131"/>
      <c r="C2" s="207" t="s">
        <v>0</v>
      </c>
      <c r="D2" s="207"/>
      <c r="E2" s="207"/>
      <c r="F2" s="207"/>
      <c r="G2" s="207"/>
      <c r="H2" s="207"/>
      <c r="I2" s="207"/>
      <c r="J2" s="207"/>
      <c r="K2" s="207"/>
      <c r="L2" s="207"/>
      <c r="M2" s="207"/>
      <c r="N2" s="207"/>
      <c r="O2" s="207"/>
      <c r="P2" s="207"/>
      <c r="Q2" s="207"/>
      <c r="R2" s="207"/>
      <c r="S2" s="207"/>
      <c r="T2" s="207"/>
    </row>
    <row r="3" spans="1:20" ht="18" x14ac:dyDescent="0.25">
      <c r="A3" s="131"/>
      <c r="B3" s="131"/>
      <c r="C3" s="207" t="s">
        <v>1</v>
      </c>
      <c r="D3" s="207"/>
      <c r="E3" s="207"/>
      <c r="F3" s="207"/>
      <c r="G3" s="207"/>
      <c r="H3" s="207"/>
      <c r="I3" s="207"/>
      <c r="J3" s="207"/>
      <c r="K3" s="207"/>
      <c r="L3" s="207"/>
      <c r="M3" s="207"/>
      <c r="N3" s="207"/>
      <c r="O3" s="207"/>
      <c r="P3" s="207"/>
      <c r="Q3" s="207"/>
      <c r="R3" s="207"/>
      <c r="S3" s="207"/>
      <c r="T3" s="207"/>
    </row>
    <row r="4" spans="1:20" ht="18" x14ac:dyDescent="0.25">
      <c r="A4" s="131"/>
      <c r="B4" s="131"/>
      <c r="C4" s="208" t="s">
        <v>2</v>
      </c>
      <c r="D4" s="208"/>
      <c r="E4" s="208"/>
      <c r="F4" s="208"/>
      <c r="G4" s="208"/>
      <c r="H4" s="208"/>
      <c r="I4" s="208"/>
      <c r="J4" s="208"/>
      <c r="K4" s="208"/>
      <c r="L4" s="208"/>
      <c r="M4" s="208"/>
      <c r="N4" s="208"/>
      <c r="O4" s="208"/>
      <c r="P4" s="208"/>
      <c r="Q4" s="208"/>
      <c r="R4" s="208"/>
      <c r="S4" s="208"/>
      <c r="T4" s="208"/>
    </row>
    <row r="5" spans="1:20" x14ac:dyDescent="0.25">
      <c r="A5" s="130"/>
      <c r="B5" s="130"/>
      <c r="C5" s="130"/>
      <c r="D5" s="130"/>
      <c r="E5" s="130"/>
      <c r="F5" s="130"/>
      <c r="G5" s="130"/>
      <c r="H5" s="130"/>
      <c r="I5" s="130"/>
      <c r="J5" s="130"/>
      <c r="K5" s="130"/>
      <c r="L5" s="130"/>
      <c r="M5" s="130"/>
      <c r="N5" s="130"/>
      <c r="O5" s="130"/>
      <c r="P5" s="130"/>
      <c r="Q5" s="130"/>
      <c r="R5" s="130"/>
      <c r="S5" s="130"/>
      <c r="T5" s="130"/>
    </row>
    <row r="6" spans="1:20" ht="20.25" x14ac:dyDescent="0.3">
      <c r="A6" s="130"/>
      <c r="B6" s="130"/>
      <c r="C6" s="130"/>
      <c r="D6" s="132"/>
      <c r="E6" s="132"/>
      <c r="F6" s="132"/>
      <c r="G6" s="132"/>
      <c r="H6" s="132"/>
      <c r="I6" s="132"/>
      <c r="J6" s="132"/>
      <c r="K6" s="132"/>
      <c r="L6" s="132"/>
      <c r="M6" s="132"/>
      <c r="N6" s="130"/>
      <c r="O6" s="130"/>
      <c r="P6" s="130"/>
      <c r="Q6" s="130"/>
      <c r="R6" s="130"/>
      <c r="S6" s="130"/>
      <c r="T6" s="130"/>
    </row>
    <row r="7" spans="1:20" ht="20.25" x14ac:dyDescent="0.3">
      <c r="A7" s="133"/>
      <c r="B7" s="133"/>
      <c r="C7" s="133"/>
      <c r="D7" s="132"/>
      <c r="E7" s="132"/>
      <c r="F7" s="132"/>
      <c r="G7" s="132"/>
      <c r="H7" s="132"/>
      <c r="I7" s="132"/>
      <c r="J7" s="132"/>
      <c r="K7" s="132"/>
      <c r="L7" s="132"/>
      <c r="M7" s="132"/>
      <c r="N7" s="133"/>
      <c r="O7" s="133"/>
      <c r="P7" s="133"/>
      <c r="Q7" s="133"/>
      <c r="R7" s="133"/>
      <c r="S7" s="133"/>
      <c r="T7" s="133"/>
    </row>
    <row r="8" spans="1:20" s="7" customFormat="1" ht="20.25" x14ac:dyDescent="0.3">
      <c r="A8" s="133"/>
      <c r="B8" s="133"/>
      <c r="C8" s="133"/>
      <c r="D8" s="132"/>
      <c r="E8" s="132"/>
      <c r="F8" s="132"/>
      <c r="G8" s="132"/>
      <c r="H8" s="132"/>
      <c r="I8" s="132"/>
      <c r="J8" s="132"/>
      <c r="K8" s="132"/>
      <c r="L8" s="132"/>
      <c r="M8" s="132"/>
      <c r="N8" s="133"/>
      <c r="O8" s="133"/>
      <c r="P8" s="133"/>
      <c r="Q8" s="133"/>
      <c r="R8" s="133"/>
      <c r="S8" s="133"/>
      <c r="T8" s="133"/>
    </row>
    <row r="9" spans="1:20" x14ac:dyDescent="0.25">
      <c r="A9" s="102" t="s">
        <v>89</v>
      </c>
      <c r="B9" s="103"/>
      <c r="C9" s="103"/>
      <c r="D9" s="103"/>
      <c r="E9" s="103"/>
      <c r="F9" s="103"/>
      <c r="G9" s="103"/>
      <c r="H9" s="103"/>
      <c r="I9" s="103"/>
      <c r="J9" s="103"/>
      <c r="K9" s="103"/>
      <c r="L9" s="103"/>
      <c r="M9" s="103"/>
      <c r="N9" s="103"/>
      <c r="O9" s="100" t="s">
        <v>82</v>
      </c>
      <c r="P9" s="101"/>
      <c r="Q9" s="101"/>
      <c r="R9" s="101"/>
      <c r="S9" s="101"/>
      <c r="T9" s="101"/>
    </row>
    <row r="10" spans="1:20" ht="51" x14ac:dyDescent="0.25">
      <c r="A10" s="134" t="s">
        <v>3</v>
      </c>
      <c r="B10" s="134" t="s">
        <v>4</v>
      </c>
      <c r="C10" s="134" t="s">
        <v>5</v>
      </c>
      <c r="D10" s="134" t="s">
        <v>6</v>
      </c>
      <c r="E10" s="134" t="s">
        <v>7</v>
      </c>
      <c r="F10" s="134" t="s">
        <v>8</v>
      </c>
      <c r="G10" s="134" t="s">
        <v>9</v>
      </c>
      <c r="H10" s="135" t="s">
        <v>10</v>
      </c>
      <c r="I10" s="135" t="s">
        <v>11</v>
      </c>
      <c r="J10" s="134" t="s">
        <v>12</v>
      </c>
      <c r="K10" s="135" t="s">
        <v>13</v>
      </c>
      <c r="L10" s="134" t="s">
        <v>14</v>
      </c>
      <c r="M10" s="134" t="s">
        <v>15</v>
      </c>
      <c r="N10" s="134" t="s">
        <v>16</v>
      </c>
      <c r="O10" s="9" t="s">
        <v>83</v>
      </c>
      <c r="P10" s="9" t="s">
        <v>84</v>
      </c>
      <c r="Q10" s="9" t="s">
        <v>85</v>
      </c>
      <c r="R10" s="9" t="s">
        <v>86</v>
      </c>
      <c r="S10" s="9" t="s">
        <v>87</v>
      </c>
      <c r="T10" s="216" t="s">
        <v>88</v>
      </c>
    </row>
    <row r="11" spans="1:20" ht="409.5" x14ac:dyDescent="0.25">
      <c r="A11" s="144">
        <v>8172</v>
      </c>
      <c r="B11" s="139" t="s">
        <v>245</v>
      </c>
      <c r="C11" s="139" t="s">
        <v>246</v>
      </c>
      <c r="D11" s="139" t="s">
        <v>247</v>
      </c>
      <c r="E11" s="217">
        <f>SUM(H11:H17)</f>
        <v>1823750916</v>
      </c>
      <c r="F11" s="139" t="s">
        <v>248</v>
      </c>
      <c r="G11" s="144">
        <v>70</v>
      </c>
      <c r="H11" s="217">
        <f>+K11</f>
        <v>1423750916</v>
      </c>
      <c r="I11" s="139" t="s">
        <v>249</v>
      </c>
      <c r="J11" s="144">
        <v>70</v>
      </c>
      <c r="K11" s="217">
        <f>SUM(T11:T14)</f>
        <v>1423750916</v>
      </c>
      <c r="L11" s="139" t="s">
        <v>250</v>
      </c>
      <c r="M11" s="32" t="s">
        <v>251</v>
      </c>
      <c r="N11" s="139" t="s">
        <v>252</v>
      </c>
      <c r="O11" s="61" t="s">
        <v>119</v>
      </c>
      <c r="P11" s="31" t="s">
        <v>103</v>
      </c>
      <c r="Q11" s="32" t="s">
        <v>104</v>
      </c>
      <c r="R11" s="32" t="s">
        <v>93</v>
      </c>
      <c r="S11" s="32" t="s">
        <v>94</v>
      </c>
      <c r="T11" s="37">
        <v>49648288</v>
      </c>
    </row>
    <row r="12" spans="1:20" ht="399" x14ac:dyDescent="0.25">
      <c r="A12" s="156"/>
      <c r="B12" s="151"/>
      <c r="C12" s="151"/>
      <c r="D12" s="151"/>
      <c r="E12" s="218"/>
      <c r="F12" s="151"/>
      <c r="G12" s="156"/>
      <c r="H12" s="218"/>
      <c r="I12" s="151"/>
      <c r="J12" s="156"/>
      <c r="K12" s="218"/>
      <c r="L12" s="151"/>
      <c r="M12" s="32" t="s">
        <v>253</v>
      </c>
      <c r="N12" s="151"/>
      <c r="O12" s="32" t="s">
        <v>254</v>
      </c>
      <c r="P12" s="32" t="s">
        <v>255</v>
      </c>
      <c r="Q12" s="32" t="s">
        <v>101</v>
      </c>
      <c r="R12" s="32" t="s">
        <v>93</v>
      </c>
      <c r="S12" s="32" t="s">
        <v>94</v>
      </c>
      <c r="T12" s="37">
        <v>718928877</v>
      </c>
    </row>
    <row r="13" spans="1:20" ht="156.75" x14ac:dyDescent="0.25">
      <c r="A13" s="156"/>
      <c r="B13" s="151"/>
      <c r="C13" s="151"/>
      <c r="D13" s="151"/>
      <c r="E13" s="218"/>
      <c r="F13" s="151"/>
      <c r="G13" s="156"/>
      <c r="H13" s="218"/>
      <c r="I13" s="151"/>
      <c r="J13" s="156"/>
      <c r="K13" s="218"/>
      <c r="L13" s="151"/>
      <c r="M13" s="32" t="s">
        <v>256</v>
      </c>
      <c r="N13" s="151"/>
      <c r="O13" s="32" t="s">
        <v>257</v>
      </c>
      <c r="P13" s="32" t="s">
        <v>258</v>
      </c>
      <c r="Q13" s="32" t="s">
        <v>168</v>
      </c>
      <c r="R13" s="32" t="s">
        <v>93</v>
      </c>
      <c r="S13" s="32" t="s">
        <v>140</v>
      </c>
      <c r="T13" s="37">
        <v>19616814</v>
      </c>
    </row>
    <row r="14" spans="1:20" ht="213.75" x14ac:dyDescent="0.25">
      <c r="A14" s="156"/>
      <c r="B14" s="151"/>
      <c r="C14" s="151"/>
      <c r="D14" s="151"/>
      <c r="E14" s="218"/>
      <c r="F14" s="158"/>
      <c r="G14" s="162"/>
      <c r="H14" s="219"/>
      <c r="I14" s="158"/>
      <c r="J14" s="162"/>
      <c r="K14" s="219"/>
      <c r="L14" s="158"/>
      <c r="M14" s="32" t="s">
        <v>259</v>
      </c>
      <c r="N14" s="151"/>
      <c r="O14" s="220" t="s">
        <v>260</v>
      </c>
      <c r="P14" s="32" t="s">
        <v>261</v>
      </c>
      <c r="Q14" s="32" t="s">
        <v>262</v>
      </c>
      <c r="R14" s="32" t="s">
        <v>93</v>
      </c>
      <c r="S14" s="32" t="s">
        <v>94</v>
      </c>
      <c r="T14" s="37">
        <v>635556937</v>
      </c>
    </row>
    <row r="15" spans="1:20" ht="242.25" x14ac:dyDescent="0.25">
      <c r="A15" s="156"/>
      <c r="B15" s="151"/>
      <c r="C15" s="151"/>
      <c r="D15" s="151"/>
      <c r="E15" s="218"/>
      <c r="F15" s="139" t="s">
        <v>263</v>
      </c>
      <c r="G15" s="144">
        <v>35</v>
      </c>
      <c r="H15" s="217">
        <f>SUM(T15:T17)</f>
        <v>400000000</v>
      </c>
      <c r="I15" s="139" t="s">
        <v>263</v>
      </c>
      <c r="J15" s="221">
        <v>35</v>
      </c>
      <c r="K15" s="222">
        <v>400000000</v>
      </c>
      <c r="L15" s="139" t="s">
        <v>264</v>
      </c>
      <c r="M15" s="139" t="s">
        <v>265</v>
      </c>
      <c r="N15" s="151"/>
      <c r="O15" s="220" t="s">
        <v>266</v>
      </c>
      <c r="P15" s="32" t="s">
        <v>267</v>
      </c>
      <c r="Q15" s="32" t="s">
        <v>101</v>
      </c>
      <c r="R15" s="32" t="s">
        <v>93</v>
      </c>
      <c r="S15" s="32" t="s">
        <v>94</v>
      </c>
      <c r="T15" s="37">
        <v>250000000</v>
      </c>
    </row>
    <row r="16" spans="1:20" ht="156.75" x14ac:dyDescent="0.25">
      <c r="A16" s="156"/>
      <c r="B16" s="151"/>
      <c r="C16" s="151"/>
      <c r="D16" s="151"/>
      <c r="E16" s="218"/>
      <c r="F16" s="151"/>
      <c r="G16" s="156"/>
      <c r="H16" s="218"/>
      <c r="I16" s="151"/>
      <c r="J16" s="223"/>
      <c r="K16" s="224"/>
      <c r="L16" s="151"/>
      <c r="M16" s="158"/>
      <c r="N16" s="151"/>
      <c r="O16" s="220" t="s">
        <v>268</v>
      </c>
      <c r="P16" s="32" t="s">
        <v>258</v>
      </c>
      <c r="Q16" s="32" t="s">
        <v>168</v>
      </c>
      <c r="R16" s="32" t="s">
        <v>93</v>
      </c>
      <c r="S16" s="32" t="s">
        <v>140</v>
      </c>
      <c r="T16" s="37">
        <v>37975230</v>
      </c>
    </row>
    <row r="17" spans="1:20" ht="228" x14ac:dyDescent="0.25">
      <c r="A17" s="162"/>
      <c r="B17" s="158"/>
      <c r="C17" s="158"/>
      <c r="D17" s="158"/>
      <c r="E17" s="219"/>
      <c r="F17" s="158"/>
      <c r="G17" s="162"/>
      <c r="H17" s="219"/>
      <c r="I17" s="158"/>
      <c r="J17" s="225"/>
      <c r="K17" s="226"/>
      <c r="L17" s="158"/>
      <c r="M17" s="32" t="s">
        <v>269</v>
      </c>
      <c r="N17" s="158"/>
      <c r="O17" s="220" t="s">
        <v>260</v>
      </c>
      <c r="P17" s="32" t="s">
        <v>261</v>
      </c>
      <c r="Q17" s="32" t="s">
        <v>262</v>
      </c>
      <c r="R17" s="32" t="s">
        <v>93</v>
      </c>
      <c r="S17" s="32" t="s">
        <v>94</v>
      </c>
      <c r="T17" s="37">
        <v>112024770</v>
      </c>
    </row>
    <row r="18" spans="1:20" ht="99.75" x14ac:dyDescent="0.25">
      <c r="A18" s="180">
        <v>8178</v>
      </c>
      <c r="B18" s="229" t="s">
        <v>270</v>
      </c>
      <c r="C18" s="229" t="s">
        <v>271</v>
      </c>
      <c r="D18" s="229" t="s">
        <v>247</v>
      </c>
      <c r="E18" s="227">
        <f>SUM(H18:H31)</f>
        <v>4267942179</v>
      </c>
      <c r="F18" s="229" t="s">
        <v>272</v>
      </c>
      <c r="G18" s="228">
        <v>357</v>
      </c>
      <c r="H18" s="227">
        <f>SUM(K18:K27)</f>
        <v>2515471853</v>
      </c>
      <c r="I18" s="229" t="s">
        <v>273</v>
      </c>
      <c r="J18" s="228">
        <v>357</v>
      </c>
      <c r="K18" s="227">
        <f>SUM(T18:T21)</f>
        <v>1098047524</v>
      </c>
      <c r="L18" s="229" t="s">
        <v>274</v>
      </c>
      <c r="M18" s="229" t="s">
        <v>275</v>
      </c>
      <c r="N18" s="229" t="s">
        <v>276</v>
      </c>
      <c r="O18" s="18" t="s">
        <v>277</v>
      </c>
      <c r="P18" s="184" t="s">
        <v>278</v>
      </c>
      <c r="Q18" s="184" t="s">
        <v>174</v>
      </c>
      <c r="R18" s="184" t="s">
        <v>93</v>
      </c>
      <c r="S18" s="184" t="s">
        <v>126</v>
      </c>
      <c r="T18" s="200">
        <v>588887675</v>
      </c>
    </row>
    <row r="19" spans="1:20" ht="71.25" x14ac:dyDescent="0.25">
      <c r="A19" s="191"/>
      <c r="B19" s="232"/>
      <c r="C19" s="232"/>
      <c r="D19" s="232"/>
      <c r="E19" s="230"/>
      <c r="F19" s="232"/>
      <c r="G19" s="231"/>
      <c r="H19" s="230"/>
      <c r="I19" s="232"/>
      <c r="J19" s="231"/>
      <c r="K19" s="230"/>
      <c r="L19" s="233"/>
      <c r="M19" s="233"/>
      <c r="N19" s="233"/>
      <c r="O19" s="18" t="s">
        <v>279</v>
      </c>
      <c r="P19" s="184"/>
      <c r="Q19" s="184"/>
      <c r="R19" s="184"/>
      <c r="S19" s="184"/>
      <c r="T19" s="200"/>
    </row>
    <row r="20" spans="1:20" ht="142.5" x14ac:dyDescent="0.25">
      <c r="A20" s="191"/>
      <c r="B20" s="232"/>
      <c r="C20" s="232"/>
      <c r="D20" s="232"/>
      <c r="E20" s="230"/>
      <c r="F20" s="232"/>
      <c r="G20" s="231"/>
      <c r="H20" s="230"/>
      <c r="I20" s="232"/>
      <c r="J20" s="231"/>
      <c r="K20" s="230"/>
      <c r="L20" s="18" t="s">
        <v>274</v>
      </c>
      <c r="M20" s="18" t="s">
        <v>280</v>
      </c>
      <c r="N20" s="18" t="s">
        <v>276</v>
      </c>
      <c r="O20" s="18" t="s">
        <v>281</v>
      </c>
      <c r="P20" s="199" t="s">
        <v>282</v>
      </c>
      <c r="Q20" s="18" t="s">
        <v>174</v>
      </c>
      <c r="R20" s="18" t="s">
        <v>93</v>
      </c>
      <c r="S20" s="18" t="s">
        <v>126</v>
      </c>
      <c r="T20" s="234">
        <v>185171545</v>
      </c>
    </row>
    <row r="21" spans="1:20" ht="142.5" x14ac:dyDescent="0.25">
      <c r="A21" s="191"/>
      <c r="B21" s="232"/>
      <c r="C21" s="232"/>
      <c r="D21" s="232"/>
      <c r="E21" s="230"/>
      <c r="F21" s="232"/>
      <c r="G21" s="231"/>
      <c r="H21" s="230"/>
      <c r="I21" s="233"/>
      <c r="J21" s="235"/>
      <c r="K21" s="236"/>
      <c r="L21" s="18" t="s">
        <v>274</v>
      </c>
      <c r="M21" s="18" t="s">
        <v>283</v>
      </c>
      <c r="N21" s="18" t="s">
        <v>276</v>
      </c>
      <c r="O21" s="199" t="s">
        <v>284</v>
      </c>
      <c r="P21" s="18" t="s">
        <v>91</v>
      </c>
      <c r="Q21" s="18" t="s">
        <v>92</v>
      </c>
      <c r="R21" s="18" t="s">
        <v>93</v>
      </c>
      <c r="S21" s="18" t="s">
        <v>285</v>
      </c>
      <c r="T21" s="234">
        <v>323988304</v>
      </c>
    </row>
    <row r="22" spans="1:20" ht="28.5" x14ac:dyDescent="0.25">
      <c r="A22" s="191"/>
      <c r="B22" s="232"/>
      <c r="C22" s="232"/>
      <c r="D22" s="232"/>
      <c r="E22" s="230"/>
      <c r="F22" s="232"/>
      <c r="G22" s="231"/>
      <c r="H22" s="230"/>
      <c r="I22" s="229" t="s">
        <v>286</v>
      </c>
      <c r="J22" s="237">
        <v>0.11</v>
      </c>
      <c r="K22" s="238">
        <f>SUM(T22:T27)</f>
        <v>1417424329</v>
      </c>
      <c r="L22" s="229" t="s">
        <v>287</v>
      </c>
      <c r="M22" s="229" t="s">
        <v>288</v>
      </c>
      <c r="N22" s="229" t="s">
        <v>289</v>
      </c>
      <c r="O22" s="19" t="s">
        <v>130</v>
      </c>
      <c r="P22" s="19" t="s">
        <v>131</v>
      </c>
      <c r="Q22" s="18" t="s">
        <v>123</v>
      </c>
      <c r="R22" s="18" t="s">
        <v>124</v>
      </c>
      <c r="S22" s="18" t="s">
        <v>125</v>
      </c>
      <c r="T22" s="234">
        <v>300000000</v>
      </c>
    </row>
    <row r="23" spans="1:20" ht="71.25" x14ac:dyDescent="0.25">
      <c r="A23" s="191"/>
      <c r="B23" s="232"/>
      <c r="C23" s="232"/>
      <c r="D23" s="232"/>
      <c r="E23" s="230"/>
      <c r="F23" s="232"/>
      <c r="G23" s="231"/>
      <c r="H23" s="230"/>
      <c r="I23" s="232"/>
      <c r="J23" s="239"/>
      <c r="K23" s="240"/>
      <c r="L23" s="232"/>
      <c r="M23" s="232"/>
      <c r="N23" s="232"/>
      <c r="O23" s="18" t="s">
        <v>279</v>
      </c>
      <c r="P23" s="199" t="s">
        <v>290</v>
      </c>
      <c r="Q23" s="18" t="s">
        <v>174</v>
      </c>
      <c r="R23" s="18" t="s">
        <v>93</v>
      </c>
      <c r="S23" s="18" t="s">
        <v>140</v>
      </c>
      <c r="T23" s="234">
        <v>9583335</v>
      </c>
    </row>
    <row r="24" spans="1:20" ht="142.5" x14ac:dyDescent="0.25">
      <c r="A24" s="191"/>
      <c r="B24" s="232"/>
      <c r="C24" s="232"/>
      <c r="D24" s="232"/>
      <c r="E24" s="230"/>
      <c r="F24" s="232"/>
      <c r="G24" s="231"/>
      <c r="H24" s="230"/>
      <c r="I24" s="232"/>
      <c r="J24" s="239"/>
      <c r="K24" s="240"/>
      <c r="L24" s="232"/>
      <c r="M24" s="233"/>
      <c r="N24" s="232"/>
      <c r="O24" s="18" t="s">
        <v>291</v>
      </c>
      <c r="P24" s="18" t="s">
        <v>292</v>
      </c>
      <c r="Q24" s="18" t="s">
        <v>174</v>
      </c>
      <c r="R24" s="18" t="s">
        <v>93</v>
      </c>
      <c r="S24" s="18" t="s">
        <v>126</v>
      </c>
      <c r="T24" s="234">
        <v>40000000</v>
      </c>
    </row>
    <row r="25" spans="1:20" ht="85.5" x14ac:dyDescent="0.25">
      <c r="A25" s="191"/>
      <c r="B25" s="232"/>
      <c r="C25" s="232"/>
      <c r="D25" s="232"/>
      <c r="E25" s="230"/>
      <c r="F25" s="232"/>
      <c r="G25" s="231"/>
      <c r="H25" s="230"/>
      <c r="I25" s="232"/>
      <c r="J25" s="239"/>
      <c r="K25" s="240"/>
      <c r="L25" s="232"/>
      <c r="M25" s="18" t="s">
        <v>293</v>
      </c>
      <c r="N25" s="232"/>
      <c r="O25" s="18" t="s">
        <v>281</v>
      </c>
      <c r="P25" s="18" t="s">
        <v>293</v>
      </c>
      <c r="Q25" s="18" t="s">
        <v>174</v>
      </c>
      <c r="R25" s="18" t="s">
        <v>93</v>
      </c>
      <c r="S25" s="18" t="s">
        <v>126</v>
      </c>
      <c r="T25" s="234">
        <v>299955638</v>
      </c>
    </row>
    <row r="26" spans="1:20" ht="130.5" customHeight="1" x14ac:dyDescent="0.25">
      <c r="A26" s="191"/>
      <c r="B26" s="232"/>
      <c r="C26" s="232"/>
      <c r="D26" s="232"/>
      <c r="E26" s="230"/>
      <c r="F26" s="232"/>
      <c r="G26" s="231"/>
      <c r="H26" s="230"/>
      <c r="I26" s="232"/>
      <c r="J26" s="239"/>
      <c r="K26" s="240"/>
      <c r="L26" s="232"/>
      <c r="M26" s="241" t="s">
        <v>294</v>
      </c>
      <c r="N26" s="232"/>
      <c r="O26" s="242" t="s">
        <v>295</v>
      </c>
      <c r="P26" s="199" t="s">
        <v>294</v>
      </c>
      <c r="Q26" s="18" t="s">
        <v>162</v>
      </c>
      <c r="R26" s="18" t="s">
        <v>93</v>
      </c>
      <c r="S26" s="18" t="s">
        <v>163</v>
      </c>
      <c r="T26" s="234">
        <v>300000000</v>
      </c>
    </row>
    <row r="27" spans="1:20" ht="114" x14ac:dyDescent="0.25">
      <c r="A27" s="191"/>
      <c r="B27" s="232"/>
      <c r="C27" s="232"/>
      <c r="D27" s="232"/>
      <c r="E27" s="230"/>
      <c r="F27" s="233"/>
      <c r="G27" s="235"/>
      <c r="H27" s="236"/>
      <c r="I27" s="233"/>
      <c r="J27" s="243"/>
      <c r="K27" s="244"/>
      <c r="L27" s="233"/>
      <c r="M27" s="18" t="s">
        <v>296</v>
      </c>
      <c r="N27" s="233"/>
      <c r="O27" s="18" t="s">
        <v>284</v>
      </c>
      <c r="P27" s="18" t="s">
        <v>91</v>
      </c>
      <c r="Q27" s="18" t="s">
        <v>92</v>
      </c>
      <c r="R27" s="18" t="s">
        <v>93</v>
      </c>
      <c r="S27" s="18" t="s">
        <v>94</v>
      </c>
      <c r="T27" s="234">
        <v>467885356</v>
      </c>
    </row>
    <row r="28" spans="1:20" ht="199.5" x14ac:dyDescent="0.25">
      <c r="A28" s="191"/>
      <c r="B28" s="232"/>
      <c r="C28" s="232"/>
      <c r="D28" s="232"/>
      <c r="E28" s="230"/>
      <c r="F28" s="180" t="s">
        <v>297</v>
      </c>
      <c r="G28" s="228">
        <v>4500</v>
      </c>
      <c r="H28" s="227">
        <f>SUM(K28)</f>
        <v>1752470326</v>
      </c>
      <c r="I28" s="229" t="s">
        <v>298</v>
      </c>
      <c r="J28" s="180">
        <v>4500</v>
      </c>
      <c r="K28" s="227">
        <f>SUM(T28:T31)</f>
        <v>1752470326</v>
      </c>
      <c r="L28" s="18" t="s">
        <v>299</v>
      </c>
      <c r="M28" s="18" t="s">
        <v>300</v>
      </c>
      <c r="N28" s="18" t="s">
        <v>301</v>
      </c>
      <c r="O28" s="19" t="s">
        <v>119</v>
      </c>
      <c r="P28" s="189" t="s">
        <v>103</v>
      </c>
      <c r="Q28" s="18" t="s">
        <v>104</v>
      </c>
      <c r="R28" s="18" t="s">
        <v>93</v>
      </c>
      <c r="S28" s="18" t="s">
        <v>94</v>
      </c>
      <c r="T28" s="234">
        <v>560770397</v>
      </c>
    </row>
    <row r="29" spans="1:20" ht="171" x14ac:dyDescent="0.25">
      <c r="A29" s="191"/>
      <c r="B29" s="232"/>
      <c r="C29" s="232"/>
      <c r="D29" s="232"/>
      <c r="E29" s="230"/>
      <c r="F29" s="191"/>
      <c r="G29" s="231"/>
      <c r="H29" s="230"/>
      <c r="I29" s="232"/>
      <c r="J29" s="191"/>
      <c r="K29" s="230"/>
      <c r="L29" s="18" t="s">
        <v>299</v>
      </c>
      <c r="M29" s="19" t="s">
        <v>302</v>
      </c>
      <c r="N29" s="18" t="s">
        <v>301</v>
      </c>
      <c r="O29" s="19" t="s">
        <v>303</v>
      </c>
      <c r="P29" s="241" t="s">
        <v>304</v>
      </c>
      <c r="Q29" s="18" t="s">
        <v>242</v>
      </c>
      <c r="R29" s="18" t="s">
        <v>243</v>
      </c>
      <c r="S29" s="18" t="s">
        <v>120</v>
      </c>
      <c r="T29" s="234">
        <v>573000000</v>
      </c>
    </row>
    <row r="30" spans="1:20" ht="171" x14ac:dyDescent="0.25">
      <c r="A30" s="191"/>
      <c r="B30" s="232"/>
      <c r="C30" s="232"/>
      <c r="D30" s="232"/>
      <c r="E30" s="230"/>
      <c r="F30" s="191"/>
      <c r="G30" s="231"/>
      <c r="H30" s="230"/>
      <c r="I30" s="232"/>
      <c r="J30" s="191"/>
      <c r="K30" s="230"/>
      <c r="L30" s="18" t="s">
        <v>299</v>
      </c>
      <c r="M30" s="18" t="s">
        <v>307</v>
      </c>
      <c r="N30" s="18" t="s">
        <v>301</v>
      </c>
      <c r="O30" s="18" t="s">
        <v>291</v>
      </c>
      <c r="P30" s="18" t="s">
        <v>292</v>
      </c>
      <c r="Q30" s="18" t="s">
        <v>174</v>
      </c>
      <c r="R30" s="18" t="s">
        <v>93</v>
      </c>
      <c r="S30" s="18" t="s">
        <v>126</v>
      </c>
      <c r="T30" s="234">
        <v>60000000</v>
      </c>
    </row>
    <row r="31" spans="1:20" ht="171" x14ac:dyDescent="0.25">
      <c r="A31" s="206"/>
      <c r="B31" s="233"/>
      <c r="C31" s="233"/>
      <c r="D31" s="233"/>
      <c r="E31" s="236"/>
      <c r="F31" s="206"/>
      <c r="G31" s="235"/>
      <c r="H31" s="236"/>
      <c r="I31" s="233"/>
      <c r="J31" s="206"/>
      <c r="K31" s="236"/>
      <c r="L31" s="18" t="s">
        <v>299</v>
      </c>
      <c r="M31" s="18" t="s">
        <v>305</v>
      </c>
      <c r="N31" s="18" t="s">
        <v>301</v>
      </c>
      <c r="O31" s="199" t="s">
        <v>306</v>
      </c>
      <c r="P31" s="18" t="s">
        <v>261</v>
      </c>
      <c r="Q31" s="18" t="s">
        <v>262</v>
      </c>
      <c r="R31" s="18" t="s">
        <v>93</v>
      </c>
      <c r="S31" s="18" t="s">
        <v>94</v>
      </c>
      <c r="T31" s="234">
        <v>558699929</v>
      </c>
    </row>
  </sheetData>
  <mergeCells count="57">
    <mergeCell ref="G28:G31"/>
    <mergeCell ref="H28:H31"/>
    <mergeCell ref="I28:I31"/>
    <mergeCell ref="J28:J31"/>
    <mergeCell ref="K28:K31"/>
    <mergeCell ref="T18:T19"/>
    <mergeCell ref="I22:I27"/>
    <mergeCell ref="J22:J27"/>
    <mergeCell ref="K22:K27"/>
    <mergeCell ref="L22:L27"/>
    <mergeCell ref="M22:M24"/>
    <mergeCell ref="N22:N27"/>
    <mergeCell ref="M18:M19"/>
    <mergeCell ref="N18:N19"/>
    <mergeCell ref="P18:P19"/>
    <mergeCell ref="Q18:Q19"/>
    <mergeCell ref="R18:R19"/>
    <mergeCell ref="S18:S19"/>
    <mergeCell ref="G18:G27"/>
    <mergeCell ref="H18:H27"/>
    <mergeCell ref="I18:I21"/>
    <mergeCell ref="J18:J21"/>
    <mergeCell ref="K18:K21"/>
    <mergeCell ref="L18:L19"/>
    <mergeCell ref="A18:A31"/>
    <mergeCell ref="B18:B31"/>
    <mergeCell ref="C18:C31"/>
    <mergeCell ref="D18:D31"/>
    <mergeCell ref="E18:E31"/>
    <mergeCell ref="F18:F27"/>
    <mergeCell ref="F28:F31"/>
    <mergeCell ref="L11:L14"/>
    <mergeCell ref="N11:N17"/>
    <mergeCell ref="F15:F17"/>
    <mergeCell ref="G15:G17"/>
    <mergeCell ref="H15:H17"/>
    <mergeCell ref="I15:I17"/>
    <mergeCell ref="J15:J17"/>
    <mergeCell ref="K15:K17"/>
    <mergeCell ref="L15:L17"/>
    <mergeCell ref="M15:M16"/>
    <mergeCell ref="F11:F14"/>
    <mergeCell ref="G11:G14"/>
    <mergeCell ref="H11:H14"/>
    <mergeCell ref="I11:I14"/>
    <mergeCell ref="J11:J14"/>
    <mergeCell ref="K11:K14"/>
    <mergeCell ref="C2:T2"/>
    <mergeCell ref="C3:T3"/>
    <mergeCell ref="C4:T4"/>
    <mergeCell ref="A9:N9"/>
    <mergeCell ref="O9:T9"/>
    <mergeCell ref="A11:A17"/>
    <mergeCell ref="B11:B17"/>
    <mergeCell ref="C11:C17"/>
    <mergeCell ref="D11:D17"/>
    <mergeCell ref="E11:E17"/>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C661F-8490-4DCE-BD48-E35A5B152995}">
  <dimension ref="A1:T21"/>
  <sheetViews>
    <sheetView showGridLines="0" topLeftCell="A8" zoomScale="80" zoomScaleNormal="80" workbookViewId="0">
      <selection activeCell="E10" sqref="E10:E21"/>
    </sheetView>
  </sheetViews>
  <sheetFormatPr baseColWidth="10" defaultRowHeight="15" x14ac:dyDescent="0.25"/>
  <cols>
    <col min="1" max="1" width="16.42578125" customWidth="1"/>
    <col min="2" max="2" width="20.28515625" customWidth="1"/>
    <col min="3" max="3" width="20.5703125" customWidth="1"/>
    <col min="4" max="4" width="17.5703125" customWidth="1"/>
    <col min="5" max="5" width="20.7109375" customWidth="1"/>
    <col min="6" max="6" width="18.28515625" customWidth="1"/>
    <col min="7" max="7" width="14.7109375" customWidth="1"/>
    <col min="8" max="8" width="20.5703125" customWidth="1"/>
    <col min="9" max="9" width="22.42578125" customWidth="1"/>
    <col min="10" max="10" width="18.5703125" customWidth="1"/>
    <col min="11" max="11" width="18.7109375" customWidth="1"/>
    <col min="12" max="12" width="22.140625" customWidth="1"/>
    <col min="13" max="13" width="25.7109375" customWidth="1"/>
    <col min="14" max="14" width="20.7109375" customWidth="1"/>
    <col min="15" max="15" width="25.7109375" customWidth="1"/>
    <col min="16" max="16" width="19.42578125" customWidth="1"/>
    <col min="17" max="17" width="18.7109375" customWidth="1"/>
    <col min="18" max="18" width="17.5703125" customWidth="1"/>
    <col min="20" max="20" width="18.28515625" customWidth="1"/>
  </cols>
  <sheetData>
    <row r="1" spans="1:20" x14ac:dyDescent="0.25">
      <c r="A1" s="130"/>
      <c r="B1" s="130"/>
      <c r="C1" s="130"/>
      <c r="D1" s="130"/>
      <c r="E1" s="130"/>
      <c r="F1" s="130"/>
      <c r="G1" s="130"/>
      <c r="H1" s="130"/>
      <c r="I1" s="130"/>
      <c r="J1" s="130"/>
      <c r="K1" s="130"/>
      <c r="L1" s="130"/>
      <c r="M1" s="130"/>
      <c r="N1" s="130"/>
      <c r="O1" s="130"/>
      <c r="P1" s="130"/>
      <c r="Q1" s="130"/>
      <c r="R1" s="130"/>
      <c r="S1" s="130"/>
      <c r="T1" s="130"/>
    </row>
    <row r="2" spans="1:20" ht="18" x14ac:dyDescent="0.25">
      <c r="A2" s="131"/>
      <c r="B2" s="131"/>
      <c r="C2" s="207" t="s">
        <v>0</v>
      </c>
      <c r="D2" s="207"/>
      <c r="E2" s="207"/>
      <c r="F2" s="207"/>
      <c r="G2" s="207"/>
      <c r="H2" s="207"/>
      <c r="I2" s="207"/>
      <c r="J2" s="207"/>
      <c r="K2" s="207"/>
      <c r="L2" s="207"/>
      <c r="M2" s="207"/>
      <c r="N2" s="207"/>
      <c r="O2" s="207"/>
      <c r="P2" s="207"/>
      <c r="Q2" s="207"/>
      <c r="R2" s="207"/>
      <c r="S2" s="207"/>
      <c r="T2" s="207"/>
    </row>
    <row r="3" spans="1:20" ht="18" x14ac:dyDescent="0.25">
      <c r="A3" s="131"/>
      <c r="B3" s="131"/>
      <c r="C3" s="207" t="s">
        <v>1</v>
      </c>
      <c r="D3" s="207"/>
      <c r="E3" s="207"/>
      <c r="F3" s="207"/>
      <c r="G3" s="207"/>
      <c r="H3" s="207"/>
      <c r="I3" s="207"/>
      <c r="J3" s="207"/>
      <c r="K3" s="207"/>
      <c r="L3" s="207"/>
      <c r="M3" s="207"/>
      <c r="N3" s="207"/>
      <c r="O3" s="207"/>
      <c r="P3" s="207"/>
      <c r="Q3" s="207"/>
      <c r="R3" s="207"/>
      <c r="S3" s="207"/>
      <c r="T3" s="207"/>
    </row>
    <row r="4" spans="1:20" ht="18" x14ac:dyDescent="0.25">
      <c r="A4" s="131"/>
      <c r="B4" s="131"/>
      <c r="C4" s="208" t="s">
        <v>2</v>
      </c>
      <c r="D4" s="208"/>
      <c r="E4" s="208"/>
      <c r="F4" s="208"/>
      <c r="G4" s="208"/>
      <c r="H4" s="208"/>
      <c r="I4" s="208"/>
      <c r="J4" s="208"/>
      <c r="K4" s="208"/>
      <c r="L4" s="208"/>
      <c r="M4" s="208"/>
      <c r="N4" s="208"/>
      <c r="O4" s="208"/>
      <c r="P4" s="208"/>
      <c r="Q4" s="208"/>
      <c r="R4" s="208"/>
      <c r="S4" s="208"/>
      <c r="T4" s="208"/>
    </row>
    <row r="5" spans="1:20" x14ac:dyDescent="0.25">
      <c r="A5" s="130"/>
      <c r="B5" s="130"/>
      <c r="C5" s="130"/>
      <c r="D5" s="130"/>
      <c r="E5" s="130"/>
      <c r="F5" s="130"/>
      <c r="G5" s="130"/>
      <c r="H5" s="130"/>
      <c r="I5" s="130"/>
      <c r="J5" s="130"/>
      <c r="K5" s="130"/>
      <c r="L5" s="130"/>
      <c r="M5" s="130"/>
      <c r="N5" s="130"/>
      <c r="O5" s="130"/>
      <c r="P5" s="130"/>
      <c r="Q5" s="130"/>
      <c r="R5" s="130"/>
      <c r="S5" s="130"/>
      <c r="T5" s="130"/>
    </row>
    <row r="6" spans="1:20" ht="20.25" x14ac:dyDescent="0.3">
      <c r="A6" s="130"/>
      <c r="B6" s="130"/>
      <c r="C6" s="130"/>
      <c r="D6" s="132"/>
      <c r="E6" s="132"/>
      <c r="F6" s="132"/>
      <c r="G6" s="132"/>
      <c r="H6" s="132"/>
      <c r="I6" s="132"/>
      <c r="J6" s="132"/>
      <c r="K6" s="132"/>
      <c r="L6" s="132"/>
      <c r="M6" s="132"/>
      <c r="N6" s="130"/>
      <c r="O6" s="130"/>
      <c r="P6" s="130"/>
      <c r="Q6" s="130"/>
      <c r="R6" s="130"/>
      <c r="S6" s="130"/>
      <c r="T6" s="130"/>
    </row>
    <row r="7" spans="1:20" ht="20.25" x14ac:dyDescent="0.3">
      <c r="A7" s="133"/>
      <c r="B7" s="133"/>
      <c r="C7" s="133"/>
      <c r="D7" s="132"/>
      <c r="E7" s="132"/>
      <c r="F7" s="132"/>
      <c r="G7" s="132"/>
      <c r="H7" s="132"/>
      <c r="I7" s="132"/>
      <c r="J7" s="132"/>
      <c r="K7" s="132"/>
      <c r="L7" s="132"/>
      <c r="M7" s="132"/>
      <c r="N7" s="133"/>
      <c r="O7" s="133"/>
      <c r="P7" s="133"/>
      <c r="Q7" s="133"/>
      <c r="R7" s="133"/>
      <c r="S7" s="133"/>
      <c r="T7" s="133"/>
    </row>
    <row r="8" spans="1:20" x14ac:dyDescent="0.25">
      <c r="A8" s="102" t="s">
        <v>89</v>
      </c>
      <c r="B8" s="103"/>
      <c r="C8" s="103"/>
      <c r="D8" s="103"/>
      <c r="E8" s="103"/>
      <c r="F8" s="103"/>
      <c r="G8" s="103"/>
      <c r="H8" s="103"/>
      <c r="I8" s="103"/>
      <c r="J8" s="103"/>
      <c r="K8" s="103"/>
      <c r="L8" s="103"/>
      <c r="M8" s="103"/>
      <c r="N8" s="103"/>
      <c r="O8" s="100" t="s">
        <v>82</v>
      </c>
      <c r="P8" s="101"/>
      <c r="Q8" s="101"/>
      <c r="R8" s="101"/>
      <c r="S8" s="101"/>
      <c r="T8" s="101"/>
    </row>
    <row r="9" spans="1:20" ht="63.75" x14ac:dyDescent="0.25">
      <c r="A9" s="245" t="s">
        <v>3</v>
      </c>
      <c r="B9" s="245" t="s">
        <v>4</v>
      </c>
      <c r="C9" s="245" t="s">
        <v>5</v>
      </c>
      <c r="D9" s="245" t="s">
        <v>6</v>
      </c>
      <c r="E9" s="245" t="s">
        <v>7</v>
      </c>
      <c r="F9" s="245" t="s">
        <v>8</v>
      </c>
      <c r="G9" s="245" t="s">
        <v>9</v>
      </c>
      <c r="H9" s="246" t="s">
        <v>10</v>
      </c>
      <c r="I9" s="246" t="s">
        <v>11</v>
      </c>
      <c r="J9" s="245" t="s">
        <v>12</v>
      </c>
      <c r="K9" s="246" t="s">
        <v>13</v>
      </c>
      <c r="L9" s="245" t="s">
        <v>14</v>
      </c>
      <c r="M9" s="245" t="s">
        <v>15</v>
      </c>
      <c r="N9" s="245" t="s">
        <v>16</v>
      </c>
      <c r="O9" s="9" t="s">
        <v>83</v>
      </c>
      <c r="P9" s="9" t="s">
        <v>84</v>
      </c>
      <c r="Q9" s="9" t="s">
        <v>85</v>
      </c>
      <c r="R9" s="9" t="s">
        <v>86</v>
      </c>
      <c r="S9" s="9" t="s">
        <v>87</v>
      </c>
      <c r="T9" s="10" t="s">
        <v>88</v>
      </c>
    </row>
    <row r="10" spans="1:20" ht="171" x14ac:dyDescent="0.25">
      <c r="A10" s="247">
        <v>8158</v>
      </c>
      <c r="B10" s="248" t="s">
        <v>308</v>
      </c>
      <c r="C10" s="248" t="s">
        <v>309</v>
      </c>
      <c r="D10" s="248" t="s">
        <v>310</v>
      </c>
      <c r="E10" s="249">
        <f>+H10</f>
        <v>2139748415</v>
      </c>
      <c r="F10" s="248" t="s">
        <v>311</v>
      </c>
      <c r="G10" s="250">
        <v>1</v>
      </c>
      <c r="H10" s="249">
        <f>SUM(K10:K21)</f>
        <v>2139748415</v>
      </c>
      <c r="I10" s="251" t="s">
        <v>312</v>
      </c>
      <c r="J10" s="252">
        <v>9</v>
      </c>
      <c r="K10" s="253">
        <f>SUM(T10:T12)</f>
        <v>1237764928</v>
      </c>
      <c r="L10" s="251" t="s">
        <v>313</v>
      </c>
      <c r="M10" s="251" t="s">
        <v>314</v>
      </c>
      <c r="N10" s="251" t="s">
        <v>315</v>
      </c>
      <c r="O10" s="15" t="s">
        <v>316</v>
      </c>
      <c r="P10" s="254" t="s">
        <v>261</v>
      </c>
      <c r="Q10" s="254" t="s">
        <v>92</v>
      </c>
      <c r="R10" s="254" t="s">
        <v>93</v>
      </c>
      <c r="S10" s="254" t="s">
        <v>94</v>
      </c>
      <c r="T10" s="255">
        <v>853424400</v>
      </c>
    </row>
    <row r="11" spans="1:20" ht="213.75" x14ac:dyDescent="0.25">
      <c r="A11" s="256"/>
      <c r="B11" s="257"/>
      <c r="C11" s="257"/>
      <c r="D11" s="257"/>
      <c r="E11" s="258"/>
      <c r="F11" s="257"/>
      <c r="G11" s="259"/>
      <c r="H11" s="258"/>
      <c r="I11" s="251"/>
      <c r="J11" s="252"/>
      <c r="K11" s="253"/>
      <c r="L11" s="251"/>
      <c r="M11" s="251"/>
      <c r="N11" s="251"/>
      <c r="O11" s="15" t="s">
        <v>317</v>
      </c>
      <c r="P11" s="254" t="s">
        <v>318</v>
      </c>
      <c r="Q11" s="254" t="s">
        <v>319</v>
      </c>
      <c r="R11" s="260" t="s">
        <v>93</v>
      </c>
      <c r="S11" s="254" t="s">
        <v>320</v>
      </c>
      <c r="T11" s="255">
        <v>250000000</v>
      </c>
    </row>
    <row r="12" spans="1:20" ht="409.5" x14ac:dyDescent="0.25">
      <c r="A12" s="256"/>
      <c r="B12" s="257"/>
      <c r="C12" s="257"/>
      <c r="D12" s="257"/>
      <c r="E12" s="258"/>
      <c r="F12" s="257"/>
      <c r="G12" s="259"/>
      <c r="H12" s="258"/>
      <c r="I12" s="251"/>
      <c r="J12" s="252"/>
      <c r="K12" s="253"/>
      <c r="L12" s="251"/>
      <c r="M12" s="251"/>
      <c r="N12" s="251"/>
      <c r="O12" s="15" t="s">
        <v>321</v>
      </c>
      <c r="P12" s="254" t="s">
        <v>322</v>
      </c>
      <c r="Q12" s="254" t="s">
        <v>101</v>
      </c>
      <c r="R12" s="260" t="s">
        <v>93</v>
      </c>
      <c r="S12" s="254" t="s">
        <v>140</v>
      </c>
      <c r="T12" s="255">
        <v>134340528</v>
      </c>
    </row>
    <row r="13" spans="1:20" ht="156.75" x14ac:dyDescent="0.25">
      <c r="A13" s="256"/>
      <c r="B13" s="257"/>
      <c r="C13" s="257"/>
      <c r="D13" s="257"/>
      <c r="E13" s="258"/>
      <c r="F13" s="257"/>
      <c r="G13" s="259"/>
      <c r="H13" s="258"/>
      <c r="I13" s="251" t="s">
        <v>323</v>
      </c>
      <c r="J13" s="252">
        <v>2</v>
      </c>
      <c r="K13" s="253">
        <f>SUM(T13:T16)</f>
        <v>170932072</v>
      </c>
      <c r="L13" s="251" t="s">
        <v>324</v>
      </c>
      <c r="M13" s="251" t="s">
        <v>325</v>
      </c>
      <c r="N13" s="251" t="s">
        <v>326</v>
      </c>
      <c r="O13" s="15" t="s">
        <v>327</v>
      </c>
      <c r="P13" s="254" t="s">
        <v>204</v>
      </c>
      <c r="Q13" s="260" t="s">
        <v>92</v>
      </c>
      <c r="R13" s="254" t="s">
        <v>93</v>
      </c>
      <c r="S13" s="254" t="s">
        <v>94</v>
      </c>
      <c r="T13" s="255">
        <v>67410000</v>
      </c>
    </row>
    <row r="14" spans="1:20" ht="299.25" x14ac:dyDescent="0.25">
      <c r="A14" s="256"/>
      <c r="B14" s="257"/>
      <c r="C14" s="257"/>
      <c r="D14" s="257"/>
      <c r="E14" s="258"/>
      <c r="F14" s="257"/>
      <c r="G14" s="259"/>
      <c r="H14" s="258"/>
      <c r="I14" s="251"/>
      <c r="J14" s="252"/>
      <c r="K14" s="253"/>
      <c r="L14" s="251"/>
      <c r="M14" s="251"/>
      <c r="N14" s="251"/>
      <c r="O14" s="15" t="s">
        <v>328</v>
      </c>
      <c r="P14" s="254" t="s">
        <v>329</v>
      </c>
      <c r="Q14" s="15" t="s">
        <v>134</v>
      </c>
      <c r="R14" s="254" t="s">
        <v>93</v>
      </c>
      <c r="S14" s="254" t="s">
        <v>183</v>
      </c>
      <c r="T14" s="255">
        <v>4783188</v>
      </c>
    </row>
    <row r="15" spans="1:20" ht="114" x14ac:dyDescent="0.25">
      <c r="A15" s="256"/>
      <c r="B15" s="257"/>
      <c r="C15" s="257"/>
      <c r="D15" s="257"/>
      <c r="E15" s="258"/>
      <c r="F15" s="257"/>
      <c r="G15" s="259"/>
      <c r="H15" s="258"/>
      <c r="I15" s="251"/>
      <c r="J15" s="252"/>
      <c r="K15" s="253"/>
      <c r="L15" s="251"/>
      <c r="M15" s="251"/>
      <c r="N15" s="251"/>
      <c r="O15" s="15" t="s">
        <v>330</v>
      </c>
      <c r="P15" s="254" t="s">
        <v>329</v>
      </c>
      <c r="Q15" s="15" t="s">
        <v>168</v>
      </c>
      <c r="R15" s="254" t="s">
        <v>93</v>
      </c>
      <c r="S15" s="254" t="s">
        <v>180</v>
      </c>
      <c r="T15" s="255">
        <v>49938000</v>
      </c>
    </row>
    <row r="16" spans="1:20" ht="399" x14ac:dyDescent="0.25">
      <c r="A16" s="256"/>
      <c r="B16" s="257"/>
      <c r="C16" s="257"/>
      <c r="D16" s="257"/>
      <c r="E16" s="258"/>
      <c r="F16" s="257"/>
      <c r="G16" s="259"/>
      <c r="H16" s="258"/>
      <c r="I16" s="251"/>
      <c r="J16" s="252"/>
      <c r="K16" s="253"/>
      <c r="L16" s="251"/>
      <c r="M16" s="251"/>
      <c r="N16" s="251"/>
      <c r="O16" s="15" t="s">
        <v>331</v>
      </c>
      <c r="P16" s="254" t="s">
        <v>332</v>
      </c>
      <c r="Q16" s="15" t="s">
        <v>134</v>
      </c>
      <c r="R16" s="254" t="s">
        <v>93</v>
      </c>
      <c r="S16" s="254" t="s">
        <v>180</v>
      </c>
      <c r="T16" s="255">
        <v>48800884</v>
      </c>
    </row>
    <row r="17" spans="1:20" ht="57.75" x14ac:dyDescent="0.25">
      <c r="A17" s="256"/>
      <c r="B17" s="257"/>
      <c r="C17" s="257"/>
      <c r="D17" s="257"/>
      <c r="E17" s="258"/>
      <c r="F17" s="257"/>
      <c r="G17" s="259"/>
      <c r="H17" s="258"/>
      <c r="I17" s="261" t="s">
        <v>333</v>
      </c>
      <c r="J17" s="262">
        <v>1</v>
      </c>
      <c r="K17" s="263">
        <f>SUM(T17)</f>
        <v>134560000</v>
      </c>
      <c r="L17" s="261" t="s">
        <v>334</v>
      </c>
      <c r="M17" s="261" t="s">
        <v>335</v>
      </c>
      <c r="N17" s="264" t="s">
        <v>336</v>
      </c>
      <c r="O17" s="15" t="s">
        <v>327</v>
      </c>
      <c r="P17" s="254" t="s">
        <v>204</v>
      </c>
      <c r="Q17" s="265" t="s">
        <v>92</v>
      </c>
      <c r="R17" s="254" t="s">
        <v>93</v>
      </c>
      <c r="S17" s="254" t="s">
        <v>126</v>
      </c>
      <c r="T17" s="255">
        <v>134560000</v>
      </c>
    </row>
    <row r="18" spans="1:20" ht="57" x14ac:dyDescent="0.25">
      <c r="A18" s="256"/>
      <c r="B18" s="257"/>
      <c r="C18" s="257"/>
      <c r="D18" s="257"/>
      <c r="E18" s="258"/>
      <c r="F18" s="257"/>
      <c r="G18" s="259"/>
      <c r="H18" s="258"/>
      <c r="I18" s="248" t="s">
        <v>337</v>
      </c>
      <c r="J18" s="250">
        <v>7</v>
      </c>
      <c r="K18" s="249">
        <f>SUM(T18:T20)</f>
        <v>511537415</v>
      </c>
      <c r="L18" s="248" t="s">
        <v>338</v>
      </c>
      <c r="M18" s="248" t="s">
        <v>339</v>
      </c>
      <c r="N18" s="248" t="s">
        <v>340</v>
      </c>
      <c r="O18" s="15" t="s">
        <v>327</v>
      </c>
      <c r="P18" s="254" t="s">
        <v>204</v>
      </c>
      <c r="Q18" s="265" t="s">
        <v>92</v>
      </c>
      <c r="R18" s="254" t="s">
        <v>93</v>
      </c>
      <c r="S18" s="254" t="s">
        <v>94</v>
      </c>
      <c r="T18" s="255">
        <v>474209000</v>
      </c>
    </row>
    <row r="19" spans="1:20" ht="409.5" x14ac:dyDescent="0.25">
      <c r="A19" s="256"/>
      <c r="B19" s="257"/>
      <c r="C19" s="257"/>
      <c r="D19" s="257"/>
      <c r="E19" s="258"/>
      <c r="F19" s="257"/>
      <c r="G19" s="259"/>
      <c r="H19" s="258"/>
      <c r="I19" s="257"/>
      <c r="J19" s="259"/>
      <c r="K19" s="258"/>
      <c r="L19" s="257"/>
      <c r="M19" s="257"/>
      <c r="N19" s="257"/>
      <c r="O19" s="18" t="s">
        <v>119</v>
      </c>
      <c r="P19" s="18" t="s">
        <v>341</v>
      </c>
      <c r="Q19" s="18" t="s">
        <v>104</v>
      </c>
      <c r="R19" s="18" t="s">
        <v>93</v>
      </c>
      <c r="S19" s="18" t="s">
        <v>94</v>
      </c>
      <c r="T19" s="255">
        <v>30000000</v>
      </c>
    </row>
    <row r="20" spans="1:20" ht="213.75" x14ac:dyDescent="0.25">
      <c r="A20" s="256"/>
      <c r="B20" s="257"/>
      <c r="C20" s="257"/>
      <c r="D20" s="257"/>
      <c r="E20" s="258"/>
      <c r="F20" s="257"/>
      <c r="G20" s="259"/>
      <c r="H20" s="258"/>
      <c r="I20" s="266"/>
      <c r="J20" s="267"/>
      <c r="K20" s="268"/>
      <c r="L20" s="266"/>
      <c r="M20" s="266"/>
      <c r="N20" s="266"/>
      <c r="O20" s="18" t="s">
        <v>342</v>
      </c>
      <c r="P20" s="254" t="s">
        <v>343</v>
      </c>
      <c r="Q20" s="18" t="s">
        <v>168</v>
      </c>
      <c r="R20" s="18" t="s">
        <v>93</v>
      </c>
      <c r="S20" s="18" t="s">
        <v>126</v>
      </c>
      <c r="T20" s="255">
        <v>7328415</v>
      </c>
    </row>
    <row r="21" spans="1:20" ht="128.25" x14ac:dyDescent="0.25">
      <c r="A21" s="269"/>
      <c r="B21" s="266"/>
      <c r="C21" s="266"/>
      <c r="D21" s="266"/>
      <c r="E21" s="268"/>
      <c r="F21" s="266"/>
      <c r="G21" s="267"/>
      <c r="H21" s="268"/>
      <c r="I21" s="264" t="s">
        <v>344</v>
      </c>
      <c r="J21" s="60">
        <v>0.12</v>
      </c>
      <c r="K21" s="270">
        <f>SUM(T21)</f>
        <v>84954000</v>
      </c>
      <c r="L21" s="264" t="s">
        <v>345</v>
      </c>
      <c r="M21" s="264" t="s">
        <v>346</v>
      </c>
      <c r="N21" s="264" t="s">
        <v>347</v>
      </c>
      <c r="O21" s="15" t="s">
        <v>327</v>
      </c>
      <c r="P21" s="254" t="s">
        <v>204</v>
      </c>
      <c r="Q21" s="265" t="s">
        <v>92</v>
      </c>
      <c r="R21" s="254" t="s">
        <v>93</v>
      </c>
      <c r="S21" s="254" t="s">
        <v>94</v>
      </c>
      <c r="T21" s="255">
        <v>84954000</v>
      </c>
    </row>
  </sheetData>
  <mergeCells count="31">
    <mergeCell ref="L18:L20"/>
    <mergeCell ref="M18:M20"/>
    <mergeCell ref="N18:N20"/>
    <mergeCell ref="L10:L12"/>
    <mergeCell ref="M10:M12"/>
    <mergeCell ref="N10:N12"/>
    <mergeCell ref="I13:I16"/>
    <mergeCell ref="J13:J16"/>
    <mergeCell ref="K13:K16"/>
    <mergeCell ref="L13:L16"/>
    <mergeCell ref="M13:M16"/>
    <mergeCell ref="N13:N16"/>
    <mergeCell ref="F10:F21"/>
    <mergeCell ref="G10:G21"/>
    <mergeCell ref="H10:H21"/>
    <mergeCell ref="I10:I12"/>
    <mergeCell ref="J10:J12"/>
    <mergeCell ref="K10:K12"/>
    <mergeCell ref="I18:I20"/>
    <mergeCell ref="J18:J20"/>
    <mergeCell ref="K18:K20"/>
    <mergeCell ref="C2:T2"/>
    <mergeCell ref="C3:T3"/>
    <mergeCell ref="C4:T4"/>
    <mergeCell ref="A8:N8"/>
    <mergeCell ref="O8:T8"/>
    <mergeCell ref="A10:A21"/>
    <mergeCell ref="B10:B21"/>
    <mergeCell ref="C10:C21"/>
    <mergeCell ref="D10:D21"/>
    <mergeCell ref="E10:E21"/>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403B-E50D-4842-97AC-6A5E9613EFCB}">
  <dimension ref="A1:T29"/>
  <sheetViews>
    <sheetView showGridLines="0" zoomScale="80" zoomScaleNormal="80" workbookViewId="0">
      <selection activeCell="A9" sqref="A9:N9"/>
    </sheetView>
  </sheetViews>
  <sheetFormatPr baseColWidth="10" defaultRowHeight="15" x14ac:dyDescent="0.25"/>
  <cols>
    <col min="1" max="1" width="17.140625" customWidth="1"/>
    <col min="2" max="2" width="21.140625" customWidth="1"/>
    <col min="3" max="3" width="24.140625" customWidth="1"/>
    <col min="4" max="4" width="17.85546875" customWidth="1"/>
    <col min="5" max="5" width="29.28515625" customWidth="1"/>
    <col min="6" max="6" width="21.42578125" customWidth="1"/>
    <col min="7" max="7" width="24.85546875" customWidth="1"/>
    <col min="8" max="8" width="24" customWidth="1"/>
    <col min="9" max="9" width="23" customWidth="1"/>
    <col min="10" max="10" width="25.5703125" customWidth="1"/>
    <col min="11" max="11" width="28.140625" customWidth="1"/>
    <col min="12" max="12" width="21.140625" customWidth="1"/>
    <col min="13" max="13" width="26.85546875" customWidth="1"/>
    <col min="14" max="14" width="21" customWidth="1"/>
    <col min="15" max="15" width="45.5703125" customWidth="1"/>
    <col min="16" max="16" width="27.7109375" customWidth="1"/>
    <col min="17" max="17" width="27.140625" customWidth="1"/>
    <col min="18" max="18" width="24.140625" customWidth="1"/>
    <col min="20" max="20" width="22.85546875" customWidth="1"/>
  </cols>
  <sheetData>
    <row r="1" spans="1:20" x14ac:dyDescent="0.25">
      <c r="A1" s="130"/>
      <c r="B1" s="130"/>
      <c r="C1" s="130"/>
      <c r="D1" s="130"/>
      <c r="E1" s="130"/>
      <c r="F1" s="130"/>
      <c r="G1" s="130"/>
      <c r="H1" s="130"/>
      <c r="I1" s="130"/>
      <c r="J1" s="130"/>
      <c r="K1" s="130"/>
      <c r="L1" s="130"/>
      <c r="M1" s="130"/>
      <c r="N1" s="130"/>
      <c r="O1" s="130"/>
      <c r="P1" s="130"/>
      <c r="Q1" s="130"/>
      <c r="R1" s="130"/>
      <c r="S1" s="130"/>
      <c r="T1" s="130"/>
    </row>
    <row r="2" spans="1:20" ht="18" x14ac:dyDescent="0.25">
      <c r="A2" s="131"/>
      <c r="B2" s="131"/>
      <c r="C2" s="207" t="s">
        <v>0</v>
      </c>
      <c r="D2" s="207"/>
      <c r="E2" s="207"/>
      <c r="F2" s="207"/>
      <c r="G2" s="207"/>
      <c r="H2" s="207"/>
      <c r="I2" s="207"/>
      <c r="J2" s="207"/>
      <c r="K2" s="207"/>
      <c r="L2" s="207"/>
      <c r="M2" s="207"/>
      <c r="N2" s="207"/>
      <c r="O2" s="207"/>
      <c r="P2" s="207"/>
      <c r="Q2" s="207"/>
      <c r="R2" s="207"/>
      <c r="S2" s="207"/>
      <c r="T2" s="207"/>
    </row>
    <row r="3" spans="1:20" ht="18" x14ac:dyDescent="0.25">
      <c r="A3" s="131"/>
      <c r="B3" s="131"/>
      <c r="C3" s="207" t="s">
        <v>1</v>
      </c>
      <c r="D3" s="207"/>
      <c r="E3" s="207"/>
      <c r="F3" s="207"/>
      <c r="G3" s="207"/>
      <c r="H3" s="207"/>
      <c r="I3" s="207"/>
      <c r="J3" s="207"/>
      <c r="K3" s="207"/>
      <c r="L3" s="207"/>
      <c r="M3" s="207"/>
      <c r="N3" s="207"/>
      <c r="O3" s="207"/>
      <c r="P3" s="207"/>
      <c r="Q3" s="207"/>
      <c r="R3" s="207"/>
      <c r="S3" s="207"/>
      <c r="T3" s="207"/>
    </row>
    <row r="4" spans="1:20" ht="18" x14ac:dyDescent="0.25">
      <c r="A4" s="131"/>
      <c r="B4" s="131"/>
      <c r="C4" s="208" t="s">
        <v>2</v>
      </c>
      <c r="D4" s="208"/>
      <c r="E4" s="208"/>
      <c r="F4" s="208"/>
      <c r="G4" s="208"/>
      <c r="H4" s="208"/>
      <c r="I4" s="208"/>
      <c r="J4" s="208"/>
      <c r="K4" s="208"/>
      <c r="L4" s="208"/>
      <c r="M4" s="208"/>
      <c r="N4" s="208"/>
      <c r="O4" s="208"/>
      <c r="P4" s="208"/>
      <c r="Q4" s="208"/>
      <c r="R4" s="208"/>
      <c r="S4" s="208"/>
      <c r="T4" s="208"/>
    </row>
    <row r="5" spans="1:20" x14ac:dyDescent="0.25">
      <c r="A5" s="130"/>
      <c r="B5" s="130"/>
      <c r="C5" s="130"/>
      <c r="D5" s="130"/>
      <c r="E5" s="130"/>
      <c r="F5" s="130"/>
      <c r="G5" s="130"/>
      <c r="H5" s="130"/>
      <c r="I5" s="130"/>
      <c r="J5" s="130"/>
      <c r="K5" s="130"/>
      <c r="L5" s="130"/>
      <c r="M5" s="130"/>
      <c r="N5" s="130"/>
      <c r="O5" s="130"/>
      <c r="P5" s="130"/>
      <c r="Q5" s="130"/>
      <c r="R5" s="130"/>
      <c r="S5" s="130"/>
      <c r="T5" s="130"/>
    </row>
    <row r="6" spans="1:20" ht="20.25" x14ac:dyDescent="0.3">
      <c r="A6" s="130"/>
      <c r="B6" s="130"/>
      <c r="C6" s="130"/>
      <c r="D6" s="132"/>
      <c r="E6" s="132"/>
      <c r="F6" s="132"/>
      <c r="G6" s="132"/>
      <c r="H6" s="132"/>
      <c r="I6" s="132"/>
      <c r="J6" s="132"/>
      <c r="K6" s="132"/>
      <c r="L6" s="132"/>
      <c r="M6" s="132"/>
      <c r="N6" s="130"/>
      <c r="O6" s="130"/>
      <c r="P6" s="130"/>
      <c r="Q6" s="130"/>
      <c r="R6" s="130"/>
      <c r="S6" s="130"/>
      <c r="T6" s="130"/>
    </row>
    <row r="7" spans="1:20" ht="20.25" x14ac:dyDescent="0.3">
      <c r="A7" s="133"/>
      <c r="B7" s="133"/>
      <c r="C7" s="133"/>
      <c r="D7" s="132"/>
      <c r="E7" s="132"/>
      <c r="F7" s="132"/>
      <c r="G7" s="132"/>
      <c r="H7" s="132"/>
      <c r="I7" s="132"/>
      <c r="J7" s="132"/>
      <c r="K7" s="132"/>
      <c r="L7" s="132"/>
      <c r="M7" s="132"/>
      <c r="N7" s="133"/>
      <c r="O7" s="133"/>
      <c r="P7" s="133"/>
      <c r="Q7" s="133"/>
      <c r="R7" s="133"/>
      <c r="S7" s="133"/>
      <c r="T7" s="133"/>
    </row>
    <row r="8" spans="1:20" s="7" customFormat="1" ht="20.25" x14ac:dyDescent="0.3">
      <c r="A8" s="133"/>
      <c r="B8" s="133"/>
      <c r="C8" s="133"/>
      <c r="D8" s="132"/>
      <c r="E8" s="132"/>
      <c r="F8" s="132"/>
      <c r="G8" s="132"/>
      <c r="H8" s="132"/>
      <c r="I8" s="132"/>
      <c r="J8" s="132"/>
      <c r="K8" s="132"/>
      <c r="L8" s="132"/>
      <c r="M8" s="132"/>
      <c r="N8" s="133"/>
      <c r="O8" s="133"/>
      <c r="P8" s="133"/>
      <c r="Q8" s="133"/>
      <c r="R8" s="133"/>
      <c r="S8" s="133"/>
      <c r="T8" s="133"/>
    </row>
    <row r="9" spans="1:20" x14ac:dyDescent="0.25">
      <c r="A9" s="102" t="s">
        <v>89</v>
      </c>
      <c r="B9" s="103"/>
      <c r="C9" s="103"/>
      <c r="D9" s="103"/>
      <c r="E9" s="103"/>
      <c r="F9" s="103"/>
      <c r="G9" s="103"/>
      <c r="H9" s="103"/>
      <c r="I9" s="103"/>
      <c r="J9" s="103"/>
      <c r="K9" s="103"/>
      <c r="L9" s="103"/>
      <c r="M9" s="103"/>
      <c r="N9" s="103"/>
      <c r="O9" s="100" t="s">
        <v>82</v>
      </c>
      <c r="P9" s="101"/>
      <c r="Q9" s="101"/>
      <c r="R9" s="101"/>
      <c r="S9" s="101"/>
      <c r="T9" s="101"/>
    </row>
    <row r="10" spans="1:20" ht="63.75" x14ac:dyDescent="0.25">
      <c r="A10" s="134" t="s">
        <v>3</v>
      </c>
      <c r="B10" s="134" t="s">
        <v>4</v>
      </c>
      <c r="C10" s="134" t="s">
        <v>5</v>
      </c>
      <c r="D10" s="134" t="s">
        <v>6</v>
      </c>
      <c r="E10" s="134" t="s">
        <v>7</v>
      </c>
      <c r="F10" s="134" t="s">
        <v>8</v>
      </c>
      <c r="G10" s="134" t="s">
        <v>9</v>
      </c>
      <c r="H10" s="135" t="s">
        <v>10</v>
      </c>
      <c r="I10" s="135" t="s">
        <v>11</v>
      </c>
      <c r="J10" s="134" t="s">
        <v>12</v>
      </c>
      <c r="K10" s="135" t="s">
        <v>13</v>
      </c>
      <c r="L10" s="134" t="s">
        <v>14</v>
      </c>
      <c r="M10" s="134" t="s">
        <v>15</v>
      </c>
      <c r="N10" s="134" t="s">
        <v>16</v>
      </c>
      <c r="O10" s="9" t="s">
        <v>83</v>
      </c>
      <c r="P10" s="9" t="s">
        <v>84</v>
      </c>
      <c r="Q10" s="9" t="s">
        <v>85</v>
      </c>
      <c r="R10" s="9" t="s">
        <v>86</v>
      </c>
      <c r="S10" s="9" t="s">
        <v>87</v>
      </c>
      <c r="T10" s="10" t="s">
        <v>88</v>
      </c>
    </row>
    <row r="11" spans="1:20" ht="28.5" x14ac:dyDescent="0.25">
      <c r="A11" s="178">
        <v>8160</v>
      </c>
      <c r="B11" s="179" t="s">
        <v>348</v>
      </c>
      <c r="C11" s="179" t="s">
        <v>349</v>
      </c>
      <c r="D11" s="179" t="s">
        <v>350</v>
      </c>
      <c r="E11" s="271">
        <f>+H11</f>
        <v>9646839875</v>
      </c>
      <c r="F11" s="179" t="s">
        <v>351</v>
      </c>
      <c r="G11" s="272"/>
      <c r="H11" s="271">
        <f>SUM(K11:K29)</f>
        <v>9646839875</v>
      </c>
      <c r="I11" s="184" t="s">
        <v>352</v>
      </c>
      <c r="J11" s="273">
        <v>1</v>
      </c>
      <c r="K11" s="271">
        <f>SUM(T11:T14)</f>
        <v>5482241933</v>
      </c>
      <c r="L11" s="179" t="s">
        <v>353</v>
      </c>
      <c r="M11" s="184" t="s">
        <v>354</v>
      </c>
      <c r="N11" s="179" t="s">
        <v>355</v>
      </c>
      <c r="O11" s="18" t="s">
        <v>356</v>
      </c>
      <c r="P11" s="18" t="s">
        <v>261</v>
      </c>
      <c r="Q11" s="18" t="s">
        <v>92</v>
      </c>
      <c r="R11" s="18" t="s">
        <v>93</v>
      </c>
      <c r="S11" s="18" t="s">
        <v>94</v>
      </c>
      <c r="T11" s="16">
        <v>4656241933</v>
      </c>
    </row>
    <row r="12" spans="1:20" ht="71.25" x14ac:dyDescent="0.25">
      <c r="A12" s="178"/>
      <c r="B12" s="179"/>
      <c r="C12" s="179"/>
      <c r="D12" s="179"/>
      <c r="E12" s="271"/>
      <c r="F12" s="179"/>
      <c r="G12" s="272"/>
      <c r="H12" s="271"/>
      <c r="I12" s="184"/>
      <c r="J12" s="179"/>
      <c r="K12" s="271"/>
      <c r="L12" s="179"/>
      <c r="M12" s="184"/>
      <c r="N12" s="179"/>
      <c r="O12" s="18" t="s">
        <v>357</v>
      </c>
      <c r="P12" s="18" t="s">
        <v>358</v>
      </c>
      <c r="Q12" s="18" t="s">
        <v>168</v>
      </c>
      <c r="R12" s="18" t="s">
        <v>93</v>
      </c>
      <c r="S12" s="18" t="s">
        <v>180</v>
      </c>
      <c r="T12" s="16">
        <v>6000000</v>
      </c>
    </row>
    <row r="13" spans="1:20" ht="71.25" x14ac:dyDescent="0.25">
      <c r="A13" s="178"/>
      <c r="B13" s="179"/>
      <c r="C13" s="179"/>
      <c r="D13" s="179"/>
      <c r="E13" s="271"/>
      <c r="F13" s="179"/>
      <c r="G13" s="272"/>
      <c r="H13" s="271"/>
      <c r="I13" s="184"/>
      <c r="J13" s="179"/>
      <c r="K13" s="271"/>
      <c r="L13" s="179"/>
      <c r="M13" s="184"/>
      <c r="N13" s="179"/>
      <c r="O13" s="18" t="s">
        <v>119</v>
      </c>
      <c r="P13" s="18" t="s">
        <v>341</v>
      </c>
      <c r="Q13" s="18" t="s">
        <v>104</v>
      </c>
      <c r="R13" s="18" t="s">
        <v>93</v>
      </c>
      <c r="S13" s="18" t="s">
        <v>94</v>
      </c>
      <c r="T13" s="16">
        <v>20000000</v>
      </c>
    </row>
    <row r="14" spans="1:20" ht="42.75" x14ac:dyDescent="0.25">
      <c r="A14" s="178"/>
      <c r="B14" s="179"/>
      <c r="C14" s="179"/>
      <c r="D14" s="179"/>
      <c r="E14" s="271"/>
      <c r="F14" s="179"/>
      <c r="G14" s="272"/>
      <c r="H14" s="271"/>
      <c r="I14" s="184"/>
      <c r="J14" s="179"/>
      <c r="K14" s="271"/>
      <c r="L14" s="179"/>
      <c r="M14" s="184"/>
      <c r="N14" s="179"/>
      <c r="O14" s="19" t="s">
        <v>130</v>
      </c>
      <c r="P14" s="19" t="s">
        <v>131</v>
      </c>
      <c r="Q14" s="18" t="s">
        <v>123</v>
      </c>
      <c r="R14" s="18" t="s">
        <v>124</v>
      </c>
      <c r="S14" s="189" t="s">
        <v>125</v>
      </c>
      <c r="T14" s="16">
        <v>800000000</v>
      </c>
    </row>
    <row r="15" spans="1:20" ht="85.5" x14ac:dyDescent="0.25">
      <c r="A15" s="178"/>
      <c r="B15" s="179"/>
      <c r="C15" s="179"/>
      <c r="D15" s="179"/>
      <c r="E15" s="271"/>
      <c r="F15" s="179"/>
      <c r="G15" s="272"/>
      <c r="H15" s="271"/>
      <c r="I15" s="184" t="s">
        <v>359</v>
      </c>
      <c r="J15" s="274">
        <v>1</v>
      </c>
      <c r="K15" s="271">
        <f>SUM(T15:T28)</f>
        <v>4004597942</v>
      </c>
      <c r="L15" s="179"/>
      <c r="M15" s="184" t="s">
        <v>360</v>
      </c>
      <c r="N15" s="179" t="s">
        <v>361</v>
      </c>
      <c r="O15" s="18" t="s">
        <v>362</v>
      </c>
      <c r="P15" s="19" t="s">
        <v>363</v>
      </c>
      <c r="Q15" s="18" t="s">
        <v>174</v>
      </c>
      <c r="R15" s="18" t="s">
        <v>93</v>
      </c>
      <c r="S15" s="18" t="s">
        <v>94</v>
      </c>
      <c r="T15" s="16">
        <v>300000000</v>
      </c>
    </row>
    <row r="16" spans="1:20" ht="85.5" x14ac:dyDescent="0.25">
      <c r="A16" s="178"/>
      <c r="B16" s="179"/>
      <c r="C16" s="179"/>
      <c r="D16" s="179"/>
      <c r="E16" s="271"/>
      <c r="F16" s="179"/>
      <c r="G16" s="272"/>
      <c r="H16" s="271"/>
      <c r="I16" s="184"/>
      <c r="J16" s="187"/>
      <c r="K16" s="271"/>
      <c r="L16" s="179"/>
      <c r="M16" s="184"/>
      <c r="N16" s="179"/>
      <c r="O16" s="18" t="s">
        <v>364</v>
      </c>
      <c r="P16" s="19" t="s">
        <v>365</v>
      </c>
      <c r="Q16" s="18" t="s">
        <v>242</v>
      </c>
      <c r="R16" s="18" t="s">
        <v>93</v>
      </c>
      <c r="S16" s="18" t="s">
        <v>94</v>
      </c>
      <c r="T16" s="16">
        <v>120000000</v>
      </c>
    </row>
    <row r="17" spans="1:20" ht="99.75" x14ac:dyDescent="0.25">
      <c r="A17" s="178"/>
      <c r="B17" s="179"/>
      <c r="C17" s="179"/>
      <c r="D17" s="179"/>
      <c r="E17" s="271"/>
      <c r="F17" s="179"/>
      <c r="G17" s="272"/>
      <c r="H17" s="271"/>
      <c r="I17" s="184"/>
      <c r="J17" s="187"/>
      <c r="K17" s="271"/>
      <c r="L17" s="179"/>
      <c r="M17" s="184"/>
      <c r="N17" s="179"/>
      <c r="O17" s="18" t="s">
        <v>366</v>
      </c>
      <c r="P17" s="19" t="s">
        <v>367</v>
      </c>
      <c r="Q17" s="18" t="s">
        <v>177</v>
      </c>
      <c r="R17" s="18" t="s">
        <v>243</v>
      </c>
      <c r="S17" s="18" t="s">
        <v>120</v>
      </c>
      <c r="T17" s="16">
        <v>200000000</v>
      </c>
    </row>
    <row r="18" spans="1:20" ht="114" x14ac:dyDescent="0.25">
      <c r="A18" s="178"/>
      <c r="B18" s="179"/>
      <c r="C18" s="179"/>
      <c r="D18" s="179"/>
      <c r="E18" s="271"/>
      <c r="F18" s="179"/>
      <c r="G18" s="272"/>
      <c r="H18" s="271"/>
      <c r="I18" s="184"/>
      <c r="J18" s="187"/>
      <c r="K18" s="271"/>
      <c r="L18" s="179"/>
      <c r="M18" s="184"/>
      <c r="N18" s="179"/>
      <c r="O18" s="18" t="s">
        <v>368</v>
      </c>
      <c r="P18" s="19" t="s">
        <v>369</v>
      </c>
      <c r="Q18" s="18" t="s">
        <v>177</v>
      </c>
      <c r="R18" s="18" t="s">
        <v>243</v>
      </c>
      <c r="S18" s="18" t="s">
        <v>120</v>
      </c>
      <c r="T18" s="16">
        <v>85000000</v>
      </c>
    </row>
    <row r="19" spans="1:20" ht="156.75" x14ac:dyDescent="0.25">
      <c r="A19" s="178"/>
      <c r="B19" s="179"/>
      <c r="C19" s="179"/>
      <c r="D19" s="179"/>
      <c r="E19" s="271"/>
      <c r="F19" s="179"/>
      <c r="G19" s="272"/>
      <c r="H19" s="271"/>
      <c r="I19" s="184"/>
      <c r="J19" s="187"/>
      <c r="K19" s="271"/>
      <c r="L19" s="179"/>
      <c r="M19" s="184"/>
      <c r="N19" s="179"/>
      <c r="O19" s="18" t="s">
        <v>370</v>
      </c>
      <c r="P19" s="19" t="s">
        <v>371</v>
      </c>
      <c r="Q19" s="18" t="s">
        <v>242</v>
      </c>
      <c r="R19" s="18" t="s">
        <v>243</v>
      </c>
      <c r="S19" s="18" t="s">
        <v>140</v>
      </c>
      <c r="T19" s="16">
        <v>1000000000</v>
      </c>
    </row>
    <row r="20" spans="1:20" ht="114" x14ac:dyDescent="0.25">
      <c r="A20" s="178"/>
      <c r="B20" s="179"/>
      <c r="C20" s="179"/>
      <c r="D20" s="179"/>
      <c r="E20" s="271"/>
      <c r="F20" s="179"/>
      <c r="G20" s="272"/>
      <c r="H20" s="271"/>
      <c r="I20" s="184"/>
      <c r="J20" s="187"/>
      <c r="K20" s="271"/>
      <c r="L20" s="179"/>
      <c r="M20" s="184"/>
      <c r="N20" s="179"/>
      <c r="O20" s="18" t="s">
        <v>372</v>
      </c>
      <c r="P20" s="19" t="s">
        <v>373</v>
      </c>
      <c r="Q20" s="18" t="s">
        <v>242</v>
      </c>
      <c r="R20" s="18" t="s">
        <v>243</v>
      </c>
      <c r="S20" s="18" t="s">
        <v>120</v>
      </c>
      <c r="T20" s="16">
        <v>180000000</v>
      </c>
    </row>
    <row r="21" spans="1:20" ht="142.5" x14ac:dyDescent="0.25">
      <c r="A21" s="178"/>
      <c r="B21" s="179"/>
      <c r="C21" s="179"/>
      <c r="D21" s="179"/>
      <c r="E21" s="271"/>
      <c r="F21" s="179"/>
      <c r="G21" s="272"/>
      <c r="H21" s="271"/>
      <c r="I21" s="184"/>
      <c r="J21" s="187"/>
      <c r="K21" s="271"/>
      <c r="L21" s="179"/>
      <c r="M21" s="184"/>
      <c r="N21" s="179"/>
      <c r="O21" s="18" t="s">
        <v>374</v>
      </c>
      <c r="P21" s="19" t="s">
        <v>375</v>
      </c>
      <c r="Q21" s="18" t="s">
        <v>242</v>
      </c>
      <c r="R21" s="18" t="s">
        <v>243</v>
      </c>
      <c r="S21" s="18" t="s">
        <v>180</v>
      </c>
      <c r="T21" s="16">
        <v>80000000</v>
      </c>
    </row>
    <row r="22" spans="1:20" ht="60.75" customHeight="1" x14ac:dyDescent="0.25">
      <c r="A22" s="178"/>
      <c r="B22" s="179"/>
      <c r="C22" s="179"/>
      <c r="D22" s="179"/>
      <c r="E22" s="271"/>
      <c r="F22" s="179"/>
      <c r="G22" s="272"/>
      <c r="H22" s="271"/>
      <c r="I22" s="184"/>
      <c r="J22" s="187"/>
      <c r="K22" s="271"/>
      <c r="L22" s="179"/>
      <c r="M22" s="184"/>
      <c r="N22" s="179"/>
      <c r="O22" s="18" t="s">
        <v>376</v>
      </c>
      <c r="P22" s="19" t="s">
        <v>377</v>
      </c>
      <c r="Q22" s="18" t="s">
        <v>242</v>
      </c>
      <c r="R22" s="18" t="s">
        <v>243</v>
      </c>
      <c r="S22" s="18" t="s">
        <v>378</v>
      </c>
      <c r="T22" s="16">
        <v>150000000</v>
      </c>
    </row>
    <row r="23" spans="1:20" ht="99.75" x14ac:dyDescent="0.25">
      <c r="A23" s="178"/>
      <c r="B23" s="179"/>
      <c r="C23" s="179"/>
      <c r="D23" s="179"/>
      <c r="E23" s="271"/>
      <c r="F23" s="179"/>
      <c r="G23" s="272"/>
      <c r="H23" s="271"/>
      <c r="I23" s="184"/>
      <c r="J23" s="187"/>
      <c r="K23" s="271"/>
      <c r="L23" s="179"/>
      <c r="M23" s="184"/>
      <c r="N23" s="179"/>
      <c r="O23" s="18" t="s">
        <v>379</v>
      </c>
      <c r="P23" s="19" t="s">
        <v>380</v>
      </c>
      <c r="Q23" s="18" t="s">
        <v>104</v>
      </c>
      <c r="R23" s="18" t="s">
        <v>243</v>
      </c>
      <c r="S23" s="18" t="s">
        <v>381</v>
      </c>
      <c r="T23" s="16">
        <v>519597942</v>
      </c>
    </row>
    <row r="24" spans="1:20" ht="71.25" x14ac:dyDescent="0.25">
      <c r="A24" s="178"/>
      <c r="B24" s="179"/>
      <c r="C24" s="179"/>
      <c r="D24" s="179"/>
      <c r="E24" s="271"/>
      <c r="F24" s="179"/>
      <c r="G24" s="272"/>
      <c r="H24" s="271"/>
      <c r="I24" s="184"/>
      <c r="J24" s="187"/>
      <c r="K24" s="271"/>
      <c r="L24" s="179"/>
      <c r="M24" s="184"/>
      <c r="N24" s="179"/>
      <c r="O24" s="18" t="s">
        <v>382</v>
      </c>
      <c r="P24" s="19" t="s">
        <v>383</v>
      </c>
      <c r="Q24" s="18" t="s">
        <v>104</v>
      </c>
      <c r="R24" s="18" t="s">
        <v>243</v>
      </c>
      <c r="S24" s="18" t="s">
        <v>120</v>
      </c>
      <c r="T24" s="16">
        <v>940000000</v>
      </c>
    </row>
    <row r="25" spans="1:20" ht="99.75" x14ac:dyDescent="0.25">
      <c r="A25" s="178"/>
      <c r="B25" s="179"/>
      <c r="C25" s="179"/>
      <c r="D25" s="179"/>
      <c r="E25" s="271"/>
      <c r="F25" s="179"/>
      <c r="G25" s="272"/>
      <c r="H25" s="271"/>
      <c r="I25" s="184"/>
      <c r="J25" s="187"/>
      <c r="K25" s="271"/>
      <c r="L25" s="179"/>
      <c r="M25" s="184"/>
      <c r="N25" s="179"/>
      <c r="O25" s="18" t="s">
        <v>384</v>
      </c>
      <c r="P25" s="19" t="s">
        <v>385</v>
      </c>
      <c r="Q25" s="18" t="s">
        <v>177</v>
      </c>
      <c r="R25" s="18" t="s">
        <v>243</v>
      </c>
      <c r="S25" s="18" t="s">
        <v>378</v>
      </c>
      <c r="T25" s="16">
        <v>360000000</v>
      </c>
    </row>
    <row r="26" spans="1:20" ht="114" x14ac:dyDescent="0.25">
      <c r="A26" s="178"/>
      <c r="B26" s="179"/>
      <c r="C26" s="179"/>
      <c r="D26" s="179"/>
      <c r="E26" s="271"/>
      <c r="F26" s="179"/>
      <c r="G26" s="272"/>
      <c r="H26" s="271"/>
      <c r="I26" s="184"/>
      <c r="J26" s="187"/>
      <c r="K26" s="271"/>
      <c r="L26" s="179"/>
      <c r="M26" s="184"/>
      <c r="N26" s="179"/>
      <c r="O26" s="18" t="s">
        <v>386</v>
      </c>
      <c r="P26" s="19" t="s">
        <v>387</v>
      </c>
      <c r="Q26" s="18" t="s">
        <v>168</v>
      </c>
      <c r="R26" s="18" t="s">
        <v>243</v>
      </c>
      <c r="S26" s="18" t="s">
        <v>180</v>
      </c>
      <c r="T26" s="16">
        <v>35000000</v>
      </c>
    </row>
    <row r="27" spans="1:20" ht="71.25" x14ac:dyDescent="0.25">
      <c r="A27" s="178"/>
      <c r="B27" s="179"/>
      <c r="C27" s="179"/>
      <c r="D27" s="179"/>
      <c r="E27" s="271"/>
      <c r="F27" s="179"/>
      <c r="G27" s="272"/>
      <c r="H27" s="271"/>
      <c r="I27" s="184"/>
      <c r="J27" s="187"/>
      <c r="K27" s="271"/>
      <c r="L27" s="179"/>
      <c r="M27" s="184"/>
      <c r="N27" s="179"/>
      <c r="O27" s="18" t="s">
        <v>388</v>
      </c>
      <c r="P27" s="19" t="s">
        <v>389</v>
      </c>
      <c r="Q27" s="18" t="s">
        <v>168</v>
      </c>
      <c r="R27" s="18" t="s">
        <v>243</v>
      </c>
      <c r="S27" s="18" t="s">
        <v>390</v>
      </c>
      <c r="T27" s="16">
        <v>20000000</v>
      </c>
    </row>
    <row r="28" spans="1:20" ht="71.25" x14ac:dyDescent="0.25">
      <c r="A28" s="178"/>
      <c r="B28" s="179"/>
      <c r="C28" s="179"/>
      <c r="D28" s="179"/>
      <c r="E28" s="271"/>
      <c r="F28" s="179"/>
      <c r="G28" s="272"/>
      <c r="H28" s="271"/>
      <c r="I28" s="184"/>
      <c r="J28" s="187"/>
      <c r="K28" s="271"/>
      <c r="L28" s="179"/>
      <c r="M28" s="184"/>
      <c r="N28" s="179"/>
      <c r="O28" s="18" t="s">
        <v>391</v>
      </c>
      <c r="P28" s="19" t="s">
        <v>392</v>
      </c>
      <c r="Q28" s="18" t="s">
        <v>168</v>
      </c>
      <c r="R28" s="18" t="s">
        <v>243</v>
      </c>
      <c r="S28" s="18" t="s">
        <v>120</v>
      </c>
      <c r="T28" s="16">
        <v>15000000</v>
      </c>
    </row>
    <row r="29" spans="1:20" ht="171" x14ac:dyDescent="0.25">
      <c r="A29" s="178"/>
      <c r="B29" s="179"/>
      <c r="C29" s="179"/>
      <c r="D29" s="179"/>
      <c r="E29" s="271"/>
      <c r="F29" s="179"/>
      <c r="G29" s="272"/>
      <c r="H29" s="271"/>
      <c r="I29" s="18" t="s">
        <v>393</v>
      </c>
      <c r="J29" s="275">
        <v>1</v>
      </c>
      <c r="K29" s="16">
        <f>SUM(T29)</f>
        <v>160000000</v>
      </c>
      <c r="L29" s="179"/>
      <c r="M29" s="199" t="s">
        <v>394</v>
      </c>
      <c r="N29" s="199" t="s">
        <v>395</v>
      </c>
      <c r="O29" s="18" t="s">
        <v>396</v>
      </c>
      <c r="P29" s="19" t="s">
        <v>397</v>
      </c>
      <c r="Q29" s="18" t="s">
        <v>174</v>
      </c>
      <c r="R29" s="18" t="s">
        <v>398</v>
      </c>
      <c r="S29" s="18" t="s">
        <v>126</v>
      </c>
      <c r="T29" s="16">
        <v>160000000</v>
      </c>
    </row>
  </sheetData>
  <mergeCells count="24">
    <mergeCell ref="L11:L29"/>
    <mergeCell ref="M11:M14"/>
    <mergeCell ref="N11:N14"/>
    <mergeCell ref="I15:I28"/>
    <mergeCell ref="J15:J28"/>
    <mergeCell ref="K15:K28"/>
    <mergeCell ref="M15:M28"/>
    <mergeCell ref="N15:N28"/>
    <mergeCell ref="F11:F29"/>
    <mergeCell ref="G11:G29"/>
    <mergeCell ref="H11:H29"/>
    <mergeCell ref="I11:I14"/>
    <mergeCell ref="J11:J14"/>
    <mergeCell ref="K11:K14"/>
    <mergeCell ref="C2:T2"/>
    <mergeCell ref="C3:T3"/>
    <mergeCell ref="C4:T4"/>
    <mergeCell ref="A9:N9"/>
    <mergeCell ref="O9:T9"/>
    <mergeCell ref="A11:A29"/>
    <mergeCell ref="B11:B29"/>
    <mergeCell ref="C11:C29"/>
    <mergeCell ref="D11:D29"/>
    <mergeCell ref="E11:E29"/>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B30F8-113A-4FF6-B8A9-A4F275E9E355}">
  <dimension ref="A1:T31"/>
  <sheetViews>
    <sheetView showGridLines="0" zoomScale="80" zoomScaleNormal="80" workbookViewId="0">
      <selection activeCell="D3" sqref="D3:T3"/>
    </sheetView>
  </sheetViews>
  <sheetFormatPr baseColWidth="10" defaultRowHeight="15" x14ac:dyDescent="0.25"/>
  <cols>
    <col min="1" max="1" width="18.28515625" customWidth="1"/>
    <col min="2" max="2" width="20.140625" customWidth="1"/>
    <col min="3" max="3" width="23.28515625" customWidth="1"/>
    <col min="4" max="4" width="17.7109375" customWidth="1"/>
    <col min="5" max="5" width="18.7109375" customWidth="1"/>
    <col min="6" max="6" width="18.140625" customWidth="1"/>
    <col min="7" max="7" width="19" customWidth="1"/>
    <col min="8" max="8" width="20.42578125" customWidth="1"/>
    <col min="9" max="9" width="20.28515625" customWidth="1"/>
    <col min="10" max="10" width="17.5703125" customWidth="1"/>
    <col min="11" max="11" width="23.42578125" customWidth="1"/>
    <col min="12" max="12" width="20.85546875" customWidth="1"/>
    <col min="13" max="13" width="22.7109375" customWidth="1"/>
    <col min="14" max="14" width="21.5703125" customWidth="1"/>
    <col min="15" max="15" width="23" customWidth="1"/>
    <col min="16" max="16" width="24.28515625" customWidth="1"/>
    <col min="17" max="17" width="19.140625" customWidth="1"/>
    <col min="18" max="18" width="15.7109375" customWidth="1"/>
    <col min="20" max="20" width="13.28515625" customWidth="1"/>
  </cols>
  <sheetData>
    <row r="1" spans="1:20" s="130" customFormat="1" ht="14.25" x14ac:dyDescent="0.2"/>
    <row r="2" spans="1:20" s="131" customFormat="1" ht="20.100000000000001" customHeight="1" x14ac:dyDescent="0.25">
      <c r="D2" s="276" t="s">
        <v>0</v>
      </c>
      <c r="E2" s="276"/>
      <c r="F2" s="276"/>
      <c r="G2" s="276"/>
      <c r="H2" s="276"/>
      <c r="I2" s="276"/>
      <c r="J2" s="276"/>
      <c r="K2" s="276"/>
      <c r="L2" s="276"/>
      <c r="M2" s="276"/>
      <c r="N2" s="276"/>
      <c r="O2" s="276"/>
      <c r="P2" s="276"/>
      <c r="Q2" s="276"/>
      <c r="R2" s="276"/>
      <c r="S2" s="276"/>
      <c r="T2" s="276"/>
    </row>
    <row r="3" spans="1:20" s="131" customFormat="1" ht="20.100000000000001" customHeight="1" x14ac:dyDescent="0.25">
      <c r="D3" s="276" t="s">
        <v>1</v>
      </c>
      <c r="E3" s="276"/>
      <c r="F3" s="276"/>
      <c r="G3" s="276"/>
      <c r="H3" s="276"/>
      <c r="I3" s="276"/>
      <c r="J3" s="276"/>
      <c r="K3" s="276"/>
      <c r="L3" s="276"/>
      <c r="M3" s="276"/>
      <c r="N3" s="276"/>
      <c r="O3" s="276"/>
      <c r="P3" s="276"/>
      <c r="Q3" s="276"/>
      <c r="R3" s="276"/>
      <c r="S3" s="276"/>
      <c r="T3" s="276"/>
    </row>
    <row r="4" spans="1:20" s="131" customFormat="1" ht="20.100000000000001" customHeight="1" x14ac:dyDescent="0.25">
      <c r="D4" s="277" t="s">
        <v>2</v>
      </c>
      <c r="E4" s="277"/>
      <c r="F4" s="277"/>
      <c r="G4" s="277"/>
      <c r="H4" s="277"/>
      <c r="I4" s="277"/>
      <c r="J4" s="277"/>
      <c r="K4" s="277"/>
      <c r="L4" s="277"/>
      <c r="M4" s="277"/>
      <c r="N4" s="277"/>
      <c r="O4" s="277"/>
      <c r="P4" s="277"/>
      <c r="Q4" s="277"/>
      <c r="R4" s="277"/>
      <c r="S4" s="277"/>
      <c r="T4" s="277"/>
    </row>
    <row r="5" spans="1:20" s="130" customFormat="1" ht="14.25" x14ac:dyDescent="0.2"/>
    <row r="6" spans="1:20" s="130" customFormat="1" ht="20.25" x14ac:dyDescent="0.3">
      <c r="D6" s="132"/>
      <c r="E6" s="132"/>
      <c r="F6" s="132"/>
      <c r="G6" s="132"/>
      <c r="H6" s="132"/>
      <c r="J6" s="132"/>
      <c r="K6" s="132"/>
      <c r="L6" s="132"/>
      <c r="M6" s="132"/>
    </row>
    <row r="7" spans="1:20" s="130" customFormat="1" ht="20.25" x14ac:dyDescent="0.3">
      <c r="D7" s="132"/>
      <c r="E7" s="132"/>
      <c r="F7" s="132"/>
      <c r="G7" s="132"/>
      <c r="H7" s="132"/>
      <c r="I7" s="132"/>
      <c r="J7" s="132"/>
      <c r="K7" s="132"/>
      <c r="L7" s="132"/>
      <c r="M7" s="132"/>
    </row>
    <row r="8" spans="1:20" s="133" customFormat="1" ht="25.5" customHeight="1" x14ac:dyDescent="0.3">
      <c r="A8" s="102" t="s">
        <v>89</v>
      </c>
      <c r="B8" s="103"/>
      <c r="C8" s="103"/>
      <c r="D8" s="103"/>
      <c r="E8" s="103"/>
      <c r="F8" s="103"/>
      <c r="G8" s="103"/>
      <c r="H8" s="103"/>
      <c r="I8" s="103"/>
      <c r="J8" s="103"/>
      <c r="K8" s="103"/>
      <c r="L8" s="103"/>
      <c r="M8" s="103"/>
      <c r="N8" s="103"/>
      <c r="O8" s="100" t="s">
        <v>82</v>
      </c>
      <c r="P8" s="101"/>
      <c r="Q8" s="101"/>
      <c r="R8" s="101"/>
      <c r="S8" s="101"/>
      <c r="T8" s="101"/>
    </row>
    <row r="9" spans="1:20" s="280" customFormat="1" ht="50.1" customHeight="1" x14ac:dyDescent="0.2">
      <c r="A9" s="278" t="s">
        <v>3</v>
      </c>
      <c r="B9" s="278" t="s">
        <v>4</v>
      </c>
      <c r="C9" s="278" t="s">
        <v>5</v>
      </c>
      <c r="D9" s="278" t="s">
        <v>6</v>
      </c>
      <c r="E9" s="278" t="s">
        <v>7</v>
      </c>
      <c r="F9" s="278" t="s">
        <v>8</v>
      </c>
      <c r="G9" s="278" t="s">
        <v>9</v>
      </c>
      <c r="H9" s="279" t="s">
        <v>10</v>
      </c>
      <c r="I9" s="279" t="s">
        <v>11</v>
      </c>
      <c r="J9" s="278" t="s">
        <v>12</v>
      </c>
      <c r="K9" s="279" t="s">
        <v>13</v>
      </c>
      <c r="L9" s="278" t="s">
        <v>14</v>
      </c>
      <c r="M9" s="278" t="s">
        <v>15</v>
      </c>
      <c r="N9" s="278" t="s">
        <v>16</v>
      </c>
      <c r="O9" s="9" t="s">
        <v>83</v>
      </c>
      <c r="P9" s="9" t="s">
        <v>84</v>
      </c>
      <c r="Q9" s="9" t="s">
        <v>85</v>
      </c>
      <c r="R9" s="9" t="s">
        <v>86</v>
      </c>
      <c r="S9" s="9" t="s">
        <v>87</v>
      </c>
      <c r="T9" s="10" t="s">
        <v>88</v>
      </c>
    </row>
    <row r="10" spans="1:20" s="130" customFormat="1" ht="185.25" x14ac:dyDescent="0.2">
      <c r="A10" s="281">
        <v>8166</v>
      </c>
      <c r="B10" s="229" t="s">
        <v>399</v>
      </c>
      <c r="C10" s="229"/>
      <c r="D10" s="229" t="s">
        <v>400</v>
      </c>
      <c r="E10" s="282">
        <f>+H10</f>
        <v>2331273000</v>
      </c>
      <c r="F10" s="229" t="s">
        <v>401</v>
      </c>
      <c r="G10" s="180">
        <v>1</v>
      </c>
      <c r="H10" s="283">
        <f>SUM(K10:K31)</f>
        <v>2331273000</v>
      </c>
      <c r="I10" s="284" t="s">
        <v>402</v>
      </c>
      <c r="J10" s="180">
        <v>100</v>
      </c>
      <c r="K10" s="285">
        <f>SUM(T10)</f>
        <v>186420000</v>
      </c>
      <c r="L10" s="284" t="s">
        <v>403</v>
      </c>
      <c r="M10" s="18" t="s">
        <v>404</v>
      </c>
      <c r="N10" s="284" t="s">
        <v>405</v>
      </c>
      <c r="O10" s="284" t="s">
        <v>406</v>
      </c>
      <c r="P10" s="284" t="s">
        <v>261</v>
      </c>
      <c r="Q10" s="284" t="s">
        <v>262</v>
      </c>
      <c r="R10" s="284" t="s">
        <v>93</v>
      </c>
      <c r="S10" s="284" t="s">
        <v>94</v>
      </c>
      <c r="T10" s="286">
        <v>186420000</v>
      </c>
    </row>
    <row r="11" spans="1:20" s="130" customFormat="1" ht="15" customHeight="1" x14ac:dyDescent="0.2">
      <c r="A11" s="287"/>
      <c r="B11" s="232"/>
      <c r="C11" s="232"/>
      <c r="D11" s="232"/>
      <c r="E11" s="288"/>
      <c r="F11" s="232"/>
      <c r="G11" s="191"/>
      <c r="H11" s="289"/>
      <c r="I11" s="290"/>
      <c r="J11" s="191"/>
      <c r="K11" s="291"/>
      <c r="L11" s="290"/>
      <c r="M11" s="18" t="s">
        <v>407</v>
      </c>
      <c r="N11" s="290"/>
      <c r="O11" s="290"/>
      <c r="P11" s="290"/>
      <c r="Q11" s="290"/>
      <c r="R11" s="290"/>
      <c r="S11" s="290"/>
      <c r="T11" s="292"/>
    </row>
    <row r="12" spans="1:20" s="130" customFormat="1" ht="114" x14ac:dyDescent="0.2">
      <c r="A12" s="287"/>
      <c r="B12" s="232"/>
      <c r="C12" s="232"/>
      <c r="D12" s="232"/>
      <c r="E12" s="288"/>
      <c r="F12" s="232"/>
      <c r="G12" s="191"/>
      <c r="H12" s="289"/>
      <c r="I12" s="290"/>
      <c r="J12" s="191"/>
      <c r="K12" s="291"/>
      <c r="L12" s="290"/>
      <c r="M12" s="18" t="s">
        <v>408</v>
      </c>
      <c r="N12" s="290"/>
      <c r="O12" s="290"/>
      <c r="P12" s="290"/>
      <c r="Q12" s="290"/>
      <c r="R12" s="290"/>
      <c r="S12" s="290"/>
      <c r="T12" s="292"/>
    </row>
    <row r="13" spans="1:20" s="130" customFormat="1" ht="128.25" x14ac:dyDescent="0.2">
      <c r="A13" s="287"/>
      <c r="B13" s="232"/>
      <c r="C13" s="232"/>
      <c r="D13" s="232"/>
      <c r="E13" s="288"/>
      <c r="F13" s="232"/>
      <c r="G13" s="191"/>
      <c r="H13" s="289"/>
      <c r="I13" s="290"/>
      <c r="J13" s="191"/>
      <c r="K13" s="291"/>
      <c r="L13" s="290"/>
      <c r="M13" s="18" t="s">
        <v>409</v>
      </c>
      <c r="N13" s="290"/>
      <c r="O13" s="290"/>
      <c r="P13" s="290"/>
      <c r="Q13" s="290"/>
      <c r="R13" s="290"/>
      <c r="S13" s="290"/>
      <c r="T13" s="292"/>
    </row>
    <row r="14" spans="1:20" s="130" customFormat="1" ht="85.5" x14ac:dyDescent="0.2">
      <c r="A14" s="287"/>
      <c r="B14" s="232"/>
      <c r="C14" s="232"/>
      <c r="D14" s="232"/>
      <c r="E14" s="288"/>
      <c r="F14" s="232"/>
      <c r="G14" s="191"/>
      <c r="H14" s="289"/>
      <c r="I14" s="293"/>
      <c r="J14" s="206"/>
      <c r="K14" s="294"/>
      <c r="L14" s="293"/>
      <c r="M14" s="18" t="s">
        <v>410</v>
      </c>
      <c r="N14" s="293"/>
      <c r="O14" s="293"/>
      <c r="P14" s="293"/>
      <c r="Q14" s="293"/>
      <c r="R14" s="293"/>
      <c r="S14" s="293"/>
      <c r="T14" s="295"/>
    </row>
    <row r="15" spans="1:20" s="130" customFormat="1" ht="60" customHeight="1" x14ac:dyDescent="0.2">
      <c r="A15" s="287"/>
      <c r="B15" s="232"/>
      <c r="C15" s="232"/>
      <c r="D15" s="232"/>
      <c r="E15" s="288"/>
      <c r="F15" s="232"/>
      <c r="G15" s="191"/>
      <c r="H15" s="289"/>
      <c r="I15" s="284" t="s">
        <v>411</v>
      </c>
      <c r="J15" s="296">
        <v>100</v>
      </c>
      <c r="K15" s="286">
        <f>SUM(T15)</f>
        <v>682983333</v>
      </c>
      <c r="L15" s="284" t="s">
        <v>412</v>
      </c>
      <c r="M15" s="18" t="s">
        <v>413</v>
      </c>
      <c r="N15" s="284" t="s">
        <v>414</v>
      </c>
      <c r="O15" s="284" t="s">
        <v>415</v>
      </c>
      <c r="P15" s="284" t="s">
        <v>91</v>
      </c>
      <c r="Q15" s="284" t="s">
        <v>92</v>
      </c>
      <c r="R15" s="284" t="s">
        <v>93</v>
      </c>
      <c r="S15" s="284" t="s">
        <v>94</v>
      </c>
      <c r="T15" s="286">
        <v>682983333</v>
      </c>
    </row>
    <row r="16" spans="1:20" s="130" customFormat="1" ht="128.25" x14ac:dyDescent="0.2">
      <c r="A16" s="287"/>
      <c r="B16" s="232"/>
      <c r="C16" s="232"/>
      <c r="D16" s="232"/>
      <c r="E16" s="288"/>
      <c r="F16" s="232"/>
      <c r="G16" s="191"/>
      <c r="H16" s="289"/>
      <c r="I16" s="290"/>
      <c r="J16" s="297"/>
      <c r="K16" s="292"/>
      <c r="L16" s="290"/>
      <c r="M16" s="18" t="s">
        <v>416</v>
      </c>
      <c r="N16" s="290"/>
      <c r="O16" s="290"/>
      <c r="P16" s="290"/>
      <c r="Q16" s="290"/>
      <c r="R16" s="290"/>
      <c r="S16" s="290"/>
      <c r="T16" s="292"/>
    </row>
    <row r="17" spans="1:20" s="130" customFormat="1" ht="156.75" x14ac:dyDescent="0.2">
      <c r="A17" s="287"/>
      <c r="B17" s="232"/>
      <c r="C17" s="232"/>
      <c r="D17" s="232"/>
      <c r="E17" s="288"/>
      <c r="F17" s="232"/>
      <c r="G17" s="191"/>
      <c r="H17" s="289"/>
      <c r="I17" s="290"/>
      <c r="J17" s="297"/>
      <c r="K17" s="292"/>
      <c r="L17" s="290"/>
      <c r="M17" s="18" t="s">
        <v>417</v>
      </c>
      <c r="N17" s="290"/>
      <c r="O17" s="290"/>
      <c r="P17" s="290"/>
      <c r="Q17" s="290"/>
      <c r="R17" s="290"/>
      <c r="S17" s="290"/>
      <c r="T17" s="292"/>
    </row>
    <row r="18" spans="1:20" s="130" customFormat="1" ht="128.25" x14ac:dyDescent="0.2">
      <c r="A18" s="287"/>
      <c r="B18" s="232"/>
      <c r="C18" s="232"/>
      <c r="D18" s="232"/>
      <c r="E18" s="288"/>
      <c r="F18" s="232"/>
      <c r="G18" s="191"/>
      <c r="H18" s="289"/>
      <c r="I18" s="290"/>
      <c r="J18" s="297"/>
      <c r="K18" s="292"/>
      <c r="L18" s="290"/>
      <c r="M18" s="18" t="s">
        <v>418</v>
      </c>
      <c r="N18" s="290"/>
      <c r="O18" s="290"/>
      <c r="P18" s="290"/>
      <c r="Q18" s="290"/>
      <c r="R18" s="290"/>
      <c r="S18" s="290"/>
      <c r="T18" s="292"/>
    </row>
    <row r="19" spans="1:20" s="130" customFormat="1" ht="142.5" x14ac:dyDescent="0.2">
      <c r="A19" s="287"/>
      <c r="B19" s="232"/>
      <c r="C19" s="232"/>
      <c r="D19" s="232"/>
      <c r="E19" s="288"/>
      <c r="F19" s="232"/>
      <c r="G19" s="191"/>
      <c r="H19" s="289"/>
      <c r="I19" s="290"/>
      <c r="J19" s="297"/>
      <c r="K19" s="292"/>
      <c r="L19" s="290"/>
      <c r="M19" s="18" t="s">
        <v>419</v>
      </c>
      <c r="N19" s="290"/>
      <c r="O19" s="290"/>
      <c r="P19" s="290"/>
      <c r="Q19" s="290"/>
      <c r="R19" s="290"/>
      <c r="S19" s="290"/>
      <c r="T19" s="292"/>
    </row>
    <row r="20" spans="1:20" s="130" customFormat="1" ht="313.5" x14ac:dyDescent="0.2">
      <c r="A20" s="287"/>
      <c r="B20" s="232"/>
      <c r="C20" s="232"/>
      <c r="D20" s="232"/>
      <c r="E20" s="288"/>
      <c r="F20" s="232"/>
      <c r="G20" s="191"/>
      <c r="H20" s="289"/>
      <c r="I20" s="293"/>
      <c r="J20" s="298"/>
      <c r="K20" s="295"/>
      <c r="L20" s="293"/>
      <c r="M20" s="18" t="s">
        <v>420</v>
      </c>
      <c r="N20" s="293"/>
      <c r="O20" s="293"/>
      <c r="P20" s="293"/>
      <c r="Q20" s="293"/>
      <c r="R20" s="293"/>
      <c r="S20" s="293"/>
      <c r="T20" s="295"/>
    </row>
    <row r="21" spans="1:20" s="130" customFormat="1" ht="128.25" x14ac:dyDescent="0.2">
      <c r="A21" s="287"/>
      <c r="B21" s="232"/>
      <c r="C21" s="232"/>
      <c r="D21" s="232"/>
      <c r="E21" s="288"/>
      <c r="F21" s="232"/>
      <c r="G21" s="191"/>
      <c r="H21" s="289"/>
      <c r="I21" s="229" t="s">
        <v>421</v>
      </c>
      <c r="J21" s="180">
        <v>100</v>
      </c>
      <c r="K21" s="282">
        <f>SUM(T21:T24)</f>
        <v>700010001</v>
      </c>
      <c r="L21" s="229" t="s">
        <v>422</v>
      </c>
      <c r="M21" s="299" t="s">
        <v>422</v>
      </c>
      <c r="N21" s="229" t="s">
        <v>423</v>
      </c>
      <c r="O21" s="300" t="s">
        <v>415</v>
      </c>
      <c r="P21" s="296" t="s">
        <v>91</v>
      </c>
      <c r="Q21" s="284" t="s">
        <v>92</v>
      </c>
      <c r="R21" s="296" t="s">
        <v>93</v>
      </c>
      <c r="S21" s="296" t="s">
        <v>94</v>
      </c>
      <c r="T21" s="271">
        <v>635010001</v>
      </c>
    </row>
    <row r="22" spans="1:20" s="130" customFormat="1" ht="409.5" x14ac:dyDescent="0.2">
      <c r="A22" s="287"/>
      <c r="B22" s="232"/>
      <c r="C22" s="232"/>
      <c r="D22" s="232"/>
      <c r="E22" s="288"/>
      <c r="F22" s="232"/>
      <c r="G22" s="191"/>
      <c r="H22" s="289"/>
      <c r="I22" s="232"/>
      <c r="J22" s="191"/>
      <c r="K22" s="288"/>
      <c r="L22" s="232"/>
      <c r="M22" s="18" t="s">
        <v>424</v>
      </c>
      <c r="N22" s="232"/>
      <c r="O22" s="301"/>
      <c r="P22" s="297"/>
      <c r="Q22" s="290"/>
      <c r="R22" s="297"/>
      <c r="S22" s="297"/>
      <c r="T22" s="271"/>
    </row>
    <row r="23" spans="1:20" s="130" customFormat="1" ht="370.5" x14ac:dyDescent="0.2">
      <c r="A23" s="287"/>
      <c r="B23" s="232"/>
      <c r="C23" s="232"/>
      <c r="D23" s="232"/>
      <c r="E23" s="288"/>
      <c r="F23" s="232"/>
      <c r="G23" s="191"/>
      <c r="H23" s="289"/>
      <c r="I23" s="232"/>
      <c r="J23" s="191"/>
      <c r="K23" s="288"/>
      <c r="L23" s="232"/>
      <c r="M23" s="18" t="s">
        <v>425</v>
      </c>
      <c r="N23" s="232"/>
      <c r="O23" s="302"/>
      <c r="P23" s="298"/>
      <c r="Q23" s="293"/>
      <c r="R23" s="298"/>
      <c r="S23" s="298"/>
      <c r="T23" s="271"/>
    </row>
    <row r="24" spans="1:20" s="130" customFormat="1" ht="409.5" x14ac:dyDescent="0.2">
      <c r="A24" s="287"/>
      <c r="B24" s="232"/>
      <c r="C24" s="232"/>
      <c r="D24" s="232"/>
      <c r="E24" s="288"/>
      <c r="F24" s="232"/>
      <c r="G24" s="191"/>
      <c r="H24" s="289"/>
      <c r="I24" s="233"/>
      <c r="J24" s="206"/>
      <c r="K24" s="303"/>
      <c r="L24" s="233"/>
      <c r="M24" s="18" t="s">
        <v>426</v>
      </c>
      <c r="N24" s="233"/>
      <c r="O24" s="18" t="s">
        <v>119</v>
      </c>
      <c r="P24" s="19" t="s">
        <v>103</v>
      </c>
      <c r="Q24" s="18" t="s">
        <v>104</v>
      </c>
      <c r="R24" s="18" t="s">
        <v>93</v>
      </c>
      <c r="S24" s="18" t="s">
        <v>94</v>
      </c>
      <c r="T24" s="16">
        <v>65000000</v>
      </c>
    </row>
    <row r="25" spans="1:20" s="130" customFormat="1" ht="128.25" x14ac:dyDescent="0.2">
      <c r="A25" s="287"/>
      <c r="B25" s="232"/>
      <c r="C25" s="232"/>
      <c r="D25" s="232"/>
      <c r="E25" s="288"/>
      <c r="F25" s="232"/>
      <c r="G25" s="191"/>
      <c r="H25" s="289"/>
      <c r="I25" s="229" t="s">
        <v>427</v>
      </c>
      <c r="J25" s="180">
        <v>90</v>
      </c>
      <c r="K25" s="282">
        <v>466479666</v>
      </c>
      <c r="L25" s="229" t="s">
        <v>428</v>
      </c>
      <c r="M25" s="18" t="s">
        <v>429</v>
      </c>
      <c r="N25" s="229" t="s">
        <v>430</v>
      </c>
      <c r="O25" s="215" t="s">
        <v>415</v>
      </c>
      <c r="P25" s="215" t="s">
        <v>91</v>
      </c>
      <c r="Q25" s="215" t="s">
        <v>92</v>
      </c>
      <c r="R25" s="215" t="s">
        <v>93</v>
      </c>
      <c r="S25" s="215" t="s">
        <v>94</v>
      </c>
      <c r="T25" s="304">
        <v>175283333</v>
      </c>
    </row>
    <row r="26" spans="1:20" s="130" customFormat="1" ht="114" x14ac:dyDescent="0.2">
      <c r="A26" s="287"/>
      <c r="B26" s="232"/>
      <c r="C26" s="232"/>
      <c r="D26" s="232"/>
      <c r="E26" s="288"/>
      <c r="F26" s="232"/>
      <c r="G26" s="191"/>
      <c r="H26" s="289"/>
      <c r="I26" s="232"/>
      <c r="J26" s="191"/>
      <c r="K26" s="288"/>
      <c r="L26" s="232"/>
      <c r="M26" s="18" t="s">
        <v>431</v>
      </c>
      <c r="N26" s="232"/>
      <c r="O26" s="215"/>
      <c r="P26" s="215"/>
      <c r="Q26" s="215"/>
      <c r="R26" s="215"/>
      <c r="S26" s="215"/>
      <c r="T26" s="305"/>
    </row>
    <row r="27" spans="1:20" s="130" customFormat="1" ht="42.75" x14ac:dyDescent="0.2">
      <c r="A27" s="287"/>
      <c r="B27" s="232"/>
      <c r="C27" s="232"/>
      <c r="D27" s="232"/>
      <c r="E27" s="288"/>
      <c r="F27" s="232"/>
      <c r="G27" s="191"/>
      <c r="H27" s="289"/>
      <c r="I27" s="232"/>
      <c r="J27" s="191"/>
      <c r="K27" s="288"/>
      <c r="L27" s="232"/>
      <c r="M27" s="18" t="s">
        <v>432</v>
      </c>
      <c r="N27" s="232"/>
      <c r="O27" s="215"/>
      <c r="P27" s="215"/>
      <c r="Q27" s="215"/>
      <c r="R27" s="215"/>
      <c r="S27" s="215"/>
      <c r="T27" s="306"/>
    </row>
    <row r="28" spans="1:20" s="130" customFormat="1" ht="185.25" x14ac:dyDescent="0.2">
      <c r="A28" s="287"/>
      <c r="B28" s="232"/>
      <c r="C28" s="232"/>
      <c r="D28" s="232"/>
      <c r="E28" s="288"/>
      <c r="F28" s="232"/>
      <c r="G28" s="191"/>
      <c r="H28" s="289"/>
      <c r="I28" s="233"/>
      <c r="J28" s="206"/>
      <c r="K28" s="303"/>
      <c r="L28" s="233"/>
      <c r="M28" s="18" t="s">
        <v>433</v>
      </c>
      <c r="N28" s="233"/>
      <c r="O28" s="19" t="s">
        <v>434</v>
      </c>
      <c r="P28" s="19" t="s">
        <v>435</v>
      </c>
      <c r="Q28" s="19" t="s">
        <v>104</v>
      </c>
      <c r="R28" s="19" t="s">
        <v>243</v>
      </c>
      <c r="S28" s="19" t="s">
        <v>436</v>
      </c>
      <c r="T28" s="16">
        <v>291196332</v>
      </c>
    </row>
    <row r="29" spans="1:20" s="130" customFormat="1" ht="57" customHeight="1" x14ac:dyDescent="0.2">
      <c r="A29" s="287"/>
      <c r="B29" s="232"/>
      <c r="C29" s="232"/>
      <c r="D29" s="232"/>
      <c r="E29" s="288"/>
      <c r="F29" s="232"/>
      <c r="G29" s="191"/>
      <c r="H29" s="289"/>
      <c r="I29" s="229" t="s">
        <v>437</v>
      </c>
      <c r="J29" s="180">
        <v>10</v>
      </c>
      <c r="K29" s="285">
        <v>295380000</v>
      </c>
      <c r="L29" s="229" t="s">
        <v>438</v>
      </c>
      <c r="M29" s="18" t="s">
        <v>439</v>
      </c>
      <c r="N29" s="229" t="s">
        <v>440</v>
      </c>
      <c r="O29" s="215" t="s">
        <v>415</v>
      </c>
      <c r="P29" s="215" t="s">
        <v>91</v>
      </c>
      <c r="Q29" s="215" t="s">
        <v>92</v>
      </c>
      <c r="R29" s="215" t="s">
        <v>93</v>
      </c>
      <c r="S29" s="215" t="s">
        <v>94</v>
      </c>
      <c r="T29" s="307">
        <v>295380000</v>
      </c>
    </row>
    <row r="30" spans="1:20" s="130" customFormat="1" ht="185.25" x14ac:dyDescent="0.2">
      <c r="A30" s="287"/>
      <c r="B30" s="232"/>
      <c r="C30" s="232"/>
      <c r="D30" s="232"/>
      <c r="E30" s="288"/>
      <c r="F30" s="232"/>
      <c r="G30" s="191"/>
      <c r="H30" s="289"/>
      <c r="I30" s="232"/>
      <c r="J30" s="191"/>
      <c r="K30" s="291"/>
      <c r="L30" s="232"/>
      <c r="M30" s="18" t="s">
        <v>441</v>
      </c>
      <c r="N30" s="232"/>
      <c r="O30" s="215"/>
      <c r="P30" s="215"/>
      <c r="Q30" s="215"/>
      <c r="R30" s="215"/>
      <c r="S30" s="215"/>
      <c r="T30" s="307"/>
    </row>
    <row r="31" spans="1:20" s="130" customFormat="1" ht="242.25" x14ac:dyDescent="0.2">
      <c r="A31" s="308"/>
      <c r="B31" s="233"/>
      <c r="C31" s="233"/>
      <c r="D31" s="233"/>
      <c r="E31" s="303"/>
      <c r="F31" s="233"/>
      <c r="G31" s="206"/>
      <c r="H31" s="309"/>
      <c r="I31" s="233"/>
      <c r="J31" s="206"/>
      <c r="K31" s="294"/>
      <c r="L31" s="233"/>
      <c r="M31" s="18" t="s">
        <v>442</v>
      </c>
      <c r="N31" s="233"/>
      <c r="O31" s="215"/>
      <c r="P31" s="215"/>
      <c r="Q31" s="215"/>
      <c r="R31" s="215"/>
      <c r="S31" s="215"/>
      <c r="T31" s="307"/>
    </row>
  </sheetData>
  <mergeCells count="68">
    <mergeCell ref="D2:T2"/>
    <mergeCell ref="D3:T3"/>
    <mergeCell ref="D4:T4"/>
    <mergeCell ref="O29:O31"/>
    <mergeCell ref="P29:P31"/>
    <mergeCell ref="Q29:Q31"/>
    <mergeCell ref="R29:R31"/>
    <mergeCell ref="S29:S31"/>
    <mergeCell ref="T29:T31"/>
    <mergeCell ref="P25:P27"/>
    <mergeCell ref="Q25:Q27"/>
    <mergeCell ref="R25:R27"/>
    <mergeCell ref="S25:S27"/>
    <mergeCell ref="T25:T27"/>
    <mergeCell ref="I29:I31"/>
    <mergeCell ref="J29:J31"/>
    <mergeCell ref="K29:K31"/>
    <mergeCell ref="L29:L31"/>
    <mergeCell ref="N29:N31"/>
    <mergeCell ref="Q21:Q23"/>
    <mergeCell ref="R21:R23"/>
    <mergeCell ref="S21:S23"/>
    <mergeCell ref="T21:T23"/>
    <mergeCell ref="I25:I28"/>
    <mergeCell ref="J25:J28"/>
    <mergeCell ref="K25:K28"/>
    <mergeCell ref="L25:L28"/>
    <mergeCell ref="N25:N28"/>
    <mergeCell ref="O25:O27"/>
    <mergeCell ref="R15:R20"/>
    <mergeCell ref="S15:S20"/>
    <mergeCell ref="T15:T20"/>
    <mergeCell ref="I21:I24"/>
    <mergeCell ref="J21:J24"/>
    <mergeCell ref="K21:K24"/>
    <mergeCell ref="L21:L24"/>
    <mergeCell ref="N21:N24"/>
    <mergeCell ref="O21:O23"/>
    <mergeCell ref="P21:P23"/>
    <mergeCell ref="S10:S14"/>
    <mergeCell ref="T10:T14"/>
    <mergeCell ref="I15:I20"/>
    <mergeCell ref="J15:J20"/>
    <mergeCell ref="K15:K20"/>
    <mergeCell ref="L15:L20"/>
    <mergeCell ref="N15:N20"/>
    <mergeCell ref="O15:O20"/>
    <mergeCell ref="P15:P20"/>
    <mergeCell ref="Q15:Q20"/>
    <mergeCell ref="L10:L14"/>
    <mergeCell ref="N10:N14"/>
    <mergeCell ref="O10:O14"/>
    <mergeCell ref="P10:P14"/>
    <mergeCell ref="Q10:Q14"/>
    <mergeCell ref="R10:R14"/>
    <mergeCell ref="F10:F31"/>
    <mergeCell ref="G10:G31"/>
    <mergeCell ref="H10:H31"/>
    <mergeCell ref="I10:I14"/>
    <mergeCell ref="J10:J14"/>
    <mergeCell ref="K10:K14"/>
    <mergeCell ref="A8:N8"/>
    <mergeCell ref="O8:T8"/>
    <mergeCell ref="A10:A31"/>
    <mergeCell ref="B10:B31"/>
    <mergeCell ref="C10:C31"/>
    <mergeCell ref="D10:D31"/>
    <mergeCell ref="E10:E3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DCBR (8156-8157-8070)</vt:lpstr>
      <vt:lpstr>DDEE (8163 -8164)</vt:lpstr>
      <vt:lpstr> DERA (8172-8178)</vt:lpstr>
      <vt:lpstr>DEDE (8158)</vt:lpstr>
      <vt:lpstr>DGC (8160)</vt:lpstr>
      <vt:lpstr>OAP (8166)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Reyes Ruiz</dc:creator>
  <cp:lastModifiedBy>Angela Maria Reyes Ruiz</cp:lastModifiedBy>
  <dcterms:created xsi:type="dcterms:W3CDTF">2024-06-20T16:01:23Z</dcterms:created>
  <dcterms:modified xsi:type="dcterms:W3CDTF">2024-07-23T21:07:35Z</dcterms:modified>
</cp:coreProperties>
</file>