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mc:AlternateContent xmlns:mc="http://schemas.openxmlformats.org/markup-compatibility/2006">
    <mc:Choice Requires="x15">
      <x15ac:absPath xmlns:x15ac="http://schemas.microsoft.com/office/spreadsheetml/2010/11/ac" url="C:\Users\maoza\OneDrive\Escritorio\CARPETA MAURICIO\SDDE\NOVIEMBRE 2024\Noviembre 19 de 2024\"/>
    </mc:Choice>
  </mc:AlternateContent>
  <xr:revisionPtr revIDLastSave="0" documentId="8_{016375E9-A04D-402F-AEE6-37C86DDDAFC6}" xr6:coauthVersionLast="47" xr6:coauthVersionMax="47" xr10:uidLastSave="{00000000-0000-0000-0000-000000000000}"/>
  <bookViews>
    <workbookView xWindow="-120" yWindow="-120" windowWidth="20730" windowHeight="11160" tabRatio="500" xr2:uid="{00000000-000D-0000-FFFF-FFFF00000000}"/>
  </bookViews>
  <sheets>
    <sheet name="CONSOLIDADO_V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7" i="1" l="1"/>
  <c r="R17" i="1"/>
  <c r="T17" i="1"/>
  <c r="U17" i="1"/>
  <c r="L17" i="1"/>
  <c r="R15" i="1"/>
  <c r="T15" i="1"/>
  <c r="U15" i="1"/>
  <c r="V15" i="1"/>
  <c r="R16" i="1"/>
  <c r="T16" i="1"/>
  <c r="U16" i="1"/>
  <c r="V16" i="1"/>
  <c r="X15" i="1"/>
  <c r="J15" i="1"/>
  <c r="Y15" i="1"/>
  <c r="Z15" i="1"/>
  <c r="AA15" i="1"/>
  <c r="M15" i="1"/>
  <c r="N15" i="1"/>
  <c r="H15" i="1"/>
  <c r="R14" i="1"/>
  <c r="T14" i="1"/>
  <c r="U14" i="1"/>
  <c r="V14" i="1"/>
  <c r="O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Mireya Alarcón Guevara</author>
  </authors>
  <commentList>
    <comment ref="A12" authorId="0" shapeId="0" xr:uid="{00000000-0006-0000-0000-000001000000}">
      <text>
        <r>
          <rPr>
            <b/>
            <sz val="9"/>
            <color indexed="81"/>
            <rFont val="Tahoma"/>
            <family val="2"/>
          </rPr>
          <t>Luz Mireya Alarcón Guevara:</t>
        </r>
        <r>
          <rPr>
            <sz val="9"/>
            <color indexed="81"/>
            <rFont val="Tahoma"/>
            <family val="2"/>
          </rPr>
          <t xml:space="preserve">
Esta fase tiene como objetivo identificar los riesgos que afecten el cumplimientos de los objetivos trazados por la entidad.</t>
        </r>
      </text>
    </comment>
    <comment ref="K12" authorId="0" shapeId="0" xr:uid="{00000000-0006-0000-0000-000002000000}">
      <text>
        <r>
          <rPr>
            <b/>
            <sz val="9"/>
            <color indexed="81"/>
            <rFont val="Tahoma"/>
            <family val="2"/>
          </rPr>
          <t>Luz Mireya Alarcón Guevara:</t>
        </r>
        <r>
          <rPr>
            <sz val="9"/>
            <color indexed="81"/>
            <rFont val="Tahoma"/>
            <family val="2"/>
          </rPr>
          <t xml:space="preserve">
En esta fase se establece la probabilidad de ocurrencia y el nivel de impacto a fin de identificar la zona del riesgo inherente.</t>
        </r>
      </text>
    </comment>
  </commentList>
</comments>
</file>

<file path=xl/sharedStrings.xml><?xml version="1.0" encoding="utf-8"?>
<sst xmlns="http://schemas.openxmlformats.org/spreadsheetml/2006/main" count="353" uniqueCount="186">
  <si>
    <t>Proceso: Planeación Estratégica</t>
  </si>
  <si>
    <t>Código:</t>
  </si>
  <si>
    <t>PE-P5-F1</t>
  </si>
  <si>
    <t>Versión:</t>
  </si>
  <si>
    <t>Fecha:</t>
  </si>
  <si>
    <t>20 de Agosto de 2024</t>
  </si>
  <si>
    <t>Matriz de Gestión de Riesgos</t>
  </si>
  <si>
    <t>Página:</t>
  </si>
  <si>
    <t>Hoja 04 de 05</t>
  </si>
  <si>
    <t>Elaborado por:</t>
  </si>
  <si>
    <t>Luz Mireya Alarcón 
Profesional Oficina Asesora de Planeación</t>
  </si>
  <si>
    <t>Revisado por:</t>
  </si>
  <si>
    <t>Diego Alejando Constain
Profesional  Oficina Asesora de Planeación</t>
  </si>
  <si>
    <t>Aprobado por:</t>
  </si>
  <si>
    <t>Luisa Fernanda Moreno
Jefe Oficina Asesora de Planeación</t>
  </si>
  <si>
    <t>A.IDENTIFICACIÓN DE RIESGOS</t>
  </si>
  <si>
    <t>B.VALORACIÓN DE RIESGOS</t>
  </si>
  <si>
    <t>C.IDENTIFICACIÓN Y VALORACIÓN DE CONTROLES</t>
  </si>
  <si>
    <t>D.RIESGO RESIDUAL Y TRATAMIENTO</t>
  </si>
  <si>
    <t>Código</t>
  </si>
  <si>
    <t>Activo de Información
(Solo riesgos S.I.)</t>
  </si>
  <si>
    <t>Tipo de Activo de Información
(Solo riesgos S.I.)</t>
  </si>
  <si>
    <t xml:space="preserve">Causa potencial ¿Cómo puede suceder?)  /Amenaza (S.I.) </t>
  </si>
  <si>
    <t>Causa Raiz /Vulnerabilidad (S.I)
(¿Por qué puede suceder?)</t>
  </si>
  <si>
    <t>Subcausas (Informativos)</t>
  </si>
  <si>
    <t>Impacto 
(¿Qué puede suceder?)</t>
  </si>
  <si>
    <t>Opción que más se relaciona con el riesgo</t>
  </si>
  <si>
    <t>Tipo de Riesgo</t>
  </si>
  <si>
    <t>Probabilidad</t>
  </si>
  <si>
    <t>Impacto</t>
  </si>
  <si>
    <t>Riesgo Inherente</t>
  </si>
  <si>
    <r>
      <t xml:space="preserve">Descripción del Control
</t>
    </r>
    <r>
      <rPr>
        <b/>
        <sz val="12"/>
        <color theme="0"/>
        <rFont val="Century Gothic"/>
        <family val="2"/>
      </rPr>
      <t>(Debe contener: 1. Responsable, 2. Periodicidad, 3. Propósito, 4. Definir cómo se realiza, 5. Establecer qué pasa con las observaciones o desviaciones, 6. Evidencia).</t>
    </r>
  </si>
  <si>
    <t>Tipo de Control</t>
  </si>
  <si>
    <t>Implementación</t>
  </si>
  <si>
    <t>Calificación</t>
  </si>
  <si>
    <t>Puntaje a Disminuir Probabilidad</t>
  </si>
  <si>
    <t>Puntaje a Disminuir Impacto</t>
  </si>
  <si>
    <t>Probabilidad Residual</t>
  </si>
  <si>
    <t>Impacto
Residual</t>
  </si>
  <si>
    <t>Riesgo residual</t>
  </si>
  <si>
    <t>Opciones de Tratamiento Disponibles</t>
  </si>
  <si>
    <r>
      <t xml:space="preserve">Plan de Acción
</t>
    </r>
    <r>
      <rPr>
        <sz val="12"/>
        <rFont val="Century Gothic"/>
        <family val="2"/>
      </rPr>
      <t>Acciones asociadas a reducir el riesgo o mejorar el control.
Se debe indicar el responsable y la periodicidad del seguimiento.</t>
    </r>
  </si>
  <si>
    <t>Fecha de Implementación</t>
  </si>
  <si>
    <t>Acción de contingencia ante posible materialización</t>
  </si>
  <si>
    <t>¿Existe indicador clave de riesgo? ¿cuál?</t>
  </si>
  <si>
    <t>No Aplica</t>
  </si>
  <si>
    <t>existencias de conflictos de interés previo o sobreviniente no declarados de sus integrantes</t>
  </si>
  <si>
    <t>La Jefatura  OCI verifica en cada evaluación independiente  si el equipo OCI asignado declaró si se encuentra  incurso o no en  conflicto de interés o impedimentos, con el fin de asegurar la independencia y objetividad de quienes integran el equipo evaluador. Para esto, se suscribe el formato correspondiente y cuando se encuentra un conflicto, la jefatura de  la OCI determina si afecta el objetivo de la evaluación independiente para excluirlo del equipo y si se presenta en el desarrollo del trabajo se lleva al CICCI para que defina si existe o no el conflicto. Evidencia de esta actividad es el acta de reunión.</t>
  </si>
  <si>
    <t>Preventivo</t>
  </si>
  <si>
    <t>Manual</t>
  </si>
  <si>
    <t>CI_R4</t>
  </si>
  <si>
    <t>hallazgos de los entes de control</t>
  </si>
  <si>
    <t>manipulación de los resultados de las evaluaciones independientes por parte de la OCI para beneficio propio o de un tercero</t>
  </si>
  <si>
    <t>Afectación Reputacional</t>
  </si>
  <si>
    <t>CI_R4. Afectación Reputacional ocasionada por hallazgos de los entes de control debido a manipulación de los resultados de las evaluaciones independientes por parte de la OCI para beneficio propio o de un tercero</t>
  </si>
  <si>
    <t>Se hace uso del poder + se desvía la gestión de lo público + se genera un beneficio privado + existe omisión o acción.</t>
  </si>
  <si>
    <t>Corrupción_O_LA_FT</t>
  </si>
  <si>
    <t>2080</t>
  </si>
  <si>
    <t>ALTO</t>
  </si>
  <si>
    <t>Alto</t>
  </si>
  <si>
    <t xml:space="preserve">Reducir (Mitigar) o Reducir (Transferir) o Evitar </t>
  </si>
  <si>
    <t>Sensibilizar al equipo OCI las concecuencias que acarrea la no declaracion de los conflicos de intereses, una vez en el primer semestre de cada vigencia.</t>
  </si>
  <si>
    <t>incumplimientos normativos</t>
  </si>
  <si>
    <t xml:space="preserve">Posibilidad de alteraciones, eliminación o uso indebido de información almacenada en repositorios digitales o sistemas institucionales, debido a acciones malintencionadas o errores de usuarios internos </t>
  </si>
  <si>
    <t xml:space="preserve">intrusos o empleados con entrenamiento deficiente, descontentos, malintencionados, negligentes, deshonestos o despedidos. </t>
  </si>
  <si>
    <t>Afectación Económica y Reputacional</t>
  </si>
  <si>
    <t>El designado en Gestión TIC gestiona el registro y cancelación de usuarios en el directorio activo, registrando cada acción en la mesa de ayuda conforme a demandas operativas. Este proceso garantiza el control de acceso y la seguridad de la información, siguiendo los procedimientos para paz y salvos. La evidencia de cada operación se conserva en el sistema de mesa de ayuda, permitiendo una revisión eficaz y trazabilidad completa.</t>
  </si>
  <si>
    <t>GT_R4P1. Socializar la politica de seguridad y privacidad de la información</t>
  </si>
  <si>
    <t>NO</t>
  </si>
  <si>
    <t>El profesional designado en la SIS es responsable de revisar y ajustar los derechos de acceso de los usuarios de forma trimestral para mantener actualizados los niveles de permisos. Los ajustes realizados se registran en el directorio activo. Este control se aplica para asegurar que los permisos de acceso sean congruentes con las necesidades operativas y los requerimientos de seguridad actuales.  En caso de identificar novedades o desviaciones  se notificará a la Subdirección SIS reforzando el monitoreo, ajuste de permisos y revisión de logs de auditoria que se tengan activos. La evidencia de los ajustes se mantiene dentro del directorio activo, facilitando la auditoría y seguimiento de cambios en los permisos de usuario.</t>
  </si>
  <si>
    <t>GT_R4P2. Realizar dos charlas de sensibilización relacionadas con la seguridad y protección de los activos de información</t>
  </si>
  <si>
    <t>GT_R4P3. Plan de apertura de datos definido, aprobado y ejecutado vigencia 2024</t>
  </si>
  <si>
    <t>TIC_R3</t>
  </si>
  <si>
    <t>No aplica</t>
  </si>
  <si>
    <t>Decisiones disciplinarias en contra de la ley, producto de la influencia ejercida por terceros a los servidores y/o colaboradores adcritos a la OCDI.</t>
  </si>
  <si>
    <t>El profesional especializado designado y el auxiliar administrativo, semanalmente  y siempre y cuando haya  asuntos por repartir, cotejará las quejas,denuncias, informes, anónimos y actuaciones de oficio nuevos, con los asuntos y procesos  registrados en las bases de datos y demas información  recopilada por el auxiliar administrativo de la OCDI, con el fin de evitar duplicidades, posibles conflictos de intereses y/o trámite indebido de los asuntos por repartir o expedientes por asignar o reasignar. Como evidencia queda lista de asistencia de la revisión y registro mensual del total de asuntos repartidos.</t>
  </si>
  <si>
    <t>Trámite indebido de quejas, informes, denuncias y procesos disciplinarios en beneficio de un tercero</t>
  </si>
  <si>
    <t>R3P1. Revisar al inicio de cada reunión de seguimiento, los compromisos establecidos en la reunión anterior de seguimiento en la que participan los integrantes del Grupo de Control Disciplinario.</t>
  </si>
  <si>
    <t>Realizar una verificación entre el abogado encargado de revisar y el jefe de la oficina para tomar la decisión que en derecho corresponda y se apertura proceso disciplinario en contra del presunto responsable (abogado sustanciador) de cometer un acto de corrupción.</t>
  </si>
  <si>
    <t>CD_R3</t>
  </si>
  <si>
    <t>CD_R3. Afectación Económica y Reputacional ocasionada por incumplimientos normativos debido a Trámite indebido de quejas, informes, denuncias y procesos disciplinarios en beneficio de un tercero</t>
  </si>
  <si>
    <t>CD_R3_C1</t>
  </si>
  <si>
    <t>CD_R3_C2</t>
  </si>
  <si>
    <t>falta de controles en el registro de préstamo de expedientes tanto en la entrega como recibo de información.</t>
  </si>
  <si>
    <t>Se diligencia la planilla de préstamo de documentos diligenciando todos los campos. Se revisa en la solicitud de prestamo y/o consulta, la confidencialidad o reserva de la información, si el solicitante no cumple con el perfil aprobado para la consulta del documento, se responde en la solicitud que no cuenta con lo permisos en su cargo o área para visualizarlo y no se permite el acceso y/o consulta a la información solicitada.</t>
  </si>
  <si>
    <t>Implementar la consulta digital (GESDOC-ALFRESCO)para minimizar la consulta física, atendiendo el control de perfiles autorizados para la consulta de información</t>
  </si>
  <si>
    <t xml:space="preserve">El servidor designado para el préstamo o consulta de documentos, verifica la autorización del solicitante para la consulta del expediente, el soporte (digital o físico) y el estado de los documentos, cada vez que se desarrolle el préstamo y reintegro  revisando los siguientes aspectos: • Ordenación,• No de folios,  • Estado de la unidad de conservación, • Mutilación de documentos, •Adiciones o sustracción al legajo. El registro es la planilla de préstamo, cada vez que se realiza la solicitud. En caso de entrega del expediente o carpeta  incompleto o parcial se indica al jefe de la dependencia. </t>
  </si>
  <si>
    <t>Detectivo</t>
  </si>
  <si>
    <t>Actualizar el índice de información clasificada y reservada en los procesos de la entidad</t>
  </si>
  <si>
    <t>GD_R4</t>
  </si>
  <si>
    <t>multa o sanción del ente regulador</t>
  </si>
  <si>
    <t>alteración  o consulta no permitida de  expedientes documentales a nombre propio o de terceros,  para un beneficio particular</t>
  </si>
  <si>
    <t>Afectación Económica</t>
  </si>
  <si>
    <t>GD_R4. Afectación Económica ocasionada por multa o sanción del ente regulador debido a alteración  o consulta no permitida de  expedientes documentales a nombre propio o de terceros,  para un beneficio particular</t>
  </si>
  <si>
    <t>GD_R4_C1</t>
  </si>
  <si>
    <t xml:space="preserve">Iniciar actividades de reconstrucción  del soporte o recuperar la información de otras fuentes si es posible, e informar a Control Interno Disciplinario de la perdida de los documentos.
Informar a Control Interno Disciplinario de la situación  cuando la consulta indebida o alteración haya sido cometida por un funcionario y a los entes de  control pertinentes cuando haya sido un tercero. 
</t>
  </si>
  <si>
    <t>GD_R4_C2</t>
  </si>
  <si>
    <t>Conflictos de interés no declarados en la plataforma SIDEAP</t>
  </si>
  <si>
    <t>El profesional designado de talento humano para la validación de los requisitos de cada aspirante, cada que se requiera la vinculación del personal en la planta de la SDDE, procederá a consultar los antecedentes disciplinarios, legales y fiscales; a fin de validar que el posible funcionario no cuente con alguna inhabilidad que le impida desempeñar las funciones de un empleo en el sector público, dejando evidencia de las certificaciones generadas por las entidades de control.
En caso de que el aspirante no cumpla con los requisitos del manual de funciones, el profesional de talento humano deberá informarle al posible servidor público, que de acuerdo a la sanción o situación proceda a subsanarla o dar por terminado el procedimiento de vinculación a la SDDE</t>
  </si>
  <si>
    <t>El profesional de Talento Humano cada que un aspirante tomará posesión, deberá verificar la presentación de la Declaración del conflicto de interes por parte del candidato en el proceso de vinculación a la SDDE. Deja las observaciones registradas en el formato correspondiente en SIDEAP, en caso de no presentarla, el candidato no podrá tomar posesión hasta tanto no subsane la novedad en cumplimiento de la normatividad vigente</t>
  </si>
  <si>
    <t>GTH_R2</t>
  </si>
  <si>
    <t>Favorecer la vinculación de un candidato sin el lleno de requisitos en la SDDE para beneficio propio o de un tercero</t>
  </si>
  <si>
    <t>GTH_R2. Afectación Económica y Reputacional ocasionada por hallazgos de los entes de control debido a Favorecer la vinculación de un candidato sin el lleno de requisitos en la SDDE para beneficio propio o de un tercero</t>
  </si>
  <si>
    <t>2060</t>
  </si>
  <si>
    <t>MODERADO</t>
  </si>
  <si>
    <t>GTH_R2_C1</t>
  </si>
  <si>
    <t>Moderado</t>
  </si>
  <si>
    <t>Reducir (Mitigar)</t>
  </si>
  <si>
    <t>Desde la SAF se tramita la revocatoria del nombramiento y informa a la Oficina de Control Disciplinario, Fiscalia y otras autordades competentes.</t>
  </si>
  <si>
    <t>GTH_R2_C2</t>
  </si>
  <si>
    <t>Favorecimiento de determinados proponentes</t>
  </si>
  <si>
    <t>El funcionario o contratista designado como miembro del comité evaluador, cada vez que se requiera, verificará y evaluará el cumplimiento de los requisitos habilitantes y de ponderación de las ofertas recibidas dentro del proceso de selección correspondiente de acuerdo a lo establecido por la entidad. En caso de evidenciar un favorecimiento a un tercero emitirá un informe de evaluación con la recomendación al ordenador del gasto, el informe de evaluación será publicado en la plataforma transacional SECOP II. Como evidencia se tiene la base datos del aplicativo SISCO con los links de SECOP que redireccionan a los contratos suscrtitos.</t>
  </si>
  <si>
    <t xml:space="preserve">El funcionario o contratista designado por el Jefe de la OJ realizará una (1) capacitación sobre inhabilidades e incompatibildades y conflicto de intereses. </t>
  </si>
  <si>
    <t>GCR_R2</t>
  </si>
  <si>
    <t>Favorecimientos en la selección de  contratistas por intereses propios o de un tercero</t>
  </si>
  <si>
    <t>GCR_R2. Afectación Reputacional ocasionada por hallazgos de los entes de control debido a Favorecimientos en la selección de  contratistas por intereses propios o de un tercero</t>
  </si>
  <si>
    <t>20100</t>
  </si>
  <si>
    <t>MUY ALTO</t>
  </si>
  <si>
    <t>GCR_R2_C1</t>
  </si>
  <si>
    <t>Extremo</t>
  </si>
  <si>
    <t>Informar a las autoridades correspondientes en términos penales, fiscales y disciplinarios. Realizar la revaloración del riesgo</t>
  </si>
  <si>
    <t>ausencia de procedimiento para la consulta de listas</t>
  </si>
  <si>
    <t xml:space="preserve">El profesional designado por el proceso de gestión contractual y/o supervisor aplica lo establecido en la cartilla metodológica de debida diligencia y consulta de lista restrictiva de acuerdo a la segmentación realizada dependiendo del nivel de riesgo, con el fin de proteger a la entidad para que a través de ella no se realicen operaciones del LAFT. Una vez se ha realizado todo el proceso, si se detecta una inusualidad, el líder del proceso realizará una debida diligencia intensificada, de persistir dicha inusualidad, se trasladará al encargado de cumplimiento de la entidad, anexando como evidencia pantallazo de la consulta.
</t>
  </si>
  <si>
    <t>Una capacitación (1) en el  Sistema de Administración-procedimientos de debida diligencia del Riesgo de Lavado de Activos y Financiación al Terrorismo-SARLAFT</t>
  </si>
  <si>
    <t>no analizar señales de alerta del LAFT</t>
  </si>
  <si>
    <t>Elaboración de un (1)procedimiento para la consulta de listas</t>
  </si>
  <si>
    <t>hallazgos en informes y reportes</t>
  </si>
  <si>
    <t xml:space="preserve"> la no aplicación de los procedimientos de debida diligencia, específicamente lo establecido en las consultas de listas vinculantes y restrictivas</t>
  </si>
  <si>
    <t>Afectación Económica, Reputacional, Legal y de Contacto</t>
  </si>
  <si>
    <t>Reporte de operación sospechosa a la UIAF por parte de la persona encargada</t>
  </si>
  <si>
    <t>GCR_R4</t>
  </si>
  <si>
    <t>GCR_R4. Afectación Económica, Reputacional, Legal y de Contacto ocasionada por hallazgos en informes y reportes debido a  la no aplicación de los procedimientos de debida diligencia, específicamente lo establecido en las consultas de listas vinculantes y restrictivas</t>
  </si>
  <si>
    <t>GCR_R4_C1</t>
  </si>
  <si>
    <t>0</t>
  </si>
  <si>
    <t xml:space="preserve">debilidades en control sobre los bienes administrados  y </t>
  </si>
  <si>
    <t>El designado del proceso de bienes y servicios, en cada solicitud de servicio de transporte, verifica los requisitos de las solicitudes, revisando la completitud de datos requeridos en la misma y que el correo que solicita el servicio sea el designado por la dependencia, posteriormente, se ingresa la solicitud en la base de datos de Control de Asignaciones y se gestiona el servicio. Lo anterior, se realiza con el proposito de garantizar el uso oficial de recursos materiales y humanos en la prestación del servicio. La evidencia es la base de datos de Control de Asignaciones.
En caso de que la persona no sea el designado autorizado del area, se solicita realizar la solicitud nuevamente con el encargado del tema en el area y no se ingresa la solicitud a la base ni se gestiona el vehiculo hasta tanto no llegue por parte de la persona autorizada.</t>
  </si>
  <si>
    <t>El designado del proceso de bienes y servicios, en al menos 2 servicios de transporte aleatorios por cada vehiculo en el mes, coteja los kilometros y ubicaciones de las planillas de recorridos, el GPS y el reporte de tanqueos de gasolina para verificar que los kilometros y el perímetro establecido coincida, lo anterior se realiza con el proposito de controlar que los recursos esten siendo utilizados para el uso oficial que fueron solicitados. El soporte es la planilla de recorridos con el visto bueno de designado del proceso de bienes en la parte final del documento. 
En caso de que no coincidan los datos de algun servicio revisado, se reportará al Subdirector Administrativo y Financiero para que realice el analisis del caso y tome las decisiones pertinentes.</t>
  </si>
  <si>
    <t>Correctivo</t>
  </si>
  <si>
    <t>GBSG_R2</t>
  </si>
  <si>
    <t>utilización de los vehiculos  para un uso distinto al oficial, para beneficio propio o de un tercero,</t>
  </si>
  <si>
    <t>GBSG_R2. Afectación Económica y Reputacional ocasionada por hallazgos de los entes de control debido a utilización de los vehiculos  para un uso distinto al oficial, para beneficio propio o de un tercero,</t>
  </si>
  <si>
    <t>GBSG_R2_C1</t>
  </si>
  <si>
    <t>Informar a las autoridades correspondientes de acuerdo a la Política de Riesgos de la SDDE</t>
  </si>
  <si>
    <t>GBSG_R2_C2</t>
  </si>
  <si>
    <t>Desviación en la aplicación de los procesos  y condiciones de los términos de convocatoria o referencia   así como la  omisión en la de verificación    de requisitos de los beneficiarios participantes en los programas</t>
  </si>
  <si>
    <t>En el proceso  de realización de convocatoria y selección de las empresas beneficiaria en un programa que otorgue recursos o beneficios  económicos,  el aliado o ejecutor  del programa o convenio   debe informar a la supervisión y equipo de apoyo a la supervisión sobre las verificaciones cumplimiento de los requisitos  de las empresas  inscritas o registradas, que se encuentran definidos  en los términos de referencia, estudios previos  o clausulado  del convenio o contrato. En caso de identificar empresas  beneficiaras  que no cumplieron  con los requisitos definidos, se debe solicitar corrección o subsanación  al aliado así como el no reconocimiento al aliado por los rubros ejecutados por beneficiarios  que  no cumplieron con el requisito de participación definido.  Se debe presentar un reporte, certificación  o informe  sobre le proceso  de verificación de los requisitos  , complementado   como  correo  u oficio sobre los hallazos   u observaciones  por parte  de la supervisión al aliado sobre  las novedades identificadas  en la verificación de requisitos.</t>
  </si>
  <si>
    <t>La DCBR , supervisión y equipo de apoyo a la supervisión realizara la aplicación de  un instrumento cuyo propósito es registrar el proceso de gestión de verificación de requisitos de las empresas de los programas (contactos o convenio) en los cuales se haga entrega de beneficios o recursos financieros en una vigencia especifica.</t>
  </si>
  <si>
    <t>Se relaciona con el indicador   de gestión . PPE= Porcentaje proyectos y  estrategias desarroladas DCBR</t>
  </si>
  <si>
    <t>GC_R3</t>
  </si>
  <si>
    <t xml:space="preserve">La posibilidad   de favorecer a terceros con la otorgación de beneficios o recursos   financieros o de otra índole con los programas </t>
  </si>
  <si>
    <t xml:space="preserve">GC_R3. Afectación Económica ocasionada por hallazgos de los entes de control debido a La posibilidad   de favorecer a terceros con la otorgación de beneficios o recursos   financieros o de otra índole con los programas </t>
  </si>
  <si>
    <t>4080</t>
  </si>
  <si>
    <t>GC_R3_C1</t>
  </si>
  <si>
    <t>1.Solicitud de subsanación o corrección al aliado  o ejecutor  del programa sobre las empresas que no cumplen  con los requisitos de participación.
2.No reconocer la ejecución financiera  al aliado o ejecutor  del programa cuando se haya realizado intervención a una o mas empresas que no cumplían con los requisitos mínimos para participar  en el programa.
3.Modificación al contrato  o convenio frente  a  tiempos  y obligaciones, presentando las respectivas justificaciones documentadas. 
4.Gestionar el incumpliendo contrato o convenio  por parte  del aliado.</t>
  </si>
  <si>
    <t xml:space="preserve">la entrega de beneficios o incentivos a actores del SADA y /ó unidades productivas que no cumplan con los requisitos de acceso a cada uno de los programas o iniciativas para beneficio propio o de un tercero. </t>
  </si>
  <si>
    <t>conflicto de interés de servidores públicos o contratistas no declarados y/o interés indebido de terceros en la ejecución de los programas o iniciativas</t>
  </si>
  <si>
    <t>Los profesionales designados por la DERAA para la validación de los documentos contractuales realizan la revisión de la declaración de conflicto de intereses de los  contratistas y solicitan a los servidores que se encuentren vinculados. Este control se realiza cada vez que se suscriban contratos de prestación de servicios o cuando la entidad así lo requiera. El soporte es la declaración de conflicto de interés de los servidores y contratistas.  En caso de presentar observaciones o desviaciones los profesionales designados en la DERAA, solicita al funcionario o contratista allegar los soportes corresponientes.</t>
  </si>
  <si>
    <t xml:space="preserve">Si se presentan quejas o denuncias, se remite desde la DERAA los hechos al ente de control de la entidad para el procedimiento correspondiente. </t>
  </si>
  <si>
    <t>El supervisor  debe notificar lo pertinente en el marco de la gestión contractual e informar a las autoridades correspondientes de acuerdo a la Política de Riesgos.</t>
  </si>
  <si>
    <t>GDRA_R3</t>
  </si>
  <si>
    <t xml:space="preserve">GDRA_R3. Afectación Económica ocasionada por hallazgos de los entes de control debido a la entrega de beneficios o incentivos a actores del SADA y /ó unidades productivas que no cumplan con los requisitos de acceso a cada uno de los programas o iniciativas para beneficio propio o de un tercero. </t>
  </si>
  <si>
    <t>GDRA_R3_C1</t>
  </si>
  <si>
    <t>falencias en el seguimiento a la aprobación de  beneficios para las unidades productivas y/o emprendimientos en el desarrollo de los programas ejecutados por los operadores</t>
  </si>
  <si>
    <t>El profesional (es) asignado (s) por la entidad cada vez que lo necesite la estrategia y/o programa,  realiza (n) la verificación de requisitos de unidades productivas y/o emprendimientos de acuerdo al manual operativo, previo al otorgamiento de bienes y servicios definidos por la estrategia o programa.  En caso de encontrar desviaciones o inconsistencias, se genera  el reporte correspondiente  y se informa al Supervisor para la continuación de las etapas.
Cuando se requiera, se realizará cruce de bases de datos, dando aplicación al  "Instructivo para el Control de calidad de la información de beneficiarios DDEE" GDE-P2-I1</t>
  </si>
  <si>
    <t>R2P1. Definir  y aplicar los criterios  para la  revisión de requisitos en cada uno de los procesos contractuales para los programas de desarrollo empresarial (capitalización, inclusión financiera u otro), por cada programa formulado</t>
  </si>
  <si>
    <t>Conflicto de interés de los actores intervinientes en la asignación de beneficios de  capitalización y/o inclusión financiera (Supervisor, Operador, funcionarios equipo evaluador)</t>
  </si>
  <si>
    <t>El operador de acuerdo con el convenio y/o contrato realiza (n) la verificación de requisitos de unidades productivas y/o emprendimientos en cada progama de acuerdo con el manual operativo correspondiente, generando como evidencia los informes de gestión respectivos. En caso de encontrar inconsistencias en la revision,  genera  el reporte y lo remite mediante correo  electrónico al Supervisor para continuar con las etapas del programa.</t>
  </si>
  <si>
    <t>R2P2 Generar un espacio con la OJ  para el diseño de un mecanismo para la declaración de conflictos de interés  por parte de los actores que intervengan en la asignación de beneficios  de  capitalización, inclusión financiera u otro (Supervisor, funcionarios y/o equipo evaluador)</t>
  </si>
  <si>
    <t>GE_R2</t>
  </si>
  <si>
    <t>demandas o reclamaciones</t>
  </si>
  <si>
    <t xml:space="preserve">Otorgar beneficios a un tercero sin el cumplimiento del debido proceso y/o requisitos mínimos legales, por un interés propio o de un particular </t>
  </si>
  <si>
    <t xml:space="preserve">GE_R2. Afectación Económica y Reputacional ocasionada por demandas o reclamaciones debido a Otorgar beneficios a un tercero sin el cumplimiento del debido proceso y/o requisitos mínimos legales, por un interés propio o de un particular </t>
  </si>
  <si>
    <t>GE_R2_C1</t>
  </si>
  <si>
    <t>Definir un plan de mejora, de acuerdo con la situación identificada</t>
  </si>
  <si>
    <t>GE_R2_C2</t>
  </si>
  <si>
    <t>GDE_R2</t>
  </si>
  <si>
    <t xml:space="preserve">GDE_R2. Afectación Económica y Reputacional ocasionada por demandas o reclamaciones debido a Otorgar beneficios a un tercero sin el cumplimiento del debido proceso y/o requisitos mínimos legales, por un interés propio o de un particular </t>
  </si>
  <si>
    <t>GDE_R2_C1</t>
  </si>
  <si>
    <t>Definir un plan de mejora, de acuerdo con la situación identificada y comunicar a la dependencia o autoridad respectiva</t>
  </si>
  <si>
    <t>GDE_R2_C2</t>
  </si>
  <si>
    <t>Descripción del Riesgo
Riesgos de Gestión y corrupción:
Afectación económica o reputacional (qué)…ocasionada por… (cómo)...debido a (por qué)"
Riesgos de Seguridad de la información:
Pérdida de disponibilidad/confidencialidad/integridad por (Amenaza) debido a la (Vulnerabilidad)
Riesgos fiscales:
Posibilidad de efecto dañoso sobre (bienes/recursos/patrimonio) debido a...</t>
  </si>
  <si>
    <t>Se informa a las autordades internas y externas correspondientes de acuerdo a Política de Riesgo de la SDDE</t>
  </si>
  <si>
    <t>El lider de proceso en caso de advertir un conflicto de intereses frente a la información de que tenga conocimiento o asignación, un profesional de la OCDI, debera de manedra inmediata reasignar el asunto o proceso a otro profesional del equipo, limitando el acceso a la información de la que se tacha el conflricto refreido. De dicha reasignación se dejara constancia  en un acta. ¿El mismo procedimiento se adoptara cuando dicho conflkicto sea advertifo y puesto en conocimiento  directamente por el profesional involucrado.</t>
  </si>
  <si>
    <t>TIC_R3_C1</t>
  </si>
  <si>
    <t>TIC_R3_C2</t>
  </si>
  <si>
    <t>CONSOLIDADO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</si>
</sst>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2"/>
      <color theme="1"/>
      <name val="Calibri"/>
      <family val="2"/>
      <scheme val="minor"/>
    </font>
    <font>
      <sz val="12"/>
      <color theme="1"/>
      <name val="Calibri"/>
      <family val="2"/>
      <scheme val="minor"/>
    </font>
    <font>
      <sz val="12"/>
      <color theme="1"/>
      <name val="Century Gothic"/>
      <family val="2"/>
    </font>
    <font>
      <sz val="12"/>
      <name val="Century Gothic"/>
      <family val="2"/>
    </font>
    <font>
      <b/>
      <sz val="12"/>
      <color theme="0"/>
      <name val="Century Gothic"/>
      <family val="2"/>
    </font>
    <font>
      <b/>
      <sz val="12"/>
      <color theme="1"/>
      <name val="Century Gothic"/>
      <family val="2"/>
    </font>
    <font>
      <b/>
      <sz val="12"/>
      <name val="Century Gothic"/>
      <family val="2"/>
    </font>
    <font>
      <b/>
      <sz val="9"/>
      <color indexed="81"/>
      <name val="Tahoma"/>
      <family val="2"/>
    </font>
    <font>
      <sz val="9"/>
      <color indexed="81"/>
      <name val="Tahoma"/>
      <family val="2"/>
    </font>
    <font>
      <b/>
      <sz val="12"/>
      <color rgb="FF0000FF"/>
      <name val="Century Gothic"/>
      <family val="2"/>
    </font>
    <font>
      <sz val="12"/>
      <color rgb="FF000000"/>
      <name val="Century Gothic"/>
      <family val="2"/>
    </font>
    <font>
      <b/>
      <sz val="12"/>
      <color rgb="FF000000"/>
      <name val="Century Gothic"/>
      <family val="2"/>
    </font>
    <font>
      <sz val="12"/>
      <color theme="0"/>
      <name val="Century Gothic"/>
      <family val="2"/>
    </font>
  </fonts>
  <fills count="11">
    <fill>
      <patternFill patternType="none"/>
    </fill>
    <fill>
      <patternFill patternType="gray125"/>
    </fill>
    <fill>
      <patternFill patternType="solid">
        <fgColor rgb="FF66FFFF"/>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rgb="FFFF0000"/>
        <bgColor indexed="64"/>
      </patternFill>
    </fill>
  </fills>
  <borders count="37">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style="medium">
        <color theme="4" tint="-0.499984740745262"/>
      </right>
      <top style="medium">
        <color theme="4" tint="-0.499984740745262"/>
      </top>
      <bottom/>
      <diagonal/>
    </border>
    <border>
      <left/>
      <right style="medium">
        <color theme="4" tint="-0.499984740745262"/>
      </right>
      <top/>
      <bottom/>
      <diagonal/>
    </border>
    <border>
      <left style="medium">
        <color theme="4" tint="-0.499984740745262"/>
      </left>
      <right style="medium">
        <color theme="4" tint="-0.499984740745262"/>
      </right>
      <top style="medium">
        <color theme="4" tint="-0.499984740745262"/>
      </top>
      <bottom style="thin">
        <color auto="1"/>
      </bottom>
      <diagonal/>
    </border>
    <border>
      <left/>
      <right style="medium">
        <color theme="4" tint="-0.499984740745262"/>
      </right>
      <top/>
      <bottom style="medium">
        <color theme="4" tint="-0.499984740745262"/>
      </bottom>
      <diagonal/>
    </border>
    <border>
      <left style="thin">
        <color theme="4"/>
      </left>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auto="1"/>
      </right>
      <top style="thin">
        <color auto="1"/>
      </top>
      <bottom/>
      <diagonal/>
    </border>
    <border>
      <left style="thin">
        <color auto="1"/>
      </left>
      <right style="thin">
        <color auto="1"/>
      </right>
      <top style="thin">
        <color auto="1"/>
      </top>
      <bottom/>
      <diagonal/>
    </border>
    <border>
      <left/>
      <right style="thin">
        <color theme="3"/>
      </right>
      <top style="medium">
        <color theme="3"/>
      </top>
      <bottom/>
      <diagonal/>
    </border>
    <border>
      <left/>
      <right/>
      <top style="medium">
        <color theme="3"/>
      </top>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thin">
        <color theme="3"/>
      </right>
      <top style="medium">
        <color theme="3"/>
      </top>
      <bottom/>
      <diagonal/>
    </border>
    <border>
      <left style="medium">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medium">
        <color theme="3"/>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thin">
        <color theme="3"/>
      </left>
      <right/>
      <top style="medium">
        <color theme="3"/>
      </top>
      <bottom style="thin">
        <color theme="3"/>
      </bottom>
      <diagonal/>
    </border>
    <border>
      <left style="medium">
        <color theme="3"/>
      </left>
      <right style="thin">
        <color theme="3"/>
      </right>
      <top style="thin">
        <color theme="3"/>
      </top>
      <bottom/>
      <diagonal/>
    </border>
    <border>
      <left style="thin">
        <color theme="3"/>
      </left>
      <right/>
      <top style="thin">
        <color theme="3"/>
      </top>
      <bottom/>
      <diagonal/>
    </border>
    <border>
      <left style="thin">
        <color theme="3"/>
      </left>
      <right style="medium">
        <color theme="3"/>
      </right>
      <top style="thin">
        <color theme="3"/>
      </top>
      <bottom/>
      <diagonal/>
    </border>
    <border>
      <left style="thin">
        <color theme="3"/>
      </left>
      <right style="medium">
        <color theme="3"/>
      </right>
      <top/>
      <bottom/>
      <diagonal/>
    </border>
    <border>
      <left style="thin">
        <color theme="3"/>
      </left>
      <right style="medium">
        <color theme="3"/>
      </right>
      <top style="medium">
        <color theme="3"/>
      </top>
      <bottom/>
      <diagonal/>
    </border>
    <border>
      <left style="thin">
        <color theme="3"/>
      </left>
      <right style="medium">
        <color theme="3"/>
      </right>
      <top/>
      <bottom style="medium">
        <color theme="3"/>
      </bottom>
      <diagonal/>
    </border>
  </borders>
  <cellStyleXfs count="2">
    <xf numFmtId="0" fontId="0" fillId="0" borderId="0"/>
    <xf numFmtId="9" fontId="1" fillId="0" borderId="0" applyFont="0" applyFill="0" applyBorder="0" applyAlignment="0" applyProtection="0"/>
  </cellStyleXfs>
  <cellXfs count="173">
    <xf numFmtId="0" fontId="0" fillId="0" borderId="0" xfId="0"/>
    <xf numFmtId="0" fontId="2" fillId="0" borderId="0" xfId="0" applyFont="1" applyAlignment="1">
      <alignment vertical="center"/>
    </xf>
    <xf numFmtId="0" fontId="3" fillId="3" borderId="0" xfId="0" applyFont="1" applyFill="1" applyAlignment="1">
      <alignment horizontal="center" vertical="center"/>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2" fillId="0" borderId="0" xfId="0" applyFont="1" applyAlignment="1">
      <alignment horizontal="center" vertical="center"/>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9" fillId="0" borderId="13" xfId="0" applyFont="1" applyBorder="1" applyAlignment="1">
      <alignment vertical="center" wrapText="1"/>
    </xf>
    <xf numFmtId="0" fontId="2" fillId="0" borderId="13" xfId="0" applyFont="1" applyBorder="1" applyAlignment="1">
      <alignment vertical="center" wrapText="1"/>
    </xf>
    <xf numFmtId="14" fontId="2" fillId="0" borderId="13" xfId="0" applyNumberFormat="1" applyFont="1" applyBorder="1" applyAlignment="1">
      <alignment horizontal="center" vertical="center" wrapText="1"/>
    </xf>
    <xf numFmtId="1" fontId="2" fillId="0" borderId="13" xfId="1" applyNumberFormat="1" applyFont="1" applyBorder="1" applyAlignment="1" applyProtection="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9" fillId="0" borderId="25" xfId="0" applyFont="1" applyBorder="1" applyAlignment="1">
      <alignment vertical="center" wrapText="1"/>
    </xf>
    <xf numFmtId="1" fontId="2" fillId="0" borderId="24" xfId="1" applyNumberFormat="1" applyFont="1" applyBorder="1" applyAlignment="1" applyProtection="1">
      <alignment horizontal="center" vertical="center" wrapText="1"/>
    </xf>
    <xf numFmtId="14" fontId="2" fillId="0" borderId="24"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wrapText="1"/>
    </xf>
    <xf numFmtId="0" fontId="2" fillId="0" borderId="24" xfId="0" applyFont="1" applyBorder="1" applyAlignment="1">
      <alignment vertical="center" wrapText="1"/>
    </xf>
    <xf numFmtId="0" fontId="2" fillId="0" borderId="21" xfId="0" applyFont="1" applyBorder="1" applyAlignment="1" applyProtection="1">
      <alignment horizontal="center" vertical="center" wrapText="1"/>
      <protection locked="0"/>
    </xf>
    <xf numFmtId="0" fontId="9" fillId="0" borderId="21" xfId="0" applyFont="1" applyBorder="1" applyAlignment="1">
      <alignment vertical="center" wrapText="1"/>
    </xf>
    <xf numFmtId="0" fontId="10" fillId="0" borderId="21" xfId="0" applyFont="1" applyBorder="1" applyAlignment="1" applyProtection="1">
      <alignment horizontal="center" vertical="center" wrapText="1"/>
      <protection locked="0"/>
    </xf>
    <xf numFmtId="0" fontId="2" fillId="0" borderId="0" xfId="0" applyFont="1"/>
    <xf numFmtId="0" fontId="11" fillId="0" borderId="1" xfId="0" applyFont="1" applyBorder="1" applyAlignment="1">
      <alignment horizontal="center" vertical="center" wrapText="1"/>
    </xf>
    <xf numFmtId="9" fontId="2" fillId="0" borderId="0" xfId="1" applyFont="1" applyAlignment="1" applyProtection="1">
      <alignment horizontal="center" vertical="center"/>
    </xf>
    <xf numFmtId="1" fontId="6" fillId="2" borderId="1" xfId="0" applyNumberFormat="1" applyFont="1" applyFill="1" applyBorder="1" applyAlignment="1">
      <alignment horizontal="center" vertical="center" wrapText="1"/>
    </xf>
    <xf numFmtId="17"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4" fontId="11" fillId="0" borderId="7" xfId="0" applyNumberFormat="1" applyFont="1" applyBorder="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3" fillId="3" borderId="0" xfId="0" applyFont="1" applyFill="1"/>
    <xf numFmtId="0" fontId="3" fillId="3" borderId="0" xfId="0" applyFont="1" applyFill="1" applyAlignment="1">
      <alignment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wrapText="1"/>
    </xf>
    <xf numFmtId="0" fontId="4" fillId="4" borderId="16" xfId="0" applyFont="1" applyFill="1" applyBorder="1" applyAlignment="1">
      <alignment horizontal="center" vertical="center"/>
    </xf>
    <xf numFmtId="1" fontId="2" fillId="0" borderId="13" xfId="0" applyNumberFormat="1" applyFont="1" applyBorder="1" applyAlignment="1">
      <alignment horizontal="center" vertical="center" wrapText="1"/>
    </xf>
    <xf numFmtId="0" fontId="2" fillId="0" borderId="0" xfId="0" applyFont="1" applyAlignment="1">
      <alignment horizontal="center" vertical="center" wrapText="1"/>
    </xf>
    <xf numFmtId="1" fontId="2" fillId="0" borderId="24" xfId="0" applyNumberFormat="1" applyFont="1" applyBorder="1" applyAlignment="1">
      <alignment horizontal="center" vertical="center" wrapText="1"/>
    </xf>
    <xf numFmtId="0" fontId="2" fillId="0" borderId="0" xfId="0" applyFont="1" applyProtection="1">
      <protection locked="0"/>
    </xf>
    <xf numFmtId="0" fontId="10" fillId="0" borderId="0" xfId="0" applyFont="1" applyProtection="1">
      <protection locked="0"/>
    </xf>
    <xf numFmtId="0" fontId="2" fillId="0" borderId="0" xfId="0" applyFont="1" applyAlignment="1">
      <alignment horizontal="center"/>
    </xf>
    <xf numFmtId="0" fontId="3" fillId="3" borderId="9" xfId="0" applyFont="1" applyFill="1" applyBorder="1" applyAlignment="1">
      <alignment horizontal="center" vertical="center"/>
    </xf>
    <xf numFmtId="0" fontId="2" fillId="0" borderId="25" xfId="0" applyFont="1" applyBorder="1" applyAlignment="1">
      <alignment horizontal="center" vertical="center" wrapText="1"/>
    </xf>
    <xf numFmtId="1" fontId="2" fillId="0" borderId="25" xfId="1" applyNumberFormat="1" applyFont="1" applyBorder="1" applyAlignment="1" applyProtection="1">
      <alignment horizontal="center" vertical="center" wrapText="1"/>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6" fillId="6" borderId="25" xfId="0" applyFont="1" applyFill="1" applyBorder="1" applyAlignment="1">
      <alignment horizontal="center" vertical="center" textRotation="90" wrapText="1"/>
    </xf>
    <xf numFmtId="0" fontId="6" fillId="6" borderId="32" xfId="0" applyFont="1" applyFill="1" applyBorder="1" applyAlignment="1">
      <alignment horizontal="center" vertical="center" textRotation="90" wrapText="1"/>
    </xf>
    <xf numFmtId="0" fontId="6" fillId="7" borderId="31"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9"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9" fillId="0" borderId="28" xfId="0" applyFont="1" applyBorder="1" applyAlignment="1">
      <alignment horizontal="center" vertical="center" wrapText="1"/>
    </xf>
    <xf numFmtId="1" fontId="2" fillId="0" borderId="28" xfId="1" applyNumberFormat="1" applyFont="1" applyBorder="1" applyAlignment="1" applyProtection="1">
      <alignment horizontal="center" vertical="center" wrapText="1"/>
    </xf>
    <xf numFmtId="1" fontId="2" fillId="0" borderId="28" xfId="0" applyNumberFormat="1" applyFont="1" applyBorder="1" applyAlignment="1">
      <alignment horizontal="center" vertical="center" wrapText="1"/>
    </xf>
    <xf numFmtId="14" fontId="2" fillId="0" borderId="28" xfId="0" applyNumberFormat="1" applyFont="1" applyBorder="1" applyAlignment="1">
      <alignment horizontal="center" vertical="center" wrapText="1"/>
    </xf>
    <xf numFmtId="0" fontId="2" fillId="0" borderId="29" xfId="0" applyFont="1" applyBorder="1" applyAlignment="1">
      <alignment horizontal="center" vertical="center" wrapText="1"/>
    </xf>
    <xf numFmtId="0" fontId="6" fillId="3" borderId="0" xfId="0" applyFont="1" applyFill="1" applyAlignment="1">
      <alignment vertical="center" wrapText="1"/>
    </xf>
    <xf numFmtId="0" fontId="2" fillId="0" borderId="28" xfId="0" applyFont="1" applyBorder="1" applyAlignment="1">
      <alignment vertical="center" wrapText="1"/>
    </xf>
    <xf numFmtId="0" fontId="2" fillId="0" borderId="20" xfId="0" applyFont="1" applyBorder="1" applyAlignment="1">
      <alignment horizontal="center" vertical="center" wrapText="1"/>
    </xf>
    <xf numFmtId="0" fontId="9" fillId="0" borderId="20" xfId="0" applyFont="1" applyBorder="1" applyAlignment="1">
      <alignment vertical="center" wrapText="1"/>
    </xf>
    <xf numFmtId="0" fontId="2" fillId="0" borderId="20" xfId="0" applyFont="1" applyBorder="1" applyAlignment="1">
      <alignment vertical="center" wrapText="1"/>
    </xf>
    <xf numFmtId="1" fontId="2" fillId="0" borderId="20" xfId="1" applyNumberFormat="1" applyFont="1" applyBorder="1" applyAlignment="1" applyProtection="1">
      <alignment horizontal="center" vertical="center" wrapText="1"/>
    </xf>
    <xf numFmtId="1" fontId="12" fillId="0" borderId="20" xfId="0" applyNumberFormat="1" applyFont="1" applyBorder="1" applyAlignment="1">
      <alignment horizontal="center" vertical="center" wrapText="1"/>
    </xf>
    <xf numFmtId="1" fontId="12" fillId="0" borderId="20" xfId="1" applyNumberFormat="1" applyFont="1" applyBorder="1" applyAlignment="1" applyProtection="1">
      <alignment horizontal="center" vertical="center" wrapText="1"/>
    </xf>
    <xf numFmtId="0" fontId="12" fillId="0" borderId="20" xfId="0" applyFont="1" applyBorder="1" applyAlignment="1">
      <alignment horizontal="center" vertical="center" wrapText="1"/>
    </xf>
    <xf numFmtId="14" fontId="2" fillId="0" borderId="20" xfId="0" applyNumberFormat="1" applyFont="1" applyBorder="1" applyAlignment="1">
      <alignment horizontal="center" vertical="center" wrapText="1"/>
    </xf>
    <xf numFmtId="0" fontId="10" fillId="8" borderId="13" xfId="0" applyFont="1" applyFill="1" applyBorder="1" applyAlignment="1">
      <alignment vertical="center" wrapText="1"/>
    </xf>
    <xf numFmtId="0" fontId="10" fillId="8" borderId="20" xfId="0" applyFont="1" applyFill="1" applyBorder="1" applyAlignment="1">
      <alignment vertical="center" wrapText="1"/>
    </xf>
    <xf numFmtId="1" fontId="2" fillId="0" borderId="20" xfId="0" applyNumberFormat="1" applyFont="1" applyBorder="1" applyAlignment="1">
      <alignment horizontal="center" vertical="center" wrapText="1"/>
    </xf>
    <xf numFmtId="0" fontId="10" fillId="0" borderId="21" xfId="0" applyFont="1" applyBorder="1" applyAlignment="1">
      <alignmen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10" fillId="0" borderId="13" xfId="0" applyFont="1" applyBorder="1" applyAlignment="1">
      <alignment vertical="center" wrapText="1"/>
    </xf>
    <xf numFmtId="164" fontId="2" fillId="0" borderId="13" xfId="0" applyNumberFormat="1" applyFont="1" applyBorder="1" applyAlignment="1">
      <alignment horizontal="center" vertical="center" wrapText="1"/>
    </xf>
    <xf numFmtId="164" fontId="2" fillId="0" borderId="20" xfId="0" applyNumberFormat="1" applyFont="1" applyBorder="1" applyAlignment="1">
      <alignment horizontal="center" vertical="center" wrapText="1"/>
    </xf>
    <xf numFmtId="0" fontId="2" fillId="0" borderId="0" xfId="0" applyFont="1" applyAlignment="1" applyProtection="1">
      <alignment vertical="center"/>
      <protection locked="0"/>
    </xf>
    <xf numFmtId="0" fontId="9" fillId="0" borderId="27" xfId="0" applyFont="1" applyBorder="1" applyAlignment="1">
      <alignment horizontal="center" vertical="center"/>
    </xf>
    <xf numFmtId="0" fontId="2" fillId="0" borderId="28" xfId="0" applyFont="1" applyBorder="1" applyAlignment="1" applyProtection="1">
      <alignment horizontal="center" vertical="center" wrapText="1"/>
      <protection locked="0"/>
    </xf>
    <xf numFmtId="0" fontId="9" fillId="0" borderId="28" xfId="0" applyFont="1" applyBorder="1" applyAlignment="1">
      <alignment vertical="center" wrapText="1"/>
    </xf>
    <xf numFmtId="0" fontId="2" fillId="0" borderId="28" xfId="0" applyFont="1" applyBorder="1" applyAlignment="1" applyProtection="1">
      <alignment vertical="center" wrapText="1"/>
      <protection locked="0"/>
    </xf>
    <xf numFmtId="14" fontId="2" fillId="0" borderId="28" xfId="0" applyNumberFormat="1"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3" xfId="0" applyFont="1" applyBorder="1" applyAlignment="1" applyProtection="1">
      <alignment vertical="center" wrapText="1"/>
      <protection locked="0"/>
    </xf>
    <xf numFmtId="14" fontId="2" fillId="0" borderId="13" xfId="0" applyNumberFormat="1"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0" xfId="0" applyFont="1" applyBorder="1" applyAlignment="1" applyProtection="1">
      <alignment vertical="center" wrapText="1"/>
      <protection locked="0"/>
    </xf>
    <xf numFmtId="14" fontId="2" fillId="0" borderId="20" xfId="0" applyNumberFormat="1"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9" borderId="13" xfId="0" applyFont="1" applyFill="1" applyBorder="1" applyAlignment="1">
      <alignment vertical="center" wrapText="1"/>
    </xf>
    <xf numFmtId="0" fontId="2" fillId="10" borderId="28" xfId="0" applyFont="1" applyFill="1" applyBorder="1" applyAlignment="1">
      <alignment horizontal="center" vertical="center" wrapText="1"/>
    </xf>
    <xf numFmtId="0" fontId="2" fillId="9" borderId="25" xfId="0" applyFont="1" applyFill="1" applyBorder="1" applyAlignment="1">
      <alignment vertical="center" wrapText="1"/>
    </xf>
    <xf numFmtId="0" fontId="10" fillId="0" borderId="28" xfId="0" applyFont="1" applyBorder="1" applyAlignment="1" applyProtection="1">
      <alignment horizontal="center" vertical="center" wrapText="1"/>
      <protection locked="0"/>
    </xf>
    <xf numFmtId="0" fontId="10" fillId="0" borderId="28" xfId="0" applyFont="1" applyBorder="1" applyAlignment="1" applyProtection="1">
      <alignment vertical="center" wrapText="1"/>
      <protection locked="0"/>
    </xf>
    <xf numFmtId="1" fontId="10" fillId="0" borderId="28" xfId="1" applyNumberFormat="1" applyFont="1" applyFill="1" applyBorder="1" applyAlignment="1" applyProtection="1">
      <alignment horizontal="center" vertical="center" wrapText="1"/>
    </xf>
    <xf numFmtId="1" fontId="10" fillId="0" borderId="28" xfId="0" applyNumberFormat="1" applyFont="1" applyBorder="1" applyAlignment="1">
      <alignment horizontal="center" vertical="center" wrapText="1"/>
    </xf>
    <xf numFmtId="14" fontId="10" fillId="0" borderId="28" xfId="0" applyNumberFormat="1"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11" xfId="0" applyFont="1" applyBorder="1" applyAlignment="1" applyProtection="1">
      <alignment vertical="center"/>
      <protection locked="0"/>
    </xf>
    <xf numFmtId="0" fontId="10" fillId="0" borderId="28"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13" xfId="0" applyFont="1" applyBorder="1" applyAlignment="1" applyProtection="1">
      <alignment vertical="center" wrapText="1"/>
      <protection locked="0"/>
    </xf>
    <xf numFmtId="1" fontId="10" fillId="0" borderId="13" xfId="1" applyNumberFormat="1" applyFont="1" applyFill="1" applyBorder="1" applyAlignment="1" applyProtection="1">
      <alignment horizontal="center" vertical="center" wrapText="1"/>
    </xf>
    <xf numFmtId="1" fontId="10" fillId="0" borderId="13" xfId="0" applyNumberFormat="1" applyFont="1" applyBorder="1" applyAlignment="1">
      <alignment horizontal="center" vertical="center" wrapText="1"/>
    </xf>
    <xf numFmtId="14" fontId="10" fillId="0" borderId="13" xfId="0" applyNumberFormat="1"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0" xfId="0" applyFont="1" applyBorder="1" applyAlignment="1" applyProtection="1">
      <alignment vertical="center" wrapText="1"/>
      <protection locked="0"/>
    </xf>
    <xf numFmtId="1" fontId="10" fillId="0" borderId="20" xfId="1" applyNumberFormat="1" applyFont="1" applyFill="1" applyBorder="1" applyAlignment="1" applyProtection="1">
      <alignment horizontal="center" vertical="center" wrapText="1"/>
    </xf>
    <xf numFmtId="1" fontId="10" fillId="0" borderId="20" xfId="0" applyNumberFormat="1" applyFont="1" applyBorder="1" applyAlignment="1">
      <alignment horizontal="center" vertical="center" wrapText="1"/>
    </xf>
    <xf numFmtId="14" fontId="10" fillId="0" borderId="20" xfId="0" applyNumberFormat="1" applyFont="1" applyBorder="1" applyAlignment="1" applyProtection="1">
      <alignment horizontal="center" vertical="center" wrapText="1"/>
      <protection locked="0"/>
    </xf>
    <xf numFmtId="0" fontId="3" fillId="3" borderId="0" xfId="0" applyFont="1" applyFill="1" applyAlignment="1">
      <alignment horizontal="center" vertical="center" wrapText="1"/>
    </xf>
    <xf numFmtId="0" fontId="10" fillId="0" borderId="26" xfId="0" applyFont="1" applyBorder="1" applyAlignment="1" applyProtection="1">
      <alignment horizontal="center" vertical="center" wrapTex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9" fillId="0" borderId="24" xfId="0" applyFont="1" applyBorder="1" applyAlignment="1">
      <alignment vertical="center" wrapText="1"/>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1" fontId="2" fillId="0" borderId="21" xfId="0" applyNumberFormat="1" applyFont="1" applyBorder="1" applyAlignment="1">
      <alignment horizontal="center" vertical="center" wrapText="1"/>
    </xf>
    <xf numFmtId="1" fontId="2" fillId="0" borderId="26" xfId="0" applyNumberFormat="1" applyFont="1" applyBorder="1" applyAlignment="1">
      <alignment horizontal="center" vertical="center" wrapText="1"/>
    </xf>
    <xf numFmtId="0" fontId="2" fillId="0" borderId="35"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1" fontId="2" fillId="0" borderId="21" xfId="1" applyNumberFormat="1" applyFont="1" applyBorder="1" applyAlignment="1" applyProtection="1">
      <alignment horizontal="center" vertical="center" wrapText="1"/>
    </xf>
    <xf numFmtId="1" fontId="2" fillId="0" borderId="26" xfId="1" applyNumberFormat="1" applyFont="1" applyBorder="1" applyAlignment="1" applyProtection="1">
      <alignment horizontal="center" vertical="center" wrapText="1"/>
    </xf>
    <xf numFmtId="0" fontId="2" fillId="10" borderId="21" xfId="0" applyFont="1" applyFill="1" applyBorder="1" applyAlignment="1">
      <alignment horizontal="center" vertical="center" wrapText="1"/>
    </xf>
    <xf numFmtId="0" fontId="2" fillId="10" borderId="26"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2" xfId="0" applyFont="1" applyBorder="1" applyAlignment="1">
      <alignment horizontal="center" vertical="center"/>
    </xf>
    <xf numFmtId="0" fontId="9" fillId="0" borderId="19" xfId="0" applyFont="1" applyBorder="1" applyAlignment="1">
      <alignment horizontal="center" vertical="center"/>
    </xf>
    <xf numFmtId="0" fontId="9" fillId="0" borderId="12" xfId="0" applyFont="1" applyBorder="1" applyAlignment="1">
      <alignment horizontal="center" vertical="center" wrapText="1"/>
    </xf>
    <xf numFmtId="0" fontId="9" fillId="0" borderId="19" xfId="0" applyFont="1" applyBorder="1" applyAlignment="1">
      <alignment horizontal="center" vertical="center" wrapText="1"/>
    </xf>
    <xf numFmtId="1" fontId="2" fillId="0" borderId="13" xfId="1" applyNumberFormat="1" applyFont="1" applyBorder="1" applyAlignment="1" applyProtection="1">
      <alignment horizontal="center" vertical="center" wrapText="1"/>
    </xf>
    <xf numFmtId="1" fontId="2" fillId="0" borderId="24" xfId="1" applyNumberFormat="1" applyFont="1" applyBorder="1" applyAlignment="1" applyProtection="1">
      <alignment horizontal="center" vertical="center" wrapText="1"/>
    </xf>
    <xf numFmtId="1" fontId="2" fillId="0" borderId="20" xfId="1" applyNumberFormat="1" applyFont="1" applyBorder="1" applyAlignment="1" applyProtection="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9" fillId="0" borderId="22" xfId="0" applyFont="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30"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6" borderId="31"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6" fillId="6" borderId="25" xfId="0" applyFont="1" applyFill="1" applyBorder="1" applyAlignment="1">
      <alignment horizontal="center" vertical="center" textRotation="90" wrapText="1"/>
    </xf>
    <xf numFmtId="0" fontId="2" fillId="0" borderId="1" xfId="0" applyFont="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4" borderId="0" xfId="0" applyFont="1" applyFill="1" applyAlignment="1">
      <alignment horizontal="center" vertical="center"/>
    </xf>
    <xf numFmtId="0" fontId="6" fillId="3" borderId="0" xfId="0" applyFont="1" applyFill="1" applyAlignment="1">
      <alignment horizontal="center" vertical="center" wrapText="1"/>
    </xf>
  </cellXfs>
  <cellStyles count="2">
    <cellStyle name="Normal" xfId="0" builtinId="0"/>
    <cellStyle name="Percent" xfId="1" builtinId="5"/>
  </cellStyles>
  <dxfs count="198">
    <dxf>
      <fill>
        <patternFill>
          <bgColor rgb="FFFFFF00"/>
        </patternFill>
      </fill>
    </dxf>
    <dxf>
      <fill>
        <patternFill>
          <bgColor rgb="FFFFC000"/>
        </patternFill>
      </fill>
    </dxf>
    <dxf>
      <fill>
        <patternFill>
          <bgColor rgb="FF00B050"/>
        </patternFill>
      </fill>
    </dxf>
    <dxf>
      <fill>
        <patternFill>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7"/>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Valoraci&#243;n!A1"/><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hyperlink" Target="#'3_VALORACI&#211;N'!A1"/></Relationships>
</file>

<file path=xl/drawings/drawing1.xml><?xml version="1.0" encoding="utf-8"?>
<xdr:wsDr xmlns:xdr="http://schemas.openxmlformats.org/drawingml/2006/spreadsheetDrawing" xmlns:a="http://schemas.openxmlformats.org/drawingml/2006/main">
  <xdr:twoCellAnchor editAs="oneCell">
    <xdr:from>
      <xdr:col>0</xdr:col>
      <xdr:colOff>349704</xdr:colOff>
      <xdr:row>1</xdr:row>
      <xdr:rowOff>72118</xdr:rowOff>
    </xdr:from>
    <xdr:to>
      <xdr:col>1</xdr:col>
      <xdr:colOff>495300</xdr:colOff>
      <xdr:row>4</xdr:row>
      <xdr:rowOff>338626</xdr:rowOff>
    </xdr:to>
    <xdr:pic>
      <xdr:nvPicPr>
        <xdr:cNvPr id="2" name="2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349704" y="376918"/>
          <a:ext cx="1479096" cy="1180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266701</xdr:colOff>
      <xdr:row>1</xdr:row>
      <xdr:rowOff>127000</xdr:rowOff>
    </xdr:from>
    <xdr:to>
      <xdr:col>8</xdr:col>
      <xdr:colOff>1616757</xdr:colOff>
      <xdr:row>5</xdr:row>
      <xdr:rowOff>194583</xdr:rowOff>
    </xdr:to>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7208501" y="431800"/>
          <a:ext cx="1350056" cy="1337583"/>
        </a:xfrm>
        <a:prstGeom prst="rect">
          <a:avLst/>
        </a:prstGeom>
      </xdr:spPr>
    </xdr:pic>
    <xdr:clientData/>
  </xdr:twoCellAnchor>
  <xdr:twoCellAnchor>
    <xdr:from>
      <xdr:col>10</xdr:col>
      <xdr:colOff>748393</xdr:colOff>
      <xdr:row>13</xdr:row>
      <xdr:rowOff>176893</xdr:rowOff>
    </xdr:from>
    <xdr:to>
      <xdr:col>11</xdr:col>
      <xdr:colOff>1034143</xdr:colOff>
      <xdr:row>13</xdr:row>
      <xdr:rowOff>489857</xdr:rowOff>
    </xdr:to>
    <xdr:sp macro="" textlink="">
      <xdr:nvSpPr>
        <xdr:cNvPr id="7" name="Diagrama de flujo: proceso predefinido 18">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24268793" y="13892893"/>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13</xdr:row>
      <xdr:rowOff>204108</xdr:rowOff>
    </xdr:from>
    <xdr:to>
      <xdr:col>11</xdr:col>
      <xdr:colOff>1006928</xdr:colOff>
      <xdr:row>13</xdr:row>
      <xdr:rowOff>517072</xdr:rowOff>
    </xdr:to>
    <xdr:sp macro="" textlink="">
      <xdr:nvSpPr>
        <xdr:cNvPr id="8" name="Diagrama de flujo: proceso predefinido 5">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24241578" y="13920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13</xdr:row>
      <xdr:rowOff>204108</xdr:rowOff>
    </xdr:from>
    <xdr:to>
      <xdr:col>11</xdr:col>
      <xdr:colOff>1006928</xdr:colOff>
      <xdr:row>13</xdr:row>
      <xdr:rowOff>517072</xdr:rowOff>
    </xdr:to>
    <xdr:sp macro="" textlink="">
      <xdr:nvSpPr>
        <xdr:cNvPr id="9" name="Diagrama de flujo: proceso predefinido 5">
          <a:hlinkClick xmlns:r="http://schemas.openxmlformats.org/officeDocument/2006/relationships" r:id="rId3"/>
          <a:extLst>
            <a:ext uri="{FF2B5EF4-FFF2-40B4-BE49-F238E27FC236}">
              <a16:creationId xmlns:a16="http://schemas.microsoft.com/office/drawing/2014/main" id="{00000000-0008-0000-0000-000009000000}"/>
            </a:ext>
          </a:extLst>
        </xdr:cNvPr>
        <xdr:cNvSpPr/>
      </xdr:nvSpPr>
      <xdr:spPr>
        <a:xfrm>
          <a:off x="24241578" y="13920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789214</xdr:colOff>
      <xdr:row>14</xdr:row>
      <xdr:rowOff>190500</xdr:rowOff>
    </xdr:from>
    <xdr:to>
      <xdr:col>11</xdr:col>
      <xdr:colOff>1074964</xdr:colOff>
      <xdr:row>14</xdr:row>
      <xdr:rowOff>503464</xdr:rowOff>
    </xdr:to>
    <xdr:sp macro="" textlink="">
      <xdr:nvSpPr>
        <xdr:cNvPr id="10" name="Diagrama de flujo: proceso predefinido 17">
          <a:hlinkClick xmlns:r="http://schemas.openxmlformats.org/officeDocument/2006/relationships" r:id="rId4"/>
          <a:extLst>
            <a:ext uri="{FF2B5EF4-FFF2-40B4-BE49-F238E27FC236}">
              <a16:creationId xmlns:a16="http://schemas.microsoft.com/office/drawing/2014/main" id="{00000000-0008-0000-0000-00000A000000}"/>
            </a:ext>
          </a:extLst>
        </xdr:cNvPr>
        <xdr:cNvSpPr/>
      </xdr:nvSpPr>
      <xdr:spPr>
        <a:xfrm>
          <a:off x="24309614" y="18694400"/>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14</xdr:row>
      <xdr:rowOff>204108</xdr:rowOff>
    </xdr:from>
    <xdr:to>
      <xdr:col>11</xdr:col>
      <xdr:colOff>1006928</xdr:colOff>
      <xdr:row>14</xdr:row>
      <xdr:rowOff>517072</xdr:rowOff>
    </xdr:to>
    <xdr:sp macro="" textlink="">
      <xdr:nvSpPr>
        <xdr:cNvPr id="11" name="Diagrama de flujo: proceso predefinido 5">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24241578" y="187080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14</xdr:row>
      <xdr:rowOff>204108</xdr:rowOff>
    </xdr:from>
    <xdr:to>
      <xdr:col>11</xdr:col>
      <xdr:colOff>1006928</xdr:colOff>
      <xdr:row>14</xdr:row>
      <xdr:rowOff>517072</xdr:rowOff>
    </xdr:to>
    <xdr:sp macro="" textlink="">
      <xdr:nvSpPr>
        <xdr:cNvPr id="12" name="Diagrama de flujo: proceso predefinido 5">
          <a:hlinkClick xmlns:r="http://schemas.openxmlformats.org/officeDocument/2006/relationships" r:id="rId3"/>
          <a:extLst>
            <a:ext uri="{FF2B5EF4-FFF2-40B4-BE49-F238E27FC236}">
              <a16:creationId xmlns:a16="http://schemas.microsoft.com/office/drawing/2014/main" id="{00000000-0008-0000-0000-00000C000000}"/>
            </a:ext>
          </a:extLst>
        </xdr:cNvPr>
        <xdr:cNvSpPr/>
      </xdr:nvSpPr>
      <xdr:spPr>
        <a:xfrm>
          <a:off x="24241578" y="187080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789214</xdr:colOff>
      <xdr:row>17</xdr:row>
      <xdr:rowOff>190500</xdr:rowOff>
    </xdr:from>
    <xdr:to>
      <xdr:col>11</xdr:col>
      <xdr:colOff>1074964</xdr:colOff>
      <xdr:row>17</xdr:row>
      <xdr:rowOff>503464</xdr:rowOff>
    </xdr:to>
    <xdr:sp macro="" textlink="">
      <xdr:nvSpPr>
        <xdr:cNvPr id="13" name="Diagrama de flujo: proceso predefinido 17">
          <a:hlinkClick xmlns:r="http://schemas.openxmlformats.org/officeDocument/2006/relationships" r:id="rId4"/>
          <a:extLst>
            <a:ext uri="{FF2B5EF4-FFF2-40B4-BE49-F238E27FC236}">
              <a16:creationId xmlns:a16="http://schemas.microsoft.com/office/drawing/2014/main" id="{00000000-0008-0000-0000-00000D000000}"/>
            </a:ext>
          </a:extLst>
        </xdr:cNvPr>
        <xdr:cNvSpPr/>
      </xdr:nvSpPr>
      <xdr:spPr>
        <a:xfrm>
          <a:off x="24309614" y="13398500"/>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17</xdr:row>
      <xdr:rowOff>204108</xdr:rowOff>
    </xdr:from>
    <xdr:to>
      <xdr:col>11</xdr:col>
      <xdr:colOff>1006928</xdr:colOff>
      <xdr:row>17</xdr:row>
      <xdr:rowOff>517072</xdr:rowOff>
    </xdr:to>
    <xdr:sp macro="" textlink="">
      <xdr:nvSpPr>
        <xdr:cNvPr id="14" name="Diagrama de flujo: proceso predefinido 5">
          <a:hlinkClick xmlns:r="http://schemas.openxmlformats.org/officeDocument/2006/relationships" r:id="rId3"/>
          <a:extLst>
            <a:ext uri="{FF2B5EF4-FFF2-40B4-BE49-F238E27FC236}">
              <a16:creationId xmlns:a16="http://schemas.microsoft.com/office/drawing/2014/main" id="{00000000-0008-0000-0000-00000E000000}"/>
            </a:ext>
          </a:extLst>
        </xdr:cNvPr>
        <xdr:cNvSpPr/>
      </xdr:nvSpPr>
      <xdr:spPr>
        <a:xfrm>
          <a:off x="24241578" y="13412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17</xdr:row>
      <xdr:rowOff>204108</xdr:rowOff>
    </xdr:from>
    <xdr:to>
      <xdr:col>11</xdr:col>
      <xdr:colOff>1006928</xdr:colOff>
      <xdr:row>17</xdr:row>
      <xdr:rowOff>517072</xdr:rowOff>
    </xdr:to>
    <xdr:sp macro="" textlink="">
      <xdr:nvSpPr>
        <xdr:cNvPr id="15" name="Diagrama de flujo: proceso predefinido 5">
          <a:hlinkClick xmlns:r="http://schemas.openxmlformats.org/officeDocument/2006/relationships" r:id="rId3"/>
          <a:extLst>
            <a:ext uri="{FF2B5EF4-FFF2-40B4-BE49-F238E27FC236}">
              <a16:creationId xmlns:a16="http://schemas.microsoft.com/office/drawing/2014/main" id="{00000000-0008-0000-0000-00000F000000}"/>
            </a:ext>
          </a:extLst>
        </xdr:cNvPr>
        <xdr:cNvSpPr/>
      </xdr:nvSpPr>
      <xdr:spPr>
        <a:xfrm>
          <a:off x="24241578" y="13412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789214</xdr:colOff>
      <xdr:row>17</xdr:row>
      <xdr:rowOff>190500</xdr:rowOff>
    </xdr:from>
    <xdr:to>
      <xdr:col>11</xdr:col>
      <xdr:colOff>1074964</xdr:colOff>
      <xdr:row>17</xdr:row>
      <xdr:rowOff>503464</xdr:rowOff>
    </xdr:to>
    <xdr:sp macro="" textlink="">
      <xdr:nvSpPr>
        <xdr:cNvPr id="16" name="Diagrama de flujo: proceso predefinido 17">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24309614" y="13398500"/>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17</xdr:row>
      <xdr:rowOff>204108</xdr:rowOff>
    </xdr:from>
    <xdr:to>
      <xdr:col>11</xdr:col>
      <xdr:colOff>1006928</xdr:colOff>
      <xdr:row>17</xdr:row>
      <xdr:rowOff>517072</xdr:rowOff>
    </xdr:to>
    <xdr:sp macro="" textlink="">
      <xdr:nvSpPr>
        <xdr:cNvPr id="17" name="Diagrama de flujo: proceso predefinido 5">
          <a:hlinkClick xmlns:r="http://schemas.openxmlformats.org/officeDocument/2006/relationships" r:id="rId3"/>
          <a:extLst>
            <a:ext uri="{FF2B5EF4-FFF2-40B4-BE49-F238E27FC236}">
              <a16:creationId xmlns:a16="http://schemas.microsoft.com/office/drawing/2014/main" id="{00000000-0008-0000-0000-000011000000}"/>
            </a:ext>
          </a:extLst>
        </xdr:cNvPr>
        <xdr:cNvSpPr/>
      </xdr:nvSpPr>
      <xdr:spPr>
        <a:xfrm>
          <a:off x="24241578" y="13412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17</xdr:row>
      <xdr:rowOff>204108</xdr:rowOff>
    </xdr:from>
    <xdr:to>
      <xdr:col>11</xdr:col>
      <xdr:colOff>1006928</xdr:colOff>
      <xdr:row>17</xdr:row>
      <xdr:rowOff>517072</xdr:rowOff>
    </xdr:to>
    <xdr:sp macro="" textlink="">
      <xdr:nvSpPr>
        <xdr:cNvPr id="18" name="Diagrama de flujo: proceso predefinido 5">
          <a:hlinkClick xmlns:r="http://schemas.openxmlformats.org/officeDocument/2006/relationships" r:id="rId3"/>
          <a:extLst>
            <a:ext uri="{FF2B5EF4-FFF2-40B4-BE49-F238E27FC236}">
              <a16:creationId xmlns:a16="http://schemas.microsoft.com/office/drawing/2014/main" id="{00000000-0008-0000-0000-000012000000}"/>
            </a:ext>
          </a:extLst>
        </xdr:cNvPr>
        <xdr:cNvSpPr/>
      </xdr:nvSpPr>
      <xdr:spPr>
        <a:xfrm>
          <a:off x="24241578" y="13412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oneCellAnchor>
    <xdr:from>
      <xdr:col>10</xdr:col>
      <xdr:colOff>733425</xdr:colOff>
      <xdr:row>19</xdr:row>
      <xdr:rowOff>161925</xdr:rowOff>
    </xdr:from>
    <xdr:ext cx="2190750" cy="333375"/>
    <xdr:sp macro="" textlink="">
      <xdr:nvSpPr>
        <xdr:cNvPr id="22" name="Shape 8">
          <a:hlinkClick xmlns:r="http://schemas.openxmlformats.org/officeDocument/2006/relationships" r:id="rId3"/>
          <a:extLst>
            <a:ext uri="{FF2B5EF4-FFF2-40B4-BE49-F238E27FC236}">
              <a16:creationId xmlns:a16="http://schemas.microsoft.com/office/drawing/2014/main" id="{00000000-0008-0000-0000-000016000000}"/>
            </a:ext>
          </a:extLst>
        </xdr:cNvPr>
        <xdr:cNvSpPr/>
      </xdr:nvSpPr>
      <xdr:spPr>
        <a:xfrm>
          <a:off x="24253825" y="16900525"/>
          <a:ext cx="2190750" cy="333375"/>
        </a:xfrm>
        <a:prstGeom prst="flowChartPredefinedProcess">
          <a:avLst/>
        </a:prstGeom>
        <a:solidFill>
          <a:schemeClr val="accent5"/>
        </a:solidFill>
        <a:ln w="25400" cap="flat" cmpd="sng">
          <a:solidFill>
            <a:srgbClr val="367D9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lt1"/>
              </a:solidFill>
              <a:latin typeface="Calibri"/>
              <a:ea typeface="Calibri"/>
              <a:cs typeface="Calibri"/>
              <a:sym typeface="Calibri"/>
            </a:rPr>
            <a:t>clic aquí para evaluar</a:t>
          </a:r>
          <a:endParaRPr sz="1200"/>
        </a:p>
      </xdr:txBody>
    </xdr:sp>
    <xdr:clientData fLocksWithSheet="0"/>
  </xdr:oneCellAnchor>
  <xdr:oneCellAnchor>
    <xdr:from>
      <xdr:col>10</xdr:col>
      <xdr:colOff>704850</xdr:colOff>
      <xdr:row>19</xdr:row>
      <xdr:rowOff>190500</xdr:rowOff>
    </xdr:from>
    <xdr:ext cx="2190750" cy="333375"/>
    <xdr:sp macro="" textlink="">
      <xdr:nvSpPr>
        <xdr:cNvPr id="23" name="Shape 17">
          <a:hlinkClick xmlns:r="http://schemas.openxmlformats.org/officeDocument/2006/relationships" r:id="rId3"/>
          <a:extLst>
            <a:ext uri="{FF2B5EF4-FFF2-40B4-BE49-F238E27FC236}">
              <a16:creationId xmlns:a16="http://schemas.microsoft.com/office/drawing/2014/main" id="{00000000-0008-0000-0000-000017000000}"/>
            </a:ext>
          </a:extLst>
        </xdr:cNvPr>
        <xdr:cNvSpPr/>
      </xdr:nvSpPr>
      <xdr:spPr>
        <a:xfrm>
          <a:off x="24225250" y="16929100"/>
          <a:ext cx="2190750" cy="333375"/>
        </a:xfrm>
        <a:prstGeom prst="flowChartPredefinedProcess">
          <a:avLst/>
        </a:prstGeom>
        <a:solidFill>
          <a:schemeClr val="accent5"/>
        </a:solidFill>
        <a:ln w="25400" cap="flat" cmpd="sng">
          <a:solidFill>
            <a:srgbClr val="367D9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lt1"/>
              </a:solidFill>
              <a:latin typeface="Calibri"/>
              <a:ea typeface="Calibri"/>
              <a:cs typeface="Calibri"/>
              <a:sym typeface="Calibri"/>
            </a:rPr>
            <a:t>clic aquí para evaluar</a:t>
          </a:r>
          <a:endParaRPr sz="1200"/>
        </a:p>
      </xdr:txBody>
    </xdr:sp>
    <xdr:clientData fLocksWithSheet="0"/>
  </xdr:oneCellAnchor>
  <xdr:oneCellAnchor>
    <xdr:from>
      <xdr:col>10</xdr:col>
      <xdr:colOff>704850</xdr:colOff>
      <xdr:row>19</xdr:row>
      <xdr:rowOff>190500</xdr:rowOff>
    </xdr:from>
    <xdr:ext cx="2190750" cy="333375"/>
    <xdr:sp macro="" textlink="">
      <xdr:nvSpPr>
        <xdr:cNvPr id="24" name="Shape 27">
          <a:hlinkClick xmlns:r="http://schemas.openxmlformats.org/officeDocument/2006/relationships" r:id="rId3"/>
          <a:extLst>
            <a:ext uri="{FF2B5EF4-FFF2-40B4-BE49-F238E27FC236}">
              <a16:creationId xmlns:a16="http://schemas.microsoft.com/office/drawing/2014/main" id="{00000000-0008-0000-0000-000018000000}"/>
            </a:ext>
          </a:extLst>
        </xdr:cNvPr>
        <xdr:cNvSpPr/>
      </xdr:nvSpPr>
      <xdr:spPr>
        <a:xfrm>
          <a:off x="24225250" y="16929100"/>
          <a:ext cx="2190750" cy="333375"/>
        </a:xfrm>
        <a:prstGeom prst="flowChartPredefinedProcess">
          <a:avLst/>
        </a:prstGeom>
        <a:solidFill>
          <a:schemeClr val="accent5"/>
        </a:solidFill>
        <a:ln w="25400" cap="flat" cmpd="sng">
          <a:solidFill>
            <a:srgbClr val="367D9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lt1"/>
              </a:solidFill>
              <a:latin typeface="Calibri"/>
              <a:ea typeface="Calibri"/>
              <a:cs typeface="Calibri"/>
              <a:sym typeface="Calibri"/>
            </a:rPr>
            <a:t>clic aquí para evaluar</a:t>
          </a:r>
          <a:endParaRPr sz="1200"/>
        </a:p>
      </xdr:txBody>
    </xdr:sp>
    <xdr:clientData fLocksWithSheet="0"/>
  </xdr:oneCellAnchor>
  <xdr:twoCellAnchor>
    <xdr:from>
      <xdr:col>10</xdr:col>
      <xdr:colOff>721179</xdr:colOff>
      <xdr:row>21</xdr:row>
      <xdr:rowOff>122465</xdr:rowOff>
    </xdr:from>
    <xdr:to>
      <xdr:col>11</xdr:col>
      <xdr:colOff>1006929</xdr:colOff>
      <xdr:row>21</xdr:row>
      <xdr:rowOff>435429</xdr:rowOff>
    </xdr:to>
    <xdr:sp macro="" textlink="">
      <xdr:nvSpPr>
        <xdr:cNvPr id="25" name="Diagrama de flujo: proceso predefinido 16">
          <a:hlinkClick xmlns:r="http://schemas.openxmlformats.org/officeDocument/2006/relationships" r:id="rId3"/>
          <a:extLst>
            <a:ext uri="{FF2B5EF4-FFF2-40B4-BE49-F238E27FC236}">
              <a16:creationId xmlns:a16="http://schemas.microsoft.com/office/drawing/2014/main" id="{00000000-0008-0000-0000-000019000000}"/>
            </a:ext>
          </a:extLst>
        </xdr:cNvPr>
        <xdr:cNvSpPr/>
      </xdr:nvSpPr>
      <xdr:spPr>
        <a:xfrm>
          <a:off x="24241579" y="11742965"/>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21</xdr:row>
      <xdr:rowOff>204108</xdr:rowOff>
    </xdr:from>
    <xdr:to>
      <xdr:col>11</xdr:col>
      <xdr:colOff>1006928</xdr:colOff>
      <xdr:row>21</xdr:row>
      <xdr:rowOff>517072</xdr:rowOff>
    </xdr:to>
    <xdr:sp macro="" textlink="">
      <xdr:nvSpPr>
        <xdr:cNvPr id="26" name="Diagrama de flujo: proceso predefinido 5">
          <a:hlinkClick xmlns:r="http://schemas.openxmlformats.org/officeDocument/2006/relationships" r:id="rId3"/>
          <a:extLst>
            <a:ext uri="{FF2B5EF4-FFF2-40B4-BE49-F238E27FC236}">
              <a16:creationId xmlns:a16="http://schemas.microsoft.com/office/drawing/2014/main" id="{00000000-0008-0000-0000-00001A000000}"/>
            </a:ext>
          </a:extLst>
        </xdr:cNvPr>
        <xdr:cNvSpPr/>
      </xdr:nvSpPr>
      <xdr:spPr>
        <a:xfrm>
          <a:off x="24241578" y="118246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21</xdr:row>
      <xdr:rowOff>204108</xdr:rowOff>
    </xdr:from>
    <xdr:to>
      <xdr:col>11</xdr:col>
      <xdr:colOff>1006928</xdr:colOff>
      <xdr:row>21</xdr:row>
      <xdr:rowOff>517072</xdr:rowOff>
    </xdr:to>
    <xdr:sp macro="" textlink="">
      <xdr:nvSpPr>
        <xdr:cNvPr id="27" name="Diagrama de flujo: proceso predefinido 5">
          <a:hlinkClick xmlns:r="http://schemas.openxmlformats.org/officeDocument/2006/relationships" r:id="rId3"/>
          <a:extLst>
            <a:ext uri="{FF2B5EF4-FFF2-40B4-BE49-F238E27FC236}">
              <a16:creationId xmlns:a16="http://schemas.microsoft.com/office/drawing/2014/main" id="{00000000-0008-0000-0000-00001B000000}"/>
            </a:ext>
          </a:extLst>
        </xdr:cNvPr>
        <xdr:cNvSpPr/>
      </xdr:nvSpPr>
      <xdr:spPr>
        <a:xfrm>
          <a:off x="24241578" y="118246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21</xdr:row>
      <xdr:rowOff>204108</xdr:rowOff>
    </xdr:from>
    <xdr:to>
      <xdr:col>11</xdr:col>
      <xdr:colOff>1006928</xdr:colOff>
      <xdr:row>21</xdr:row>
      <xdr:rowOff>517072</xdr:rowOff>
    </xdr:to>
    <xdr:sp macro="" textlink="">
      <xdr:nvSpPr>
        <xdr:cNvPr id="28" name="Diagrama de flujo: proceso predefinido 5">
          <a:hlinkClick xmlns:r="http://schemas.openxmlformats.org/officeDocument/2006/relationships" r:id="rId3"/>
          <a:extLst>
            <a:ext uri="{FF2B5EF4-FFF2-40B4-BE49-F238E27FC236}">
              <a16:creationId xmlns:a16="http://schemas.microsoft.com/office/drawing/2014/main" id="{00000000-0008-0000-0000-00001C000000}"/>
            </a:ext>
          </a:extLst>
        </xdr:cNvPr>
        <xdr:cNvSpPr/>
      </xdr:nvSpPr>
      <xdr:spPr>
        <a:xfrm>
          <a:off x="24241578" y="118246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721179</xdr:colOff>
      <xdr:row>23</xdr:row>
      <xdr:rowOff>122465</xdr:rowOff>
    </xdr:from>
    <xdr:to>
      <xdr:col>11</xdr:col>
      <xdr:colOff>1006929</xdr:colOff>
      <xdr:row>23</xdr:row>
      <xdr:rowOff>435429</xdr:rowOff>
    </xdr:to>
    <xdr:sp macro="" textlink="">
      <xdr:nvSpPr>
        <xdr:cNvPr id="29" name="Diagrama de flujo: proceso predefinido 16">
          <a:hlinkClick xmlns:r="http://schemas.openxmlformats.org/officeDocument/2006/relationships" r:id="rId3"/>
          <a:extLst>
            <a:ext uri="{FF2B5EF4-FFF2-40B4-BE49-F238E27FC236}">
              <a16:creationId xmlns:a16="http://schemas.microsoft.com/office/drawing/2014/main" id="{00000000-0008-0000-0000-00001D000000}"/>
            </a:ext>
          </a:extLst>
        </xdr:cNvPr>
        <xdr:cNvSpPr/>
      </xdr:nvSpPr>
      <xdr:spPr>
        <a:xfrm>
          <a:off x="24241579" y="9799865"/>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23</xdr:row>
      <xdr:rowOff>204108</xdr:rowOff>
    </xdr:from>
    <xdr:to>
      <xdr:col>11</xdr:col>
      <xdr:colOff>1006928</xdr:colOff>
      <xdr:row>23</xdr:row>
      <xdr:rowOff>517072</xdr:rowOff>
    </xdr:to>
    <xdr:sp macro="" textlink="">
      <xdr:nvSpPr>
        <xdr:cNvPr id="30" name="Diagrama de flujo: proceso predefinido 5">
          <a:hlinkClick xmlns:r="http://schemas.openxmlformats.org/officeDocument/2006/relationships" r:id="rId3"/>
          <a:extLst>
            <a:ext uri="{FF2B5EF4-FFF2-40B4-BE49-F238E27FC236}">
              <a16:creationId xmlns:a16="http://schemas.microsoft.com/office/drawing/2014/main" id="{00000000-0008-0000-0000-00001E000000}"/>
            </a:ext>
          </a:extLst>
        </xdr:cNvPr>
        <xdr:cNvSpPr/>
      </xdr:nvSpPr>
      <xdr:spPr>
        <a:xfrm>
          <a:off x="24241578" y="98815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23</xdr:row>
      <xdr:rowOff>204108</xdr:rowOff>
    </xdr:from>
    <xdr:to>
      <xdr:col>11</xdr:col>
      <xdr:colOff>1006928</xdr:colOff>
      <xdr:row>23</xdr:row>
      <xdr:rowOff>517072</xdr:rowOff>
    </xdr:to>
    <xdr:sp macro="" textlink="">
      <xdr:nvSpPr>
        <xdr:cNvPr id="31" name="Diagrama de flujo: proceso predefinido 5">
          <a:hlinkClick xmlns:r="http://schemas.openxmlformats.org/officeDocument/2006/relationships" r:id="rId3"/>
          <a:extLst>
            <a:ext uri="{FF2B5EF4-FFF2-40B4-BE49-F238E27FC236}">
              <a16:creationId xmlns:a16="http://schemas.microsoft.com/office/drawing/2014/main" id="{00000000-0008-0000-0000-00001F000000}"/>
            </a:ext>
          </a:extLst>
        </xdr:cNvPr>
        <xdr:cNvSpPr/>
      </xdr:nvSpPr>
      <xdr:spPr>
        <a:xfrm>
          <a:off x="24241578" y="98815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23</xdr:row>
      <xdr:rowOff>204108</xdr:rowOff>
    </xdr:from>
    <xdr:to>
      <xdr:col>11</xdr:col>
      <xdr:colOff>1006928</xdr:colOff>
      <xdr:row>23</xdr:row>
      <xdr:rowOff>517072</xdr:rowOff>
    </xdr:to>
    <xdr:sp macro="" textlink="">
      <xdr:nvSpPr>
        <xdr:cNvPr id="32" name="Diagrama de flujo: proceso predefinido 5">
          <a:hlinkClick xmlns:r="http://schemas.openxmlformats.org/officeDocument/2006/relationships" r:id="rId3"/>
          <a:extLst>
            <a:ext uri="{FF2B5EF4-FFF2-40B4-BE49-F238E27FC236}">
              <a16:creationId xmlns:a16="http://schemas.microsoft.com/office/drawing/2014/main" id="{00000000-0008-0000-0000-000020000000}"/>
            </a:ext>
          </a:extLst>
        </xdr:cNvPr>
        <xdr:cNvSpPr/>
      </xdr:nvSpPr>
      <xdr:spPr>
        <a:xfrm>
          <a:off x="24241578" y="98815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748393</xdr:colOff>
      <xdr:row>24</xdr:row>
      <xdr:rowOff>176893</xdr:rowOff>
    </xdr:from>
    <xdr:to>
      <xdr:col>11</xdr:col>
      <xdr:colOff>1034143</xdr:colOff>
      <xdr:row>24</xdr:row>
      <xdr:rowOff>489857</xdr:rowOff>
    </xdr:to>
    <xdr:sp macro="" textlink="">
      <xdr:nvSpPr>
        <xdr:cNvPr id="33" name="Diagrama de flujo: proceso predefinido 18">
          <a:hlinkClick xmlns:r="http://schemas.openxmlformats.org/officeDocument/2006/relationships" r:id="rId3"/>
          <a:extLst>
            <a:ext uri="{FF2B5EF4-FFF2-40B4-BE49-F238E27FC236}">
              <a16:creationId xmlns:a16="http://schemas.microsoft.com/office/drawing/2014/main" id="{00000000-0008-0000-0000-000021000000}"/>
            </a:ext>
          </a:extLst>
        </xdr:cNvPr>
        <xdr:cNvSpPr/>
      </xdr:nvSpPr>
      <xdr:spPr>
        <a:xfrm>
          <a:off x="24268793" y="13384893"/>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24</xdr:row>
      <xdr:rowOff>204108</xdr:rowOff>
    </xdr:from>
    <xdr:to>
      <xdr:col>11</xdr:col>
      <xdr:colOff>1006928</xdr:colOff>
      <xdr:row>24</xdr:row>
      <xdr:rowOff>517072</xdr:rowOff>
    </xdr:to>
    <xdr:sp macro="" textlink="">
      <xdr:nvSpPr>
        <xdr:cNvPr id="34" name="Diagrama de flujo: proceso predefinido 5">
          <a:hlinkClick xmlns:r="http://schemas.openxmlformats.org/officeDocument/2006/relationships" r:id="rId3"/>
          <a:extLst>
            <a:ext uri="{FF2B5EF4-FFF2-40B4-BE49-F238E27FC236}">
              <a16:creationId xmlns:a16="http://schemas.microsoft.com/office/drawing/2014/main" id="{00000000-0008-0000-0000-000022000000}"/>
            </a:ext>
          </a:extLst>
        </xdr:cNvPr>
        <xdr:cNvSpPr/>
      </xdr:nvSpPr>
      <xdr:spPr>
        <a:xfrm>
          <a:off x="24241578" y="13412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24</xdr:row>
      <xdr:rowOff>204108</xdr:rowOff>
    </xdr:from>
    <xdr:to>
      <xdr:col>11</xdr:col>
      <xdr:colOff>1006928</xdr:colOff>
      <xdr:row>24</xdr:row>
      <xdr:rowOff>517072</xdr:rowOff>
    </xdr:to>
    <xdr:sp macro="" textlink="">
      <xdr:nvSpPr>
        <xdr:cNvPr id="35" name="Diagrama de flujo: proceso predefinido 5">
          <a:hlinkClick xmlns:r="http://schemas.openxmlformats.org/officeDocument/2006/relationships" r:id="rId3"/>
          <a:extLst>
            <a:ext uri="{FF2B5EF4-FFF2-40B4-BE49-F238E27FC236}">
              <a16:creationId xmlns:a16="http://schemas.microsoft.com/office/drawing/2014/main" id="{00000000-0008-0000-0000-000023000000}"/>
            </a:ext>
          </a:extLst>
        </xdr:cNvPr>
        <xdr:cNvSpPr/>
      </xdr:nvSpPr>
      <xdr:spPr>
        <a:xfrm>
          <a:off x="24241578" y="134121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721179</xdr:colOff>
      <xdr:row>26</xdr:row>
      <xdr:rowOff>122465</xdr:rowOff>
    </xdr:from>
    <xdr:to>
      <xdr:col>11</xdr:col>
      <xdr:colOff>1006929</xdr:colOff>
      <xdr:row>26</xdr:row>
      <xdr:rowOff>435429</xdr:rowOff>
    </xdr:to>
    <xdr:sp macro="" textlink="">
      <xdr:nvSpPr>
        <xdr:cNvPr id="36" name="Diagrama de flujo: proceso predefinido 16">
          <a:hlinkClick xmlns:r="http://schemas.openxmlformats.org/officeDocument/2006/relationships" r:id="rId3"/>
          <a:extLst>
            <a:ext uri="{FF2B5EF4-FFF2-40B4-BE49-F238E27FC236}">
              <a16:creationId xmlns:a16="http://schemas.microsoft.com/office/drawing/2014/main" id="{00000000-0008-0000-0000-000024000000}"/>
            </a:ext>
          </a:extLst>
        </xdr:cNvPr>
        <xdr:cNvSpPr/>
      </xdr:nvSpPr>
      <xdr:spPr>
        <a:xfrm>
          <a:off x="24241579" y="19845565"/>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26</xdr:row>
      <xdr:rowOff>204108</xdr:rowOff>
    </xdr:from>
    <xdr:to>
      <xdr:col>11</xdr:col>
      <xdr:colOff>1006928</xdr:colOff>
      <xdr:row>26</xdr:row>
      <xdr:rowOff>517072</xdr:rowOff>
    </xdr:to>
    <xdr:sp macro="" textlink="">
      <xdr:nvSpPr>
        <xdr:cNvPr id="37" name="Diagrama de flujo: proceso predefinido 5">
          <a:hlinkClick xmlns:r="http://schemas.openxmlformats.org/officeDocument/2006/relationships" r:id="rId3"/>
          <a:extLst>
            <a:ext uri="{FF2B5EF4-FFF2-40B4-BE49-F238E27FC236}">
              <a16:creationId xmlns:a16="http://schemas.microsoft.com/office/drawing/2014/main" id="{00000000-0008-0000-0000-000025000000}"/>
            </a:ext>
          </a:extLst>
        </xdr:cNvPr>
        <xdr:cNvSpPr/>
      </xdr:nvSpPr>
      <xdr:spPr>
        <a:xfrm>
          <a:off x="24241578" y="199272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26</xdr:row>
      <xdr:rowOff>204108</xdr:rowOff>
    </xdr:from>
    <xdr:to>
      <xdr:col>11</xdr:col>
      <xdr:colOff>1006928</xdr:colOff>
      <xdr:row>26</xdr:row>
      <xdr:rowOff>517072</xdr:rowOff>
    </xdr:to>
    <xdr:sp macro="" textlink="">
      <xdr:nvSpPr>
        <xdr:cNvPr id="38" name="Diagrama de flujo: proceso predefinido 5">
          <a:hlinkClick xmlns:r="http://schemas.openxmlformats.org/officeDocument/2006/relationships" r:id="rId3"/>
          <a:extLst>
            <a:ext uri="{FF2B5EF4-FFF2-40B4-BE49-F238E27FC236}">
              <a16:creationId xmlns:a16="http://schemas.microsoft.com/office/drawing/2014/main" id="{00000000-0008-0000-0000-000026000000}"/>
            </a:ext>
          </a:extLst>
        </xdr:cNvPr>
        <xdr:cNvSpPr/>
      </xdr:nvSpPr>
      <xdr:spPr>
        <a:xfrm>
          <a:off x="24241578" y="199272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26</xdr:row>
      <xdr:rowOff>204108</xdr:rowOff>
    </xdr:from>
    <xdr:to>
      <xdr:col>11</xdr:col>
      <xdr:colOff>1006928</xdr:colOff>
      <xdr:row>26</xdr:row>
      <xdr:rowOff>517072</xdr:rowOff>
    </xdr:to>
    <xdr:sp macro="" textlink="">
      <xdr:nvSpPr>
        <xdr:cNvPr id="39" name="Diagrama de flujo: proceso predefinido 5">
          <a:hlinkClick xmlns:r="http://schemas.openxmlformats.org/officeDocument/2006/relationships" r:id="rId3"/>
          <a:extLst>
            <a:ext uri="{FF2B5EF4-FFF2-40B4-BE49-F238E27FC236}">
              <a16:creationId xmlns:a16="http://schemas.microsoft.com/office/drawing/2014/main" id="{00000000-0008-0000-0000-000027000000}"/>
            </a:ext>
          </a:extLst>
        </xdr:cNvPr>
        <xdr:cNvSpPr/>
      </xdr:nvSpPr>
      <xdr:spPr>
        <a:xfrm>
          <a:off x="24241578" y="199272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789214</xdr:colOff>
      <xdr:row>28</xdr:row>
      <xdr:rowOff>190500</xdr:rowOff>
    </xdr:from>
    <xdr:to>
      <xdr:col>11</xdr:col>
      <xdr:colOff>1074964</xdr:colOff>
      <xdr:row>28</xdr:row>
      <xdr:rowOff>503464</xdr:rowOff>
    </xdr:to>
    <xdr:sp macro="" textlink="">
      <xdr:nvSpPr>
        <xdr:cNvPr id="40" name="Diagrama de flujo: proceso predefinido 17">
          <a:hlinkClick xmlns:r="http://schemas.openxmlformats.org/officeDocument/2006/relationships" r:id="rId4"/>
          <a:extLst>
            <a:ext uri="{FF2B5EF4-FFF2-40B4-BE49-F238E27FC236}">
              <a16:creationId xmlns:a16="http://schemas.microsoft.com/office/drawing/2014/main" id="{00000000-0008-0000-0000-000028000000}"/>
            </a:ext>
          </a:extLst>
        </xdr:cNvPr>
        <xdr:cNvSpPr/>
      </xdr:nvSpPr>
      <xdr:spPr>
        <a:xfrm>
          <a:off x="24309614" y="20167600"/>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28</xdr:row>
      <xdr:rowOff>204108</xdr:rowOff>
    </xdr:from>
    <xdr:to>
      <xdr:col>11</xdr:col>
      <xdr:colOff>1006928</xdr:colOff>
      <xdr:row>28</xdr:row>
      <xdr:rowOff>517072</xdr:rowOff>
    </xdr:to>
    <xdr:sp macro="" textlink="">
      <xdr:nvSpPr>
        <xdr:cNvPr id="41" name="Diagrama de flujo: proceso predefinido 5">
          <a:hlinkClick xmlns:r="http://schemas.openxmlformats.org/officeDocument/2006/relationships" r:id="rId3"/>
          <a:extLst>
            <a:ext uri="{FF2B5EF4-FFF2-40B4-BE49-F238E27FC236}">
              <a16:creationId xmlns:a16="http://schemas.microsoft.com/office/drawing/2014/main" id="{00000000-0008-0000-0000-000029000000}"/>
            </a:ext>
          </a:extLst>
        </xdr:cNvPr>
        <xdr:cNvSpPr/>
      </xdr:nvSpPr>
      <xdr:spPr>
        <a:xfrm>
          <a:off x="24241578" y="201812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28</xdr:row>
      <xdr:rowOff>204108</xdr:rowOff>
    </xdr:from>
    <xdr:to>
      <xdr:col>11</xdr:col>
      <xdr:colOff>1006928</xdr:colOff>
      <xdr:row>28</xdr:row>
      <xdr:rowOff>517072</xdr:rowOff>
    </xdr:to>
    <xdr:sp macro="" textlink="">
      <xdr:nvSpPr>
        <xdr:cNvPr id="42" name="Diagrama de flujo: proceso predefinido 5">
          <a:hlinkClick xmlns:r="http://schemas.openxmlformats.org/officeDocument/2006/relationships" r:id="rId3"/>
          <a:extLst>
            <a:ext uri="{FF2B5EF4-FFF2-40B4-BE49-F238E27FC236}">
              <a16:creationId xmlns:a16="http://schemas.microsoft.com/office/drawing/2014/main" id="{00000000-0008-0000-0000-00002A000000}"/>
            </a:ext>
          </a:extLst>
        </xdr:cNvPr>
        <xdr:cNvSpPr/>
      </xdr:nvSpPr>
      <xdr:spPr>
        <a:xfrm>
          <a:off x="24241578" y="201812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789214</xdr:colOff>
      <xdr:row>28</xdr:row>
      <xdr:rowOff>190500</xdr:rowOff>
    </xdr:from>
    <xdr:to>
      <xdr:col>11</xdr:col>
      <xdr:colOff>1074964</xdr:colOff>
      <xdr:row>28</xdr:row>
      <xdr:rowOff>503464</xdr:rowOff>
    </xdr:to>
    <xdr:sp macro="" textlink="">
      <xdr:nvSpPr>
        <xdr:cNvPr id="43" name="Diagrama de flujo: proceso predefinido 17">
          <a:hlinkClick xmlns:r="http://schemas.openxmlformats.org/officeDocument/2006/relationships" r:id="rId4"/>
          <a:extLst>
            <a:ext uri="{FF2B5EF4-FFF2-40B4-BE49-F238E27FC236}">
              <a16:creationId xmlns:a16="http://schemas.microsoft.com/office/drawing/2014/main" id="{00000000-0008-0000-0000-00002B000000}"/>
            </a:ext>
          </a:extLst>
        </xdr:cNvPr>
        <xdr:cNvSpPr/>
      </xdr:nvSpPr>
      <xdr:spPr>
        <a:xfrm>
          <a:off x="24309614" y="20167600"/>
          <a:ext cx="2444750" cy="312964"/>
        </a:xfrm>
        <a:prstGeom prst="flowChartPredefinedProcess">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Calibri" panose="020F0502020204030204"/>
              <a:ea typeface=""/>
              <a:cs typeface=""/>
            </a:rPr>
            <a:t>clic aquí para evaluar</a:t>
          </a:r>
        </a:p>
      </xdr:txBody>
    </xdr:sp>
    <xdr:clientData/>
  </xdr:twoCellAnchor>
  <xdr:twoCellAnchor>
    <xdr:from>
      <xdr:col>10</xdr:col>
      <xdr:colOff>721178</xdr:colOff>
      <xdr:row>28</xdr:row>
      <xdr:rowOff>204108</xdr:rowOff>
    </xdr:from>
    <xdr:to>
      <xdr:col>11</xdr:col>
      <xdr:colOff>1006928</xdr:colOff>
      <xdr:row>28</xdr:row>
      <xdr:rowOff>517072</xdr:rowOff>
    </xdr:to>
    <xdr:sp macro="" textlink="">
      <xdr:nvSpPr>
        <xdr:cNvPr id="44" name="Diagrama de flujo: proceso predefinido 5">
          <a:hlinkClick xmlns:r="http://schemas.openxmlformats.org/officeDocument/2006/relationships" r:id="rId3"/>
          <a:extLst>
            <a:ext uri="{FF2B5EF4-FFF2-40B4-BE49-F238E27FC236}">
              <a16:creationId xmlns:a16="http://schemas.microsoft.com/office/drawing/2014/main" id="{00000000-0008-0000-0000-00002C000000}"/>
            </a:ext>
          </a:extLst>
        </xdr:cNvPr>
        <xdr:cNvSpPr/>
      </xdr:nvSpPr>
      <xdr:spPr>
        <a:xfrm>
          <a:off x="24241578" y="20181208"/>
          <a:ext cx="2444750" cy="312964"/>
        </a:xfrm>
        <a:prstGeom prst="flowChartPredefinedProcess">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Calibri" panose="020F0502020204030204"/>
              <a:ea typeface=""/>
              <a:cs typeface=""/>
            </a:rPr>
            <a:t>clic aquí para evaluar</a:t>
          </a:r>
        </a:p>
      </xdr:txBody>
    </xdr:sp>
    <xdr:clientData/>
  </xdr:twoCellAnchor>
  <xdr:twoCellAnchor>
    <xdr:from>
      <xdr:col>10</xdr:col>
      <xdr:colOff>721178</xdr:colOff>
      <xdr:row>28</xdr:row>
      <xdr:rowOff>204108</xdr:rowOff>
    </xdr:from>
    <xdr:to>
      <xdr:col>11</xdr:col>
      <xdr:colOff>1006928</xdr:colOff>
      <xdr:row>28</xdr:row>
      <xdr:rowOff>517072</xdr:rowOff>
    </xdr:to>
    <xdr:sp macro="" textlink="">
      <xdr:nvSpPr>
        <xdr:cNvPr id="45" name="Diagrama de flujo: proceso predefinido 5">
          <a:hlinkClick xmlns:r="http://schemas.openxmlformats.org/officeDocument/2006/relationships" r:id="rId3"/>
          <a:extLst>
            <a:ext uri="{FF2B5EF4-FFF2-40B4-BE49-F238E27FC236}">
              <a16:creationId xmlns:a16="http://schemas.microsoft.com/office/drawing/2014/main" id="{00000000-0008-0000-0000-00002D000000}"/>
            </a:ext>
          </a:extLst>
        </xdr:cNvPr>
        <xdr:cNvSpPr/>
      </xdr:nvSpPr>
      <xdr:spPr>
        <a:xfrm>
          <a:off x="24241578" y="20181208"/>
          <a:ext cx="2444750" cy="312964"/>
        </a:xfrm>
        <a:prstGeom prst="flowChartPredefinedProcess">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Calibri" panose="020F0502020204030204"/>
              <a:ea typeface=""/>
              <a:cs typeface=""/>
            </a:rPr>
            <a:t>clic aquí para evaluar</a:t>
          </a:r>
        </a:p>
      </xdr:txBody>
    </xdr:sp>
    <xdr:clientData/>
  </xdr:twoCellAnchor>
  <xdr:twoCellAnchor>
    <xdr:from>
      <xdr:col>10</xdr:col>
      <xdr:colOff>789214</xdr:colOff>
      <xdr:row>29</xdr:row>
      <xdr:rowOff>190500</xdr:rowOff>
    </xdr:from>
    <xdr:to>
      <xdr:col>11</xdr:col>
      <xdr:colOff>1074964</xdr:colOff>
      <xdr:row>29</xdr:row>
      <xdr:rowOff>503464</xdr:rowOff>
    </xdr:to>
    <xdr:sp macro="" textlink="">
      <xdr:nvSpPr>
        <xdr:cNvPr id="46" name="Diagrama de flujo: proceso predefinido 17">
          <a:hlinkClick xmlns:r="http://schemas.openxmlformats.org/officeDocument/2006/relationships" r:id="rId4"/>
          <a:extLst>
            <a:ext uri="{FF2B5EF4-FFF2-40B4-BE49-F238E27FC236}">
              <a16:creationId xmlns:a16="http://schemas.microsoft.com/office/drawing/2014/main" id="{00000000-0008-0000-0000-00002E000000}"/>
            </a:ext>
          </a:extLst>
        </xdr:cNvPr>
        <xdr:cNvSpPr/>
      </xdr:nvSpPr>
      <xdr:spPr>
        <a:xfrm>
          <a:off x="24309614" y="17284700"/>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29</xdr:row>
      <xdr:rowOff>204108</xdr:rowOff>
    </xdr:from>
    <xdr:to>
      <xdr:col>11</xdr:col>
      <xdr:colOff>1006928</xdr:colOff>
      <xdr:row>29</xdr:row>
      <xdr:rowOff>517072</xdr:rowOff>
    </xdr:to>
    <xdr:sp macro="" textlink="">
      <xdr:nvSpPr>
        <xdr:cNvPr id="47" name="Diagrama de flujo: proceso predefinido 5">
          <a:hlinkClick xmlns:r="http://schemas.openxmlformats.org/officeDocument/2006/relationships" r:id="rId3"/>
          <a:extLst>
            <a:ext uri="{FF2B5EF4-FFF2-40B4-BE49-F238E27FC236}">
              <a16:creationId xmlns:a16="http://schemas.microsoft.com/office/drawing/2014/main" id="{00000000-0008-0000-0000-00002F000000}"/>
            </a:ext>
          </a:extLst>
        </xdr:cNvPr>
        <xdr:cNvSpPr/>
      </xdr:nvSpPr>
      <xdr:spPr>
        <a:xfrm>
          <a:off x="24241578" y="172983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29</xdr:row>
      <xdr:rowOff>204108</xdr:rowOff>
    </xdr:from>
    <xdr:to>
      <xdr:col>11</xdr:col>
      <xdr:colOff>1006928</xdr:colOff>
      <xdr:row>29</xdr:row>
      <xdr:rowOff>517072</xdr:rowOff>
    </xdr:to>
    <xdr:sp macro="" textlink="">
      <xdr:nvSpPr>
        <xdr:cNvPr id="48" name="Diagrama de flujo: proceso predefinido 5">
          <a:hlinkClick xmlns:r="http://schemas.openxmlformats.org/officeDocument/2006/relationships" r:id="rId3"/>
          <a:extLst>
            <a:ext uri="{FF2B5EF4-FFF2-40B4-BE49-F238E27FC236}">
              <a16:creationId xmlns:a16="http://schemas.microsoft.com/office/drawing/2014/main" id="{00000000-0008-0000-0000-000030000000}"/>
            </a:ext>
          </a:extLst>
        </xdr:cNvPr>
        <xdr:cNvSpPr/>
      </xdr:nvSpPr>
      <xdr:spPr>
        <a:xfrm>
          <a:off x="24241578" y="172983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721179</xdr:colOff>
      <xdr:row>30</xdr:row>
      <xdr:rowOff>122465</xdr:rowOff>
    </xdr:from>
    <xdr:to>
      <xdr:col>11</xdr:col>
      <xdr:colOff>1006929</xdr:colOff>
      <xdr:row>30</xdr:row>
      <xdr:rowOff>435429</xdr:rowOff>
    </xdr:to>
    <xdr:sp macro="" textlink="">
      <xdr:nvSpPr>
        <xdr:cNvPr id="49" name="Diagrama de flujo: proceso predefinido 16">
          <a:hlinkClick xmlns:r="http://schemas.openxmlformats.org/officeDocument/2006/relationships" r:id="rId3"/>
          <a:extLst>
            <a:ext uri="{FF2B5EF4-FFF2-40B4-BE49-F238E27FC236}">
              <a16:creationId xmlns:a16="http://schemas.microsoft.com/office/drawing/2014/main" id="{00000000-0008-0000-0000-000031000000}"/>
            </a:ext>
          </a:extLst>
        </xdr:cNvPr>
        <xdr:cNvSpPr/>
      </xdr:nvSpPr>
      <xdr:spPr>
        <a:xfrm>
          <a:off x="24241579" y="11565165"/>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30</xdr:row>
      <xdr:rowOff>204108</xdr:rowOff>
    </xdr:from>
    <xdr:to>
      <xdr:col>11</xdr:col>
      <xdr:colOff>1006928</xdr:colOff>
      <xdr:row>30</xdr:row>
      <xdr:rowOff>517072</xdr:rowOff>
    </xdr:to>
    <xdr:sp macro="" textlink="">
      <xdr:nvSpPr>
        <xdr:cNvPr id="50" name="Diagrama de flujo: proceso predefinido 5">
          <a:hlinkClick xmlns:r="http://schemas.openxmlformats.org/officeDocument/2006/relationships" r:id="rId3"/>
          <a:extLst>
            <a:ext uri="{FF2B5EF4-FFF2-40B4-BE49-F238E27FC236}">
              <a16:creationId xmlns:a16="http://schemas.microsoft.com/office/drawing/2014/main" id="{00000000-0008-0000-0000-000032000000}"/>
            </a:ext>
          </a:extLst>
        </xdr:cNvPr>
        <xdr:cNvSpPr/>
      </xdr:nvSpPr>
      <xdr:spPr>
        <a:xfrm>
          <a:off x="24241578" y="116468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30</xdr:row>
      <xdr:rowOff>204108</xdr:rowOff>
    </xdr:from>
    <xdr:to>
      <xdr:col>11</xdr:col>
      <xdr:colOff>1006928</xdr:colOff>
      <xdr:row>30</xdr:row>
      <xdr:rowOff>517072</xdr:rowOff>
    </xdr:to>
    <xdr:sp macro="" textlink="">
      <xdr:nvSpPr>
        <xdr:cNvPr id="51" name="Diagrama de flujo: proceso predefinido 5">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241578" y="116468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30</xdr:row>
      <xdr:rowOff>204108</xdr:rowOff>
    </xdr:from>
    <xdr:to>
      <xdr:col>11</xdr:col>
      <xdr:colOff>1006928</xdr:colOff>
      <xdr:row>30</xdr:row>
      <xdr:rowOff>517072</xdr:rowOff>
    </xdr:to>
    <xdr:sp macro="" textlink="">
      <xdr:nvSpPr>
        <xdr:cNvPr id="52" name="Diagrama de flujo: proceso predefinido 5">
          <a:hlinkClick xmlns:r="http://schemas.openxmlformats.org/officeDocument/2006/relationships" r:id="rId3"/>
          <a:extLst>
            <a:ext uri="{FF2B5EF4-FFF2-40B4-BE49-F238E27FC236}">
              <a16:creationId xmlns:a16="http://schemas.microsoft.com/office/drawing/2014/main" id="{00000000-0008-0000-0000-000034000000}"/>
            </a:ext>
          </a:extLst>
        </xdr:cNvPr>
        <xdr:cNvSpPr/>
      </xdr:nvSpPr>
      <xdr:spPr>
        <a:xfrm>
          <a:off x="24241578" y="116468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721179</xdr:colOff>
      <xdr:row>30</xdr:row>
      <xdr:rowOff>122465</xdr:rowOff>
    </xdr:from>
    <xdr:to>
      <xdr:col>11</xdr:col>
      <xdr:colOff>1006929</xdr:colOff>
      <xdr:row>30</xdr:row>
      <xdr:rowOff>435429</xdr:rowOff>
    </xdr:to>
    <xdr:sp macro="" textlink="">
      <xdr:nvSpPr>
        <xdr:cNvPr id="53" name="Diagrama de flujo: proceso predefinido 16">
          <a:hlinkClick xmlns:r="http://schemas.openxmlformats.org/officeDocument/2006/relationships" r:id="rId3"/>
          <a:extLst>
            <a:ext uri="{FF2B5EF4-FFF2-40B4-BE49-F238E27FC236}">
              <a16:creationId xmlns:a16="http://schemas.microsoft.com/office/drawing/2014/main" id="{00000000-0008-0000-0000-000035000000}"/>
            </a:ext>
          </a:extLst>
        </xdr:cNvPr>
        <xdr:cNvSpPr/>
      </xdr:nvSpPr>
      <xdr:spPr>
        <a:xfrm>
          <a:off x="24241579" y="11565165"/>
          <a:ext cx="2444750" cy="312964"/>
        </a:xfrm>
        <a:prstGeom prst="flowChartPredefinedProcess">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Calibri" panose="020F0502020204030204"/>
              <a:ea typeface=""/>
              <a:cs typeface=""/>
            </a:rPr>
            <a:t>clic aquí para evaluar</a:t>
          </a:r>
        </a:p>
      </xdr:txBody>
    </xdr:sp>
    <xdr:clientData/>
  </xdr:twoCellAnchor>
  <xdr:twoCellAnchor>
    <xdr:from>
      <xdr:col>10</xdr:col>
      <xdr:colOff>721178</xdr:colOff>
      <xdr:row>30</xdr:row>
      <xdr:rowOff>204108</xdr:rowOff>
    </xdr:from>
    <xdr:to>
      <xdr:col>11</xdr:col>
      <xdr:colOff>1006928</xdr:colOff>
      <xdr:row>30</xdr:row>
      <xdr:rowOff>517072</xdr:rowOff>
    </xdr:to>
    <xdr:sp macro="" textlink="">
      <xdr:nvSpPr>
        <xdr:cNvPr id="54" name="Diagrama de flujo: proceso predefinido 5">
          <a:hlinkClick xmlns:r="http://schemas.openxmlformats.org/officeDocument/2006/relationships" r:id="rId3"/>
          <a:extLst>
            <a:ext uri="{FF2B5EF4-FFF2-40B4-BE49-F238E27FC236}">
              <a16:creationId xmlns:a16="http://schemas.microsoft.com/office/drawing/2014/main" id="{00000000-0008-0000-0000-000036000000}"/>
            </a:ext>
          </a:extLst>
        </xdr:cNvPr>
        <xdr:cNvSpPr/>
      </xdr:nvSpPr>
      <xdr:spPr>
        <a:xfrm>
          <a:off x="24241578" y="11646808"/>
          <a:ext cx="2444750" cy="312964"/>
        </a:xfrm>
        <a:prstGeom prst="flowChartPredefinedProcess">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Calibri" panose="020F0502020204030204"/>
              <a:ea typeface=""/>
              <a:cs typeface=""/>
            </a:rPr>
            <a:t>clic aquí para evaluar</a:t>
          </a:r>
        </a:p>
      </xdr:txBody>
    </xdr:sp>
    <xdr:clientData/>
  </xdr:twoCellAnchor>
  <xdr:twoCellAnchor>
    <xdr:from>
      <xdr:col>10</xdr:col>
      <xdr:colOff>721178</xdr:colOff>
      <xdr:row>30</xdr:row>
      <xdr:rowOff>204108</xdr:rowOff>
    </xdr:from>
    <xdr:to>
      <xdr:col>11</xdr:col>
      <xdr:colOff>1006928</xdr:colOff>
      <xdr:row>30</xdr:row>
      <xdr:rowOff>517072</xdr:rowOff>
    </xdr:to>
    <xdr:sp macro="" textlink="">
      <xdr:nvSpPr>
        <xdr:cNvPr id="55" name="Diagrama de flujo: proceso predefinido 5">
          <a:hlinkClick xmlns:r="http://schemas.openxmlformats.org/officeDocument/2006/relationships" r:id="rId3"/>
          <a:extLst>
            <a:ext uri="{FF2B5EF4-FFF2-40B4-BE49-F238E27FC236}">
              <a16:creationId xmlns:a16="http://schemas.microsoft.com/office/drawing/2014/main" id="{00000000-0008-0000-0000-000037000000}"/>
            </a:ext>
          </a:extLst>
        </xdr:cNvPr>
        <xdr:cNvSpPr/>
      </xdr:nvSpPr>
      <xdr:spPr>
        <a:xfrm>
          <a:off x="24241578" y="11646808"/>
          <a:ext cx="2444750" cy="312964"/>
        </a:xfrm>
        <a:prstGeom prst="flowChartPredefinedProcess">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Calibri" panose="020F0502020204030204"/>
              <a:ea typeface=""/>
              <a:cs typeface=""/>
            </a:rPr>
            <a:t>clic aquí para evaluar</a:t>
          </a:r>
        </a:p>
      </xdr:txBody>
    </xdr:sp>
    <xdr:clientData/>
  </xdr:twoCellAnchor>
  <xdr:twoCellAnchor>
    <xdr:from>
      <xdr:col>10</xdr:col>
      <xdr:colOff>721178</xdr:colOff>
      <xdr:row>30</xdr:row>
      <xdr:rowOff>204108</xdr:rowOff>
    </xdr:from>
    <xdr:to>
      <xdr:col>11</xdr:col>
      <xdr:colOff>1006928</xdr:colOff>
      <xdr:row>30</xdr:row>
      <xdr:rowOff>517072</xdr:rowOff>
    </xdr:to>
    <xdr:sp macro="" textlink="">
      <xdr:nvSpPr>
        <xdr:cNvPr id="56" name="Diagrama de flujo: proceso predefinido 5">
          <a:hlinkClick xmlns:r="http://schemas.openxmlformats.org/officeDocument/2006/relationships" r:id="rId3"/>
          <a:extLst>
            <a:ext uri="{FF2B5EF4-FFF2-40B4-BE49-F238E27FC236}">
              <a16:creationId xmlns:a16="http://schemas.microsoft.com/office/drawing/2014/main" id="{00000000-0008-0000-0000-000038000000}"/>
            </a:ext>
          </a:extLst>
        </xdr:cNvPr>
        <xdr:cNvSpPr/>
      </xdr:nvSpPr>
      <xdr:spPr>
        <a:xfrm>
          <a:off x="24241578" y="11646808"/>
          <a:ext cx="2444750" cy="312964"/>
        </a:xfrm>
        <a:prstGeom prst="flowChartPredefinedProcess">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200" b="0" i="0" u="none" strike="noStrike" kern="0" cap="none" spc="0" normalizeH="0" baseline="0" noProof="0">
              <a:ln>
                <a:noFill/>
              </a:ln>
              <a:solidFill>
                <a:sysClr val="window" lastClr="FFFFFF"/>
              </a:solidFill>
              <a:effectLst/>
              <a:uLnTx/>
              <a:uFillTx/>
              <a:latin typeface="Calibri" panose="020F0502020204030204"/>
              <a:ea typeface=""/>
              <a:cs typeface=""/>
            </a:rPr>
            <a:t>clic aquí para evaluar</a:t>
          </a:r>
        </a:p>
      </xdr:txBody>
    </xdr:sp>
    <xdr:clientData/>
  </xdr:twoCellAnchor>
  <xdr:oneCellAnchor>
    <xdr:from>
      <xdr:col>10</xdr:col>
      <xdr:colOff>704850</xdr:colOff>
      <xdr:row>32</xdr:row>
      <xdr:rowOff>104775</xdr:rowOff>
    </xdr:from>
    <xdr:ext cx="2190750" cy="333375"/>
    <xdr:sp macro="" textlink="">
      <xdr:nvSpPr>
        <xdr:cNvPr id="57" name="Shape 6">
          <a:hlinkClick xmlns:r="http://schemas.openxmlformats.org/officeDocument/2006/relationships" r:id="rId3"/>
          <a:extLst>
            <a:ext uri="{FF2B5EF4-FFF2-40B4-BE49-F238E27FC236}">
              <a16:creationId xmlns:a16="http://schemas.microsoft.com/office/drawing/2014/main" id="{00000000-0008-0000-0000-000039000000}"/>
            </a:ext>
          </a:extLst>
        </xdr:cNvPr>
        <xdr:cNvSpPr/>
      </xdr:nvSpPr>
      <xdr:spPr>
        <a:xfrm>
          <a:off x="24225250" y="11522075"/>
          <a:ext cx="2190750" cy="333375"/>
        </a:xfrm>
        <a:prstGeom prst="flowChartPredefinedProcess">
          <a:avLst/>
        </a:prstGeom>
        <a:solidFill>
          <a:schemeClr val="accent5"/>
        </a:solidFill>
        <a:ln w="25400" cap="flat" cmpd="sng">
          <a:solidFill>
            <a:srgbClr val="367D9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lt1"/>
              </a:solidFill>
              <a:latin typeface="Calibri"/>
              <a:ea typeface="Calibri"/>
              <a:cs typeface="Calibri"/>
              <a:sym typeface="Calibri"/>
            </a:rPr>
            <a:t>clic aquí para evaluar</a:t>
          </a:r>
          <a:endParaRPr sz="1200"/>
        </a:p>
      </xdr:txBody>
    </xdr:sp>
    <xdr:clientData fLocksWithSheet="0"/>
  </xdr:oneCellAnchor>
  <xdr:oneCellAnchor>
    <xdr:from>
      <xdr:col>10</xdr:col>
      <xdr:colOff>704850</xdr:colOff>
      <xdr:row>32</xdr:row>
      <xdr:rowOff>190500</xdr:rowOff>
    </xdr:from>
    <xdr:ext cx="2190750" cy="333375"/>
    <xdr:sp macro="" textlink="">
      <xdr:nvSpPr>
        <xdr:cNvPr id="58" name="Shape 15">
          <a:hlinkClick xmlns:r="http://schemas.openxmlformats.org/officeDocument/2006/relationships" r:id="rId3"/>
          <a:extLst>
            <a:ext uri="{FF2B5EF4-FFF2-40B4-BE49-F238E27FC236}">
              <a16:creationId xmlns:a16="http://schemas.microsoft.com/office/drawing/2014/main" id="{00000000-0008-0000-0000-00003A000000}"/>
            </a:ext>
          </a:extLst>
        </xdr:cNvPr>
        <xdr:cNvSpPr/>
      </xdr:nvSpPr>
      <xdr:spPr>
        <a:xfrm>
          <a:off x="24225250" y="11607800"/>
          <a:ext cx="2190750" cy="333375"/>
        </a:xfrm>
        <a:prstGeom prst="flowChartPredefinedProcess">
          <a:avLst/>
        </a:prstGeom>
        <a:solidFill>
          <a:schemeClr val="accent5"/>
        </a:solidFill>
        <a:ln w="25400" cap="flat" cmpd="sng">
          <a:solidFill>
            <a:srgbClr val="367D9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lt1"/>
              </a:solidFill>
              <a:latin typeface="Calibri"/>
              <a:ea typeface="Calibri"/>
              <a:cs typeface="Calibri"/>
              <a:sym typeface="Calibri"/>
            </a:rPr>
            <a:t>clic aquí para evaluar</a:t>
          </a:r>
          <a:endParaRPr sz="1200"/>
        </a:p>
      </xdr:txBody>
    </xdr:sp>
    <xdr:clientData fLocksWithSheet="0"/>
  </xdr:oneCellAnchor>
  <xdr:oneCellAnchor>
    <xdr:from>
      <xdr:col>10</xdr:col>
      <xdr:colOff>704850</xdr:colOff>
      <xdr:row>32</xdr:row>
      <xdr:rowOff>190500</xdr:rowOff>
    </xdr:from>
    <xdr:ext cx="2190750" cy="333375"/>
    <xdr:sp macro="" textlink="">
      <xdr:nvSpPr>
        <xdr:cNvPr id="59" name="Shape 24">
          <a:hlinkClick xmlns:r="http://schemas.openxmlformats.org/officeDocument/2006/relationships" r:id="rId3"/>
          <a:extLst>
            <a:ext uri="{FF2B5EF4-FFF2-40B4-BE49-F238E27FC236}">
              <a16:creationId xmlns:a16="http://schemas.microsoft.com/office/drawing/2014/main" id="{00000000-0008-0000-0000-00003B000000}"/>
            </a:ext>
          </a:extLst>
        </xdr:cNvPr>
        <xdr:cNvSpPr/>
      </xdr:nvSpPr>
      <xdr:spPr>
        <a:xfrm>
          <a:off x="24225250" y="11607800"/>
          <a:ext cx="2190750" cy="333375"/>
        </a:xfrm>
        <a:prstGeom prst="flowChartPredefinedProcess">
          <a:avLst/>
        </a:prstGeom>
        <a:solidFill>
          <a:schemeClr val="accent5"/>
        </a:solidFill>
        <a:ln w="25400" cap="flat" cmpd="sng">
          <a:solidFill>
            <a:srgbClr val="367D9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lt1"/>
              </a:solidFill>
              <a:latin typeface="Calibri"/>
              <a:ea typeface="Calibri"/>
              <a:cs typeface="Calibri"/>
              <a:sym typeface="Calibri"/>
            </a:rPr>
            <a:t>clic aquí para evaluar</a:t>
          </a:r>
          <a:endParaRPr sz="1200"/>
        </a:p>
      </xdr:txBody>
    </xdr:sp>
    <xdr:clientData fLocksWithSheet="0"/>
  </xdr:oneCellAnchor>
  <xdr:oneCellAnchor>
    <xdr:from>
      <xdr:col>10</xdr:col>
      <xdr:colOff>704850</xdr:colOff>
      <xdr:row>32</xdr:row>
      <xdr:rowOff>190500</xdr:rowOff>
    </xdr:from>
    <xdr:ext cx="2190750" cy="333375"/>
    <xdr:sp macro="" textlink="">
      <xdr:nvSpPr>
        <xdr:cNvPr id="60" name="Shape 25">
          <a:hlinkClick xmlns:r="http://schemas.openxmlformats.org/officeDocument/2006/relationships" r:id="rId3"/>
          <a:extLst>
            <a:ext uri="{FF2B5EF4-FFF2-40B4-BE49-F238E27FC236}">
              <a16:creationId xmlns:a16="http://schemas.microsoft.com/office/drawing/2014/main" id="{00000000-0008-0000-0000-00003C000000}"/>
            </a:ext>
          </a:extLst>
        </xdr:cNvPr>
        <xdr:cNvSpPr/>
      </xdr:nvSpPr>
      <xdr:spPr>
        <a:xfrm>
          <a:off x="24225250" y="11607800"/>
          <a:ext cx="2190750" cy="333375"/>
        </a:xfrm>
        <a:prstGeom prst="flowChartPredefinedProcess">
          <a:avLst/>
        </a:prstGeom>
        <a:solidFill>
          <a:schemeClr val="accent5"/>
        </a:solidFill>
        <a:ln w="25400" cap="flat" cmpd="sng">
          <a:solidFill>
            <a:srgbClr val="367D9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lt1"/>
              </a:solidFill>
              <a:latin typeface="Calibri"/>
              <a:ea typeface="Calibri"/>
              <a:cs typeface="Calibri"/>
              <a:sym typeface="Calibri"/>
            </a:rPr>
            <a:t>clic aquí para evaluar</a:t>
          </a:r>
          <a:endParaRPr sz="1200"/>
        </a:p>
      </xdr:txBody>
    </xdr:sp>
    <xdr:clientData fLocksWithSheet="0"/>
  </xdr:oneCellAnchor>
  <xdr:twoCellAnchor>
    <xdr:from>
      <xdr:col>10</xdr:col>
      <xdr:colOff>721179</xdr:colOff>
      <xdr:row>34</xdr:row>
      <xdr:rowOff>122465</xdr:rowOff>
    </xdr:from>
    <xdr:to>
      <xdr:col>11</xdr:col>
      <xdr:colOff>1006929</xdr:colOff>
      <xdr:row>34</xdr:row>
      <xdr:rowOff>435429</xdr:rowOff>
    </xdr:to>
    <xdr:sp macro="" textlink="">
      <xdr:nvSpPr>
        <xdr:cNvPr id="61" name="Diagrama de flujo: proceso predefinido 16">
          <a:hlinkClick xmlns:r="http://schemas.openxmlformats.org/officeDocument/2006/relationships" r:id="rId3"/>
          <a:extLst>
            <a:ext uri="{FF2B5EF4-FFF2-40B4-BE49-F238E27FC236}">
              <a16:creationId xmlns:a16="http://schemas.microsoft.com/office/drawing/2014/main" id="{00000000-0008-0000-0000-00003D000000}"/>
            </a:ext>
          </a:extLst>
        </xdr:cNvPr>
        <xdr:cNvSpPr/>
      </xdr:nvSpPr>
      <xdr:spPr>
        <a:xfrm>
          <a:off x="24241579" y="11565165"/>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34</xdr:row>
      <xdr:rowOff>204108</xdr:rowOff>
    </xdr:from>
    <xdr:to>
      <xdr:col>11</xdr:col>
      <xdr:colOff>1006928</xdr:colOff>
      <xdr:row>34</xdr:row>
      <xdr:rowOff>517072</xdr:rowOff>
    </xdr:to>
    <xdr:sp macro="" textlink="">
      <xdr:nvSpPr>
        <xdr:cNvPr id="62" name="Diagrama de flujo: proceso predefinido 5">
          <a:hlinkClick xmlns:r="http://schemas.openxmlformats.org/officeDocument/2006/relationships" r:id="rId3"/>
          <a:extLst>
            <a:ext uri="{FF2B5EF4-FFF2-40B4-BE49-F238E27FC236}">
              <a16:creationId xmlns:a16="http://schemas.microsoft.com/office/drawing/2014/main" id="{00000000-0008-0000-0000-00003E000000}"/>
            </a:ext>
          </a:extLst>
        </xdr:cNvPr>
        <xdr:cNvSpPr/>
      </xdr:nvSpPr>
      <xdr:spPr>
        <a:xfrm>
          <a:off x="24241578" y="116468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34</xdr:row>
      <xdr:rowOff>204108</xdr:rowOff>
    </xdr:from>
    <xdr:to>
      <xdr:col>11</xdr:col>
      <xdr:colOff>1006928</xdr:colOff>
      <xdr:row>34</xdr:row>
      <xdr:rowOff>517072</xdr:rowOff>
    </xdr:to>
    <xdr:sp macro="" textlink="">
      <xdr:nvSpPr>
        <xdr:cNvPr id="63" name="Diagrama de flujo: proceso predefinido 5">
          <a:hlinkClick xmlns:r="http://schemas.openxmlformats.org/officeDocument/2006/relationships" r:id="rId3"/>
          <a:extLst>
            <a:ext uri="{FF2B5EF4-FFF2-40B4-BE49-F238E27FC236}">
              <a16:creationId xmlns:a16="http://schemas.microsoft.com/office/drawing/2014/main" id="{00000000-0008-0000-0000-00003F000000}"/>
            </a:ext>
          </a:extLst>
        </xdr:cNvPr>
        <xdr:cNvSpPr/>
      </xdr:nvSpPr>
      <xdr:spPr>
        <a:xfrm>
          <a:off x="24241578" y="116468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twoCellAnchor>
    <xdr:from>
      <xdr:col>10</xdr:col>
      <xdr:colOff>721178</xdr:colOff>
      <xdr:row>34</xdr:row>
      <xdr:rowOff>204108</xdr:rowOff>
    </xdr:from>
    <xdr:to>
      <xdr:col>11</xdr:col>
      <xdr:colOff>1006928</xdr:colOff>
      <xdr:row>34</xdr:row>
      <xdr:rowOff>517072</xdr:rowOff>
    </xdr:to>
    <xdr:sp macro="" textlink="">
      <xdr:nvSpPr>
        <xdr:cNvPr id="64" name="Diagrama de flujo: proceso predefinido 5">
          <a:hlinkClick xmlns:r="http://schemas.openxmlformats.org/officeDocument/2006/relationships" r:id="rId3"/>
          <a:extLst>
            <a:ext uri="{FF2B5EF4-FFF2-40B4-BE49-F238E27FC236}">
              <a16:creationId xmlns:a16="http://schemas.microsoft.com/office/drawing/2014/main" id="{00000000-0008-0000-0000-000040000000}"/>
            </a:ext>
          </a:extLst>
        </xdr:cNvPr>
        <xdr:cNvSpPr/>
      </xdr:nvSpPr>
      <xdr:spPr>
        <a:xfrm>
          <a:off x="24241578" y="11646808"/>
          <a:ext cx="2444750" cy="312964"/>
        </a:xfrm>
        <a:prstGeom prst="flowChartPredefined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es-CO" sz="1200"/>
            <a:t>clic</a:t>
          </a:r>
          <a:r>
            <a:rPr lang="es-CO" sz="1200" baseline="0"/>
            <a:t> aquí para evaluar</a:t>
          </a:r>
          <a:endParaRPr lang="es-CO"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zmireya\Downloads\pe-p5-f1_matriz-de-gestin-de-riesgos-gestin-tics-v.2_2024%20(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uzmireya\Downloads\pe-p5-f1_matriz-de-gestin-de-riesgos-_desarrollo_rural-v2_202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uzmireya\Downloads\pe-p5-f1_matriz-de-gestin-de-riesgos-gestin-de-empleo-v2_202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uzmireya\Downloads\pe-p5-f1_matriz-de-gestin-de-riesgos-desarrollo-empresarial-v2_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zmireya\Downloads\pe-p5-f1_matriz-de-gestin-de-riesgos-control-interno-v2_20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uzmireya\Desktop\AJUSTE%20pe-p5-f1_Matriz-de-gestio&#769;n-de-riesgos_cambios%20OAP%2026-09-2024%20(1)%20(versio&#769;n%201)%20(Autoguardad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uzmireya\Downloads\pe-p5-f1_matriz-de-gestin-de-riesgos-control-disciplinario-v2_202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uzmireya\Downloads\pe-p5-f1_matriz_gestin_riesgos_gestin-documental-v2_202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uzmireya\Downloads\pe-p5-f1_matriz_gestin_riesgos_g-talento-humano-v.2_2024%20(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uzmireya\Downloads\pe-p5-f1_matriz-de-gestin-de-riesgos-g-contractual-v2_2024%20(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uzmireya\Downloads\pe-p5-f1_matriz_gestion_riesgos_v4-g_bienes-y-servicios-v2-202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uzmireya\Downloads\pe-p5-f1_matriz_gestion_riesgos_-g_competitividad_-v2_2024%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pa calor"/>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showGridLines="0" tabSelected="1" workbookViewId="0">
      <selection activeCell="E9" sqref="E9"/>
    </sheetView>
  </sheetViews>
  <sheetFormatPr defaultColWidth="10.875" defaultRowHeight="17.25" x14ac:dyDescent="0.3"/>
  <cols>
    <col min="1" max="1" width="17.5" style="5" customWidth="1"/>
    <col min="2" max="2" width="17.5" style="23" customWidth="1"/>
    <col min="3" max="5" width="34" style="1" customWidth="1"/>
    <col min="6" max="6" width="34" style="23" customWidth="1"/>
    <col min="7" max="7" width="25.625" style="5" customWidth="1"/>
    <col min="8" max="8" width="31" style="5" customWidth="1"/>
    <col min="9" max="10" width="25.625" style="5" customWidth="1"/>
    <col min="11" max="12" width="11" style="5" bestFit="1" customWidth="1"/>
    <col min="13" max="14" width="10.875" style="5"/>
    <col min="15" max="15" width="13.5" style="23" customWidth="1"/>
    <col min="16" max="16" width="69.625" style="23" customWidth="1"/>
    <col min="17" max="17" width="13.125" style="23" customWidth="1"/>
    <col min="18" max="18" width="11" style="23" bestFit="1" customWidth="1"/>
    <col min="19" max="19" width="10.875" style="23"/>
    <col min="20" max="23" width="11" style="23" bestFit="1" customWidth="1"/>
    <col min="24" max="25" width="11" style="5" bestFit="1" customWidth="1"/>
    <col min="26" max="26" width="12.875" style="43" customWidth="1"/>
    <col min="27" max="27" width="14.125" style="5" customWidth="1"/>
    <col min="28" max="28" width="34" style="5" customWidth="1"/>
    <col min="29" max="29" width="17.5" style="23" customWidth="1"/>
    <col min="30" max="30" width="37.125" style="5" customWidth="1"/>
    <col min="31" max="31" width="16.375" style="5" customWidth="1"/>
    <col min="32" max="16384" width="10.875" style="23"/>
  </cols>
  <sheetData>
    <row r="1" spans="1:31" ht="24" customHeight="1" thickBot="1" x14ac:dyDescent="0.35">
      <c r="A1" s="164"/>
      <c r="B1" s="164"/>
      <c r="C1" s="165" t="s">
        <v>0</v>
      </c>
      <c r="D1" s="166"/>
      <c r="E1" s="166"/>
      <c r="F1" s="167"/>
      <c r="G1" s="24" t="s">
        <v>1</v>
      </c>
      <c r="H1" s="24" t="s">
        <v>2</v>
      </c>
      <c r="I1" s="118"/>
      <c r="P1" s="1"/>
      <c r="Q1" s="5"/>
      <c r="R1" s="25"/>
      <c r="S1" s="5"/>
      <c r="T1" s="25"/>
      <c r="U1" s="5"/>
      <c r="V1" s="5"/>
      <c r="W1" s="5"/>
    </row>
    <row r="2" spans="1:31" ht="24" customHeight="1" thickBot="1" x14ac:dyDescent="0.35">
      <c r="A2" s="164"/>
      <c r="B2" s="164"/>
      <c r="C2" s="165"/>
      <c r="D2" s="166"/>
      <c r="E2" s="166"/>
      <c r="F2" s="167"/>
      <c r="G2" s="28" t="s">
        <v>3</v>
      </c>
      <c r="H2" s="26">
        <v>5</v>
      </c>
      <c r="I2" s="119"/>
      <c r="P2" s="1"/>
      <c r="Q2" s="5"/>
      <c r="R2" s="25"/>
      <c r="S2" s="5"/>
      <c r="T2" s="25"/>
      <c r="U2" s="5"/>
      <c r="V2" s="5"/>
      <c r="W2" s="5"/>
    </row>
    <row r="3" spans="1:31" ht="24" customHeight="1" thickBot="1" x14ac:dyDescent="0.35">
      <c r="A3" s="164"/>
      <c r="B3" s="164"/>
      <c r="C3" s="165"/>
      <c r="D3" s="166"/>
      <c r="E3" s="166"/>
      <c r="F3" s="167"/>
      <c r="G3" s="24" t="s">
        <v>4</v>
      </c>
      <c r="H3" s="27" t="s">
        <v>5</v>
      </c>
      <c r="I3" s="119"/>
      <c r="P3" s="1"/>
      <c r="Q3" s="5"/>
      <c r="R3" s="25"/>
      <c r="S3" s="5"/>
      <c r="T3" s="25"/>
      <c r="U3" s="5"/>
      <c r="V3" s="5"/>
      <c r="W3" s="5"/>
    </row>
    <row r="4" spans="1:31" ht="24" customHeight="1" thickBot="1" x14ac:dyDescent="0.35">
      <c r="A4" s="164"/>
      <c r="B4" s="164"/>
      <c r="C4" s="168" t="s">
        <v>6</v>
      </c>
      <c r="D4" s="169"/>
      <c r="E4" s="169"/>
      <c r="F4" s="170"/>
      <c r="G4" s="28" t="s">
        <v>7</v>
      </c>
      <c r="H4" s="28" t="s">
        <v>8</v>
      </c>
      <c r="I4" s="119"/>
      <c r="P4" s="1"/>
      <c r="Q4" s="5"/>
      <c r="R4" s="25"/>
      <c r="S4" s="5"/>
      <c r="T4" s="25"/>
      <c r="U4" s="5"/>
      <c r="V4" s="5"/>
      <c r="W4" s="5"/>
    </row>
    <row r="5" spans="1:31" ht="28.5" customHeight="1" thickBot="1" x14ac:dyDescent="0.35">
      <c r="A5" s="164"/>
      <c r="B5" s="164"/>
      <c r="C5" s="168"/>
      <c r="D5" s="169"/>
      <c r="E5" s="169"/>
      <c r="F5" s="170"/>
      <c r="G5" s="24" t="s">
        <v>9</v>
      </c>
      <c r="H5" s="24" t="s">
        <v>10</v>
      </c>
      <c r="I5" s="119"/>
      <c r="P5" s="1"/>
      <c r="Q5" s="5"/>
      <c r="R5" s="25"/>
      <c r="S5" s="5"/>
      <c r="T5" s="25"/>
      <c r="U5" s="5"/>
      <c r="V5" s="5"/>
      <c r="W5" s="5"/>
    </row>
    <row r="6" spans="1:31" ht="30.75" customHeight="1" thickBot="1" x14ac:dyDescent="0.35">
      <c r="A6" s="164"/>
      <c r="B6" s="164"/>
      <c r="C6" s="168"/>
      <c r="D6" s="169"/>
      <c r="E6" s="169"/>
      <c r="F6" s="170"/>
      <c r="G6" s="28" t="s">
        <v>11</v>
      </c>
      <c r="H6" s="29" t="s">
        <v>12</v>
      </c>
      <c r="I6" s="119"/>
      <c r="P6" s="1"/>
      <c r="Q6" s="5"/>
      <c r="R6" s="25"/>
      <c r="S6" s="5"/>
      <c r="T6" s="25"/>
      <c r="U6" s="5"/>
      <c r="V6" s="5"/>
      <c r="W6" s="5"/>
    </row>
    <row r="7" spans="1:31" ht="31.5" customHeight="1" thickBot="1" x14ac:dyDescent="0.35">
      <c r="A7" s="164"/>
      <c r="B7" s="164"/>
      <c r="C7" s="168"/>
      <c r="D7" s="169"/>
      <c r="E7" s="169"/>
      <c r="F7" s="170"/>
      <c r="G7" s="24" t="s">
        <v>13</v>
      </c>
      <c r="H7" s="30" t="s">
        <v>14</v>
      </c>
      <c r="I7" s="120"/>
      <c r="P7" s="1"/>
      <c r="Q7" s="5"/>
      <c r="R7" s="25"/>
      <c r="S7" s="5"/>
      <c r="T7" s="25"/>
      <c r="U7" s="5"/>
      <c r="V7" s="5"/>
      <c r="W7" s="5"/>
    </row>
    <row r="8" spans="1:31" x14ac:dyDescent="0.3">
      <c r="B8" s="5"/>
      <c r="C8" s="5"/>
      <c r="D8" s="5"/>
      <c r="E8" s="5"/>
      <c r="F8" s="5"/>
      <c r="P8" s="1"/>
      <c r="Q8" s="5"/>
      <c r="R8" s="25"/>
      <c r="S8" s="5"/>
      <c r="T8" s="25"/>
      <c r="U8" s="5"/>
      <c r="V8" s="5"/>
      <c r="W8" s="5"/>
    </row>
    <row r="9" spans="1:31" ht="17.25" customHeight="1" x14ac:dyDescent="0.3">
      <c r="A9" s="2"/>
      <c r="B9" s="2"/>
      <c r="C9" s="31"/>
      <c r="D9" s="31"/>
      <c r="E9" s="31"/>
      <c r="F9" s="31"/>
      <c r="G9" s="31"/>
      <c r="H9" s="31"/>
      <c r="I9" s="31"/>
      <c r="J9" s="31"/>
      <c r="K9" s="31"/>
      <c r="L9" s="31"/>
      <c r="M9" s="31"/>
      <c r="N9" s="31"/>
      <c r="O9" s="32"/>
      <c r="P9" s="62"/>
      <c r="Q9" s="31"/>
      <c r="R9" s="31"/>
      <c r="S9" s="31"/>
      <c r="T9" s="31"/>
      <c r="U9" s="31"/>
      <c r="V9" s="31"/>
      <c r="W9" s="31"/>
      <c r="X9" s="31"/>
      <c r="Y9" s="31"/>
      <c r="Z9" s="31"/>
      <c r="AA9" s="31"/>
      <c r="AB9" s="31"/>
      <c r="AC9" s="32"/>
      <c r="AD9" s="31"/>
      <c r="AE9" s="31"/>
    </row>
    <row r="10" spans="1:31" ht="17.25" customHeight="1" x14ac:dyDescent="0.3">
      <c r="A10" s="2"/>
      <c r="B10" s="31"/>
      <c r="C10" s="172" t="s">
        <v>185</v>
      </c>
      <c r="D10" s="172"/>
      <c r="E10" s="172"/>
      <c r="F10" s="172"/>
      <c r="G10" s="31"/>
      <c r="H10" s="31"/>
      <c r="I10" s="31"/>
      <c r="J10" s="31"/>
      <c r="K10" s="31"/>
      <c r="L10" s="31"/>
      <c r="M10" s="31"/>
      <c r="N10" s="31"/>
      <c r="O10" s="32"/>
      <c r="P10" s="62"/>
      <c r="Q10" s="31"/>
      <c r="R10" s="31"/>
      <c r="S10" s="31"/>
      <c r="T10" s="31"/>
      <c r="U10" s="31"/>
      <c r="V10" s="31"/>
      <c r="W10" s="31"/>
      <c r="X10" s="31"/>
      <c r="Y10" s="31"/>
      <c r="Z10" s="31"/>
      <c r="AA10" s="31"/>
      <c r="AB10" s="31"/>
      <c r="AC10" s="32"/>
      <c r="AD10" s="31"/>
      <c r="AE10" s="31"/>
    </row>
    <row r="11" spans="1:31" ht="30" customHeight="1" thickBot="1" x14ac:dyDescent="0.35">
      <c r="A11" s="44"/>
      <c r="B11" s="33"/>
      <c r="C11" s="34"/>
      <c r="D11" s="34"/>
      <c r="E11" s="34"/>
      <c r="F11" s="34"/>
      <c r="G11" s="116"/>
      <c r="H11" s="116"/>
      <c r="I11" s="116"/>
      <c r="J11" s="116"/>
      <c r="K11" s="2"/>
      <c r="L11" s="2"/>
      <c r="M11" s="2"/>
      <c r="N11" s="2"/>
      <c r="O11" s="33"/>
      <c r="P11" s="33"/>
      <c r="Q11" s="33"/>
      <c r="R11" s="33"/>
      <c r="S11" s="33"/>
      <c r="T11" s="33"/>
      <c r="U11" s="5"/>
      <c r="V11" s="5"/>
      <c r="W11" s="5"/>
      <c r="AE11" s="31"/>
    </row>
    <row r="12" spans="1:31" ht="40.5" customHeight="1" thickBot="1" x14ac:dyDescent="0.35">
      <c r="A12" s="171" t="s">
        <v>15</v>
      </c>
      <c r="B12" s="171"/>
      <c r="C12" s="171"/>
      <c r="D12" s="171"/>
      <c r="E12" s="171"/>
      <c r="F12" s="171"/>
      <c r="G12" s="171"/>
      <c r="H12" s="171"/>
      <c r="I12" s="171"/>
      <c r="J12" s="171"/>
      <c r="K12" s="153" t="s">
        <v>16</v>
      </c>
      <c r="L12" s="154"/>
      <c r="M12" s="154"/>
      <c r="N12" s="154"/>
      <c r="O12" s="155" t="s">
        <v>17</v>
      </c>
      <c r="P12" s="156"/>
      <c r="Q12" s="156"/>
      <c r="R12" s="156"/>
      <c r="S12" s="156"/>
      <c r="T12" s="156"/>
      <c r="U12" s="156"/>
      <c r="V12" s="156"/>
      <c r="W12" s="157"/>
      <c r="X12" s="158" t="s">
        <v>18</v>
      </c>
      <c r="Y12" s="159"/>
      <c r="Z12" s="159"/>
      <c r="AA12" s="159"/>
      <c r="AB12" s="159"/>
      <c r="AC12" s="159"/>
      <c r="AD12" s="159"/>
      <c r="AE12" s="160"/>
    </row>
    <row r="13" spans="1:31" s="5" customFormat="1" ht="300" customHeight="1" thickBot="1" x14ac:dyDescent="0.3">
      <c r="A13" s="35" t="s">
        <v>19</v>
      </c>
      <c r="B13" s="36" t="s">
        <v>20</v>
      </c>
      <c r="C13" s="36" t="s">
        <v>21</v>
      </c>
      <c r="D13" s="36" t="s">
        <v>22</v>
      </c>
      <c r="E13" s="36" t="s">
        <v>23</v>
      </c>
      <c r="F13" s="36" t="s">
        <v>24</v>
      </c>
      <c r="G13" s="36" t="s">
        <v>25</v>
      </c>
      <c r="H13" s="36" t="s">
        <v>180</v>
      </c>
      <c r="I13" s="36" t="s">
        <v>26</v>
      </c>
      <c r="J13" s="37" t="s">
        <v>27</v>
      </c>
      <c r="K13" s="3" t="s">
        <v>28</v>
      </c>
      <c r="L13" s="3" t="s">
        <v>29</v>
      </c>
      <c r="M13" s="4"/>
      <c r="N13" s="4" t="s">
        <v>30</v>
      </c>
      <c r="O13" s="161" t="s">
        <v>31</v>
      </c>
      <c r="P13" s="162"/>
      <c r="Q13" s="163" t="s">
        <v>32</v>
      </c>
      <c r="R13" s="163"/>
      <c r="S13" s="163" t="s">
        <v>33</v>
      </c>
      <c r="T13" s="163"/>
      <c r="U13" s="50" t="s">
        <v>34</v>
      </c>
      <c r="V13" s="50" t="s">
        <v>35</v>
      </c>
      <c r="W13" s="51" t="s">
        <v>36</v>
      </c>
      <c r="X13" s="52" t="s">
        <v>37</v>
      </c>
      <c r="Y13" s="53" t="s">
        <v>38</v>
      </c>
      <c r="Z13" s="53" t="s">
        <v>39</v>
      </c>
      <c r="AA13" s="53" t="s">
        <v>40</v>
      </c>
      <c r="AB13" s="53" t="s">
        <v>41</v>
      </c>
      <c r="AC13" s="53" t="s">
        <v>42</v>
      </c>
      <c r="AD13" s="53" t="s">
        <v>43</v>
      </c>
      <c r="AE13" s="54" t="s">
        <v>44</v>
      </c>
    </row>
    <row r="14" spans="1:31" s="39" customFormat="1" ht="215.1" customHeight="1" thickBot="1" x14ac:dyDescent="0.3">
      <c r="A14" s="55" t="s">
        <v>50</v>
      </c>
      <c r="B14" s="56" t="s">
        <v>45</v>
      </c>
      <c r="C14" s="56" t="s">
        <v>45</v>
      </c>
      <c r="D14" s="56" t="s">
        <v>51</v>
      </c>
      <c r="E14" s="56" t="s">
        <v>52</v>
      </c>
      <c r="F14" s="56" t="s">
        <v>46</v>
      </c>
      <c r="G14" s="56" t="s">
        <v>53</v>
      </c>
      <c r="H14" s="56" t="s">
        <v>54</v>
      </c>
      <c r="I14" s="56" t="s">
        <v>55</v>
      </c>
      <c r="J14" s="56" t="s">
        <v>56</v>
      </c>
      <c r="K14" s="56">
        <v>20</v>
      </c>
      <c r="L14" s="56">
        <v>80</v>
      </c>
      <c r="M14" s="56" t="s">
        <v>57</v>
      </c>
      <c r="N14" s="56" t="s">
        <v>58</v>
      </c>
      <c r="O14" s="57" t="str">
        <f>CONCATENATE(A$24,"_C1")</f>
        <v>GCR_R2_C1</v>
      </c>
      <c r="P14" s="63" t="s">
        <v>47</v>
      </c>
      <c r="Q14" s="56" t="s">
        <v>48</v>
      </c>
      <c r="R14" s="58">
        <f>IF(Q14="Preventivo",25,IF(Q14="Detectivo",15,IF(Q14="Correctivo",10,"")))</f>
        <v>25</v>
      </c>
      <c r="S14" s="56" t="s">
        <v>49</v>
      </c>
      <c r="T14" s="58">
        <f>IF(S14="Automático",25,IF(S14="Manual",15,""))</f>
        <v>15</v>
      </c>
      <c r="U14" s="59">
        <f t="shared" ref="U14:U17" si="0">IFERROR(R14+T14," ")</f>
        <v>40</v>
      </c>
      <c r="V14" s="58">
        <f>IF(OR(Q14="Preventivo",Q14="Detectivo"),(U14*K$15)/100,"0")</f>
        <v>16</v>
      </c>
      <c r="W14" s="56">
        <v>0</v>
      </c>
      <c r="X14" s="56">
        <v>12</v>
      </c>
      <c r="Y14" s="56">
        <v>80</v>
      </c>
      <c r="Z14" s="56" t="s">
        <v>59</v>
      </c>
      <c r="AA14" s="56" t="s">
        <v>60</v>
      </c>
      <c r="AB14" s="56"/>
      <c r="AC14" s="60"/>
      <c r="AD14" s="56" t="s">
        <v>61</v>
      </c>
      <c r="AE14" s="61" t="s">
        <v>68</v>
      </c>
    </row>
    <row r="15" spans="1:31" ht="153.94999999999999" customHeight="1" x14ac:dyDescent="0.3">
      <c r="A15" s="142" t="s">
        <v>72</v>
      </c>
      <c r="B15" s="6" t="s">
        <v>45</v>
      </c>
      <c r="C15" s="6" t="s">
        <v>45</v>
      </c>
      <c r="D15" s="149" t="s">
        <v>62</v>
      </c>
      <c r="E15" s="149" t="s">
        <v>63</v>
      </c>
      <c r="F15" s="6" t="s">
        <v>64</v>
      </c>
      <c r="G15" s="149" t="s">
        <v>65</v>
      </c>
      <c r="H15" s="149" t="str">
        <f>CONCATENATE(A15,". ",G15," ocasionada por ",D15," debido a ",E15,"")</f>
        <v xml:space="preserve">TIC_R3. Afectación Económica y Reputacional ocasionada por incumplimientos normativos debido a Posibilidad de alteraciones, eliminación o uso indebido de información almacenada en repositorios digitales o sistemas institucionales, debido a acciones malintencionadas o errores de usuarios internos </v>
      </c>
      <c r="I15" s="149" t="s">
        <v>55</v>
      </c>
      <c r="J15" s="149" t="str">
        <f>IFERROR(VLOOKUP(I15,[1]Hoja1!$M$47:$N$53,2,)," ")</f>
        <v xml:space="preserve"> </v>
      </c>
      <c r="K15" s="149">
        <v>40</v>
      </c>
      <c r="L15" s="149">
        <v>80</v>
      </c>
      <c r="M15" s="149" t="str">
        <f>CONCATENATE(K15,L15)</f>
        <v>4080</v>
      </c>
      <c r="N15" s="149" t="str">
        <f>IFERROR(VLOOKUP(M15,'[1]Mapa calor'!$C$89:$D$114,2,FALSE)," ")</f>
        <v xml:space="preserve"> </v>
      </c>
      <c r="O15" s="21" t="s">
        <v>183</v>
      </c>
      <c r="P15" s="9" t="s">
        <v>66</v>
      </c>
      <c r="Q15" s="7" t="s">
        <v>48</v>
      </c>
      <c r="R15" s="11">
        <f>IF(Q15="Preventivo",25,IF(Q15="Detectivo",15,IF(Q15="Correctivo",10,"")))</f>
        <v>25</v>
      </c>
      <c r="S15" s="7" t="s">
        <v>49</v>
      </c>
      <c r="T15" s="11">
        <f>IF(S15="Automático",25,IF(S15="Manual",15,""))</f>
        <v>15</v>
      </c>
      <c r="U15" s="38">
        <f t="shared" si="0"/>
        <v>40</v>
      </c>
      <c r="V15" s="11">
        <f>IF(OR(Q15="Preventivo",Q15="Detectivo"),(U15*K$15)/100,"0")</f>
        <v>16</v>
      </c>
      <c r="W15" s="7">
        <v>0</v>
      </c>
      <c r="X15" s="146">
        <f>IF(K15&lt;&gt;"",K15-SUM(V15:V17),"")</f>
        <v>14.399999999999999</v>
      </c>
      <c r="Y15" s="146">
        <f>IF(L15&lt;&gt;"",L15-SUM(W15:W17),"")</f>
        <v>80</v>
      </c>
      <c r="Z15" s="149" t="str">
        <f>IF(OR(AND(X15&lt;=40,Y15&lt;=20),AND(X15&lt;=20,Y15&lt;=40)),"Bajo",IF(OR(AND(X15&gt;40,X15&lt;=80,Y15&lt;=40),AND(X15&gt;20,X15&lt;=40,Y15&gt;20,Y15&lt;=40),AND(X15&lt;=60,Y15&gt;40,Y15&lt;=60)),"Moderado",IF(OR(AND(X15&gt;80,Y15&lt;=80),AND(X15&gt;60,X15&lt;=80,Y15&gt;40,Y15&lt;=80),AND(X15&lt;=60,Y15&gt;60,Y15&lt;=80)),"Alto",IF(AND(Y15&gt;=80,Y15&lt;=100),"Extremo",""))))</f>
        <v>Alto</v>
      </c>
      <c r="AA15" s="149" t="str">
        <f>IF(Z15="Bajo","Asumir",IF(Z15="Moderado","Reducir (Mitigar)",IF(Z15="Alto","Reducir (Mitigar) o Reducir (Transferir) o Evitar ",IF(Z15="Extremo","Reducir (Mitigar) o Reducir (Transferir) o Evitar "," "))))</f>
        <v xml:space="preserve">Reducir (Mitigar) o Reducir (Transferir) o Evitar </v>
      </c>
      <c r="AB15" s="7" t="s">
        <v>67</v>
      </c>
      <c r="AC15" s="10">
        <v>45534</v>
      </c>
      <c r="AD15" s="149" t="s">
        <v>181</v>
      </c>
      <c r="AE15" s="76" t="s">
        <v>68</v>
      </c>
    </row>
    <row r="16" spans="1:31" ht="240" customHeight="1" x14ac:dyDescent="0.3">
      <c r="A16" s="152"/>
      <c r="B16" s="12"/>
      <c r="C16" s="12"/>
      <c r="D16" s="150"/>
      <c r="E16" s="150"/>
      <c r="F16" s="12"/>
      <c r="G16" s="150"/>
      <c r="H16" s="150"/>
      <c r="I16" s="150"/>
      <c r="J16" s="150"/>
      <c r="K16" s="150"/>
      <c r="L16" s="150"/>
      <c r="M16" s="150"/>
      <c r="N16" s="150"/>
      <c r="O16" s="121" t="s">
        <v>184</v>
      </c>
      <c r="P16" s="19" t="s">
        <v>69</v>
      </c>
      <c r="Q16" s="13" t="s">
        <v>48</v>
      </c>
      <c r="R16" s="15">
        <f t="shared" ref="R16:R17" si="1">IF(Q16="Preventivo",25,IF(Q16="Detectivo",15,IF(Q16="Correctivo",10,"")))</f>
        <v>25</v>
      </c>
      <c r="S16" s="13" t="s">
        <v>49</v>
      </c>
      <c r="T16" s="15">
        <f t="shared" ref="T16:T17" si="2">IF(S16="Automático",25,IF(S16="Manual",15,""))</f>
        <v>15</v>
      </c>
      <c r="U16" s="40">
        <f t="shared" si="0"/>
        <v>40</v>
      </c>
      <c r="V16" s="15">
        <f>IF(OR(Q16="Preventivo",Q16="Detectivo"),((K$15-V15)*U16/100),"0")</f>
        <v>9.6</v>
      </c>
      <c r="W16" s="13">
        <v>0</v>
      </c>
      <c r="X16" s="147"/>
      <c r="Y16" s="147"/>
      <c r="Z16" s="150"/>
      <c r="AA16" s="150"/>
      <c r="AB16" s="13" t="s">
        <v>70</v>
      </c>
      <c r="AC16" s="16">
        <v>45626</v>
      </c>
      <c r="AD16" s="150"/>
      <c r="AE16" s="49"/>
    </row>
    <row r="17" spans="1:31" ht="102" customHeight="1" thickBot="1" x14ac:dyDescent="0.35">
      <c r="A17" s="143"/>
      <c r="B17" s="17"/>
      <c r="C17" s="17"/>
      <c r="D17" s="151"/>
      <c r="E17" s="151"/>
      <c r="F17" s="17"/>
      <c r="G17" s="151"/>
      <c r="H17" s="151"/>
      <c r="I17" s="151"/>
      <c r="J17" s="151"/>
      <c r="K17" s="151"/>
      <c r="L17" s="151" t="e">
        <f>IF(OR(#REF!=#REF!,#REF!=#REF!,#REF!=#REF!,#REF!=#REF!,#REF!=#REF!,#REF!=#REF!,#REF!=#REF!,#REF!=#REF!,#REF!=#REF!),#REF!,IF(OR(#REF!=#REF!,#REF!=#REF!,#REF!=#REF!,#REF!=#REF!,#REF!=#REF!,#REF!=#REF!,#REF!=#REF!,#REF!=#REF!,#REF!=#REF!),#REF!,IF(OR(#REF!=#REF!,#REF!=#REF!,#REF!=#REF!,#REF!=#REF!,#REF!=#REF!,#REF!=#REF!,#REF!=#REF!),#REF!,IF(OR(#REF!=#REF!,#REF!=#REF!,#REF!=#REF!,#REF!=#REF!,#REF!=#REF!,#REF!=#REF!,#REF!=#REF!),#REF!,#REF!))))</f>
        <v>#REF!</v>
      </c>
      <c r="M17" s="151"/>
      <c r="N17" s="151"/>
      <c r="O17" s="65"/>
      <c r="P17" s="66"/>
      <c r="Q17" s="64"/>
      <c r="R17" s="67" t="str">
        <f t="shared" si="1"/>
        <v/>
      </c>
      <c r="S17" s="64"/>
      <c r="T17" s="67" t="str">
        <f t="shared" si="2"/>
        <v/>
      </c>
      <c r="U17" s="68" t="str">
        <f t="shared" si="0"/>
        <v xml:space="preserve"> </v>
      </c>
      <c r="V17" s="69" t="str">
        <f>IF(OR(Q17="Preventivo",Q17="Detectivo"),((K$15-V15-V16)*(U17/100)),"0")</f>
        <v>0</v>
      </c>
      <c r="W17" s="70">
        <v>0</v>
      </c>
      <c r="X17" s="148"/>
      <c r="Y17" s="148"/>
      <c r="Z17" s="151"/>
      <c r="AA17" s="151"/>
      <c r="AB17" s="64" t="s">
        <v>71</v>
      </c>
      <c r="AC17" s="71">
        <v>45565</v>
      </c>
      <c r="AD17" s="151"/>
      <c r="AE17" s="77"/>
    </row>
    <row r="18" spans="1:31" s="18" customFormat="1" ht="183.95" customHeight="1" x14ac:dyDescent="0.3">
      <c r="A18" s="144" t="s">
        <v>79</v>
      </c>
      <c r="B18" s="6" t="s">
        <v>73</v>
      </c>
      <c r="C18" s="6" t="s">
        <v>73</v>
      </c>
      <c r="D18" s="122" t="s">
        <v>62</v>
      </c>
      <c r="E18" s="122" t="s">
        <v>76</v>
      </c>
      <c r="F18" s="75" t="s">
        <v>74</v>
      </c>
      <c r="G18" s="122" t="s">
        <v>65</v>
      </c>
      <c r="H18" s="122" t="s">
        <v>80</v>
      </c>
      <c r="I18" s="122" t="s">
        <v>55</v>
      </c>
      <c r="J18" s="122" t="s">
        <v>56</v>
      </c>
      <c r="K18" s="122">
        <v>20</v>
      </c>
      <c r="L18" s="122">
        <v>80</v>
      </c>
      <c r="M18" s="122" t="s">
        <v>57</v>
      </c>
      <c r="N18" s="122" t="s">
        <v>58</v>
      </c>
      <c r="O18" s="8" t="s">
        <v>81</v>
      </c>
      <c r="P18" s="72" t="s">
        <v>182</v>
      </c>
      <c r="Q18" s="7" t="s">
        <v>48</v>
      </c>
      <c r="R18" s="11">
        <v>25</v>
      </c>
      <c r="S18" s="7" t="s">
        <v>49</v>
      </c>
      <c r="T18" s="11">
        <v>15</v>
      </c>
      <c r="U18" s="38">
        <v>40</v>
      </c>
      <c r="V18" s="11">
        <v>24</v>
      </c>
      <c r="W18" s="7">
        <v>0</v>
      </c>
      <c r="X18" s="38">
        <v>-18.399999999999999</v>
      </c>
      <c r="Y18" s="124">
        <v>80</v>
      </c>
      <c r="Z18" s="122" t="s">
        <v>59</v>
      </c>
      <c r="AA18" s="7" t="s">
        <v>60</v>
      </c>
      <c r="AB18" s="7" t="s">
        <v>77</v>
      </c>
      <c r="AC18" s="10">
        <v>45657</v>
      </c>
      <c r="AD18" s="122" t="s">
        <v>78</v>
      </c>
      <c r="AE18" s="76" t="s">
        <v>68</v>
      </c>
    </row>
    <row r="19" spans="1:31" s="18" customFormat="1" ht="204" customHeight="1" thickBot="1" x14ac:dyDescent="0.35">
      <c r="A19" s="145"/>
      <c r="B19" s="17"/>
      <c r="C19" s="17"/>
      <c r="D19" s="123"/>
      <c r="E19" s="123"/>
      <c r="F19" s="17"/>
      <c r="G19" s="123"/>
      <c r="H19" s="123"/>
      <c r="I19" s="123"/>
      <c r="J19" s="123"/>
      <c r="K19" s="123"/>
      <c r="L19" s="123"/>
      <c r="M19" s="123"/>
      <c r="N19" s="123"/>
      <c r="O19" s="65" t="s">
        <v>82</v>
      </c>
      <c r="P19" s="73" t="s">
        <v>75</v>
      </c>
      <c r="Q19" s="64" t="s">
        <v>48</v>
      </c>
      <c r="R19" s="67">
        <v>25</v>
      </c>
      <c r="S19" s="64" t="s">
        <v>49</v>
      </c>
      <c r="T19" s="67">
        <v>15</v>
      </c>
      <c r="U19" s="74">
        <v>40</v>
      </c>
      <c r="V19" s="67">
        <v>14.4</v>
      </c>
      <c r="W19" s="64">
        <v>0</v>
      </c>
      <c r="X19" s="74"/>
      <c r="Y19" s="125"/>
      <c r="Z19" s="123"/>
      <c r="AA19" s="64"/>
      <c r="AB19" s="64"/>
      <c r="AC19" s="71"/>
      <c r="AD19" s="123"/>
      <c r="AE19" s="77"/>
    </row>
    <row r="20" spans="1:31" ht="138.94999999999999" customHeight="1" x14ac:dyDescent="0.3">
      <c r="A20" s="142" t="s">
        <v>89</v>
      </c>
      <c r="B20" s="149" t="s">
        <v>45</v>
      </c>
      <c r="C20" s="149" t="s">
        <v>45</v>
      </c>
      <c r="D20" s="122" t="s">
        <v>90</v>
      </c>
      <c r="E20" s="122" t="s">
        <v>91</v>
      </c>
      <c r="F20" s="122" t="s">
        <v>83</v>
      </c>
      <c r="G20" s="122" t="s">
        <v>92</v>
      </c>
      <c r="H20" s="122" t="s">
        <v>93</v>
      </c>
      <c r="I20" s="122" t="s">
        <v>55</v>
      </c>
      <c r="J20" s="122" t="s">
        <v>56</v>
      </c>
      <c r="K20" s="122">
        <v>20</v>
      </c>
      <c r="L20" s="122">
        <v>80</v>
      </c>
      <c r="M20" s="122" t="s">
        <v>57</v>
      </c>
      <c r="N20" s="122" t="s">
        <v>58</v>
      </c>
      <c r="O20" s="8" t="s">
        <v>94</v>
      </c>
      <c r="P20" s="78" t="s">
        <v>84</v>
      </c>
      <c r="Q20" s="7" t="s">
        <v>48</v>
      </c>
      <c r="R20" s="38">
        <v>25</v>
      </c>
      <c r="S20" s="7" t="s">
        <v>49</v>
      </c>
      <c r="T20" s="38">
        <v>15</v>
      </c>
      <c r="U20" s="38">
        <v>40</v>
      </c>
      <c r="V20" s="38">
        <v>32</v>
      </c>
      <c r="W20" s="7">
        <v>0</v>
      </c>
      <c r="X20" s="38">
        <v>-26.4</v>
      </c>
      <c r="Y20" s="124">
        <v>80</v>
      </c>
      <c r="Z20" s="122" t="s">
        <v>59</v>
      </c>
      <c r="AA20" s="7" t="s">
        <v>60</v>
      </c>
      <c r="AB20" s="7" t="s">
        <v>85</v>
      </c>
      <c r="AC20" s="79">
        <v>45657</v>
      </c>
      <c r="AD20" s="122" t="s">
        <v>95</v>
      </c>
      <c r="AE20" s="130" t="s">
        <v>68</v>
      </c>
    </row>
    <row r="21" spans="1:31" ht="171.95" customHeight="1" thickBot="1" x14ac:dyDescent="0.35">
      <c r="A21" s="143"/>
      <c r="B21" s="151"/>
      <c r="C21" s="151"/>
      <c r="D21" s="123"/>
      <c r="E21" s="123"/>
      <c r="F21" s="123"/>
      <c r="G21" s="123"/>
      <c r="H21" s="123"/>
      <c r="I21" s="123"/>
      <c r="J21" s="123"/>
      <c r="K21" s="123"/>
      <c r="L21" s="123"/>
      <c r="M21" s="123"/>
      <c r="N21" s="123"/>
      <c r="O21" s="65" t="s">
        <v>96</v>
      </c>
      <c r="P21" s="66" t="s">
        <v>86</v>
      </c>
      <c r="Q21" s="64" t="s">
        <v>87</v>
      </c>
      <c r="R21" s="74">
        <v>15</v>
      </c>
      <c r="S21" s="64" t="s">
        <v>49</v>
      </c>
      <c r="T21" s="74">
        <v>15</v>
      </c>
      <c r="U21" s="74">
        <v>30</v>
      </c>
      <c r="V21" s="74">
        <v>14.4</v>
      </c>
      <c r="W21" s="64">
        <v>0</v>
      </c>
      <c r="X21" s="64"/>
      <c r="Y21" s="125"/>
      <c r="Z21" s="123"/>
      <c r="AA21" s="64"/>
      <c r="AB21" s="80" t="s">
        <v>88</v>
      </c>
      <c r="AC21" s="80">
        <v>45657</v>
      </c>
      <c r="AD21" s="123"/>
      <c r="AE21" s="131"/>
    </row>
    <row r="22" spans="1:31" s="1" customFormat="1" ht="245.1" customHeight="1" x14ac:dyDescent="0.25">
      <c r="A22" s="142" t="s">
        <v>100</v>
      </c>
      <c r="B22" s="122" t="s">
        <v>45</v>
      </c>
      <c r="C22" s="122" t="s">
        <v>45</v>
      </c>
      <c r="D22" s="122" t="s">
        <v>51</v>
      </c>
      <c r="E22" s="122" t="s">
        <v>101</v>
      </c>
      <c r="F22" s="122" t="s">
        <v>97</v>
      </c>
      <c r="G22" s="122" t="s">
        <v>65</v>
      </c>
      <c r="H22" s="122" t="s">
        <v>102</v>
      </c>
      <c r="I22" s="122" t="s">
        <v>55</v>
      </c>
      <c r="J22" s="122" t="s">
        <v>56</v>
      </c>
      <c r="K22" s="122">
        <v>20</v>
      </c>
      <c r="L22" s="122">
        <v>60</v>
      </c>
      <c r="M22" s="122" t="s">
        <v>103</v>
      </c>
      <c r="N22" s="122" t="s">
        <v>104</v>
      </c>
      <c r="O22" s="8" t="s">
        <v>105</v>
      </c>
      <c r="P22" s="9" t="s">
        <v>98</v>
      </c>
      <c r="Q22" s="7" t="s">
        <v>48</v>
      </c>
      <c r="R22" s="11">
        <v>25</v>
      </c>
      <c r="S22" s="7" t="s">
        <v>49</v>
      </c>
      <c r="T22" s="11">
        <v>15</v>
      </c>
      <c r="U22" s="38">
        <v>40</v>
      </c>
      <c r="V22" s="11">
        <v>24</v>
      </c>
      <c r="W22" s="7">
        <v>0</v>
      </c>
      <c r="X22" s="38">
        <v>-18.399999999999999</v>
      </c>
      <c r="Y22" s="124">
        <v>60</v>
      </c>
      <c r="Z22" s="122" t="s">
        <v>106</v>
      </c>
      <c r="AA22" s="7" t="s">
        <v>107</v>
      </c>
      <c r="AB22" s="7"/>
      <c r="AC22" s="10"/>
      <c r="AD22" s="122" t="s">
        <v>108</v>
      </c>
      <c r="AE22" s="130" t="s">
        <v>68</v>
      </c>
    </row>
    <row r="23" spans="1:31" ht="143.1" customHeight="1" thickBot="1" x14ac:dyDescent="0.35">
      <c r="A23" s="143"/>
      <c r="B23" s="123"/>
      <c r="C23" s="123"/>
      <c r="D23" s="123"/>
      <c r="E23" s="123"/>
      <c r="F23" s="123"/>
      <c r="G23" s="123"/>
      <c r="H23" s="123"/>
      <c r="I23" s="123"/>
      <c r="J23" s="123"/>
      <c r="K23" s="123"/>
      <c r="L23" s="123"/>
      <c r="M23" s="123"/>
      <c r="N23" s="123"/>
      <c r="O23" s="65" t="s">
        <v>109</v>
      </c>
      <c r="P23" s="66" t="s">
        <v>99</v>
      </c>
      <c r="Q23" s="64" t="s">
        <v>48</v>
      </c>
      <c r="R23" s="67">
        <v>25</v>
      </c>
      <c r="S23" s="64" t="s">
        <v>49</v>
      </c>
      <c r="T23" s="67">
        <v>15</v>
      </c>
      <c r="U23" s="74">
        <v>40</v>
      </c>
      <c r="V23" s="67">
        <v>14.4</v>
      </c>
      <c r="W23" s="64">
        <v>0</v>
      </c>
      <c r="X23" s="74"/>
      <c r="Y23" s="125"/>
      <c r="Z23" s="123"/>
      <c r="AA23" s="64"/>
      <c r="AB23" s="64"/>
      <c r="AC23" s="71"/>
      <c r="AD23" s="123"/>
      <c r="AE23" s="131"/>
    </row>
    <row r="24" spans="1:31" s="81" customFormat="1" ht="183" customHeight="1" thickBot="1" x14ac:dyDescent="0.3">
      <c r="A24" s="82" t="s">
        <v>113</v>
      </c>
      <c r="B24" s="83" t="s">
        <v>45</v>
      </c>
      <c r="C24" s="83" t="s">
        <v>45</v>
      </c>
      <c r="D24" s="63" t="s">
        <v>51</v>
      </c>
      <c r="E24" s="63" t="s">
        <v>114</v>
      </c>
      <c r="F24" s="83" t="s">
        <v>110</v>
      </c>
      <c r="G24" s="56" t="s">
        <v>53</v>
      </c>
      <c r="H24" s="56" t="s">
        <v>115</v>
      </c>
      <c r="I24" s="56" t="s">
        <v>55</v>
      </c>
      <c r="J24" s="56" t="s">
        <v>56</v>
      </c>
      <c r="K24" s="56">
        <v>20</v>
      </c>
      <c r="L24" s="56">
        <v>100</v>
      </c>
      <c r="M24" s="56" t="s">
        <v>116</v>
      </c>
      <c r="N24" s="96" t="s">
        <v>117</v>
      </c>
      <c r="O24" s="84" t="s">
        <v>118</v>
      </c>
      <c r="P24" s="85" t="s">
        <v>111</v>
      </c>
      <c r="Q24" s="83" t="s">
        <v>48</v>
      </c>
      <c r="R24" s="58">
        <v>25</v>
      </c>
      <c r="S24" s="83" t="s">
        <v>49</v>
      </c>
      <c r="T24" s="58">
        <v>15</v>
      </c>
      <c r="U24" s="59">
        <v>40</v>
      </c>
      <c r="V24" s="58">
        <v>32</v>
      </c>
      <c r="W24" s="83">
        <v>0</v>
      </c>
      <c r="X24" s="59">
        <v>-12</v>
      </c>
      <c r="Y24" s="59">
        <v>100</v>
      </c>
      <c r="Z24" s="56" t="s">
        <v>119</v>
      </c>
      <c r="AA24" s="56" t="s">
        <v>60</v>
      </c>
      <c r="AB24" s="83" t="s">
        <v>112</v>
      </c>
      <c r="AC24" s="86">
        <v>45657</v>
      </c>
      <c r="AD24" s="56" t="s">
        <v>120</v>
      </c>
      <c r="AE24" s="87" t="s">
        <v>68</v>
      </c>
    </row>
    <row r="25" spans="1:31" s="41" customFormat="1" ht="188.1" customHeight="1" x14ac:dyDescent="0.3">
      <c r="A25" s="142" t="s">
        <v>130</v>
      </c>
      <c r="B25" s="20" t="s">
        <v>45</v>
      </c>
      <c r="C25" s="20" t="s">
        <v>45</v>
      </c>
      <c r="D25" s="122" t="s">
        <v>126</v>
      </c>
      <c r="E25" s="122" t="s">
        <v>127</v>
      </c>
      <c r="F25" s="88" t="s">
        <v>121</v>
      </c>
      <c r="G25" s="122" t="s">
        <v>128</v>
      </c>
      <c r="H25" s="6" t="s">
        <v>131</v>
      </c>
      <c r="I25" s="6" t="s">
        <v>55</v>
      </c>
      <c r="J25" s="6" t="s">
        <v>56</v>
      </c>
      <c r="K25" s="122">
        <v>20</v>
      </c>
      <c r="L25" s="122">
        <v>100</v>
      </c>
      <c r="M25" s="122" t="s">
        <v>116</v>
      </c>
      <c r="N25" s="138" t="s">
        <v>117</v>
      </c>
      <c r="O25" s="140" t="s">
        <v>132</v>
      </c>
      <c r="P25" s="134" t="s">
        <v>122</v>
      </c>
      <c r="Q25" s="134" t="s">
        <v>48</v>
      </c>
      <c r="R25" s="136">
        <v>25</v>
      </c>
      <c r="S25" s="134" t="s">
        <v>49</v>
      </c>
      <c r="T25" s="136">
        <v>15</v>
      </c>
      <c r="U25" s="124">
        <v>40</v>
      </c>
      <c r="V25" s="136">
        <v>32</v>
      </c>
      <c r="W25" s="134">
        <v>0</v>
      </c>
      <c r="X25" s="124">
        <v>-12</v>
      </c>
      <c r="Y25" s="124">
        <v>100</v>
      </c>
      <c r="Z25" s="122" t="s">
        <v>119</v>
      </c>
      <c r="AA25" s="7" t="s">
        <v>60</v>
      </c>
      <c r="AB25" s="88" t="s">
        <v>123</v>
      </c>
      <c r="AC25" s="90">
        <v>45657</v>
      </c>
      <c r="AD25" s="122" t="s">
        <v>129</v>
      </c>
      <c r="AE25" s="126" t="s">
        <v>68</v>
      </c>
    </row>
    <row r="26" spans="1:31" s="41" customFormat="1" ht="69.95" customHeight="1" thickBot="1" x14ac:dyDescent="0.35">
      <c r="A26" s="143"/>
      <c r="B26" s="94"/>
      <c r="C26" s="94"/>
      <c r="D26" s="123"/>
      <c r="E26" s="123"/>
      <c r="F26" s="91" t="s">
        <v>124</v>
      </c>
      <c r="G26" s="123"/>
      <c r="H26" s="17"/>
      <c r="I26" s="17"/>
      <c r="J26" s="17"/>
      <c r="K26" s="123"/>
      <c r="L26" s="123"/>
      <c r="M26" s="123"/>
      <c r="N26" s="139"/>
      <c r="O26" s="141"/>
      <c r="P26" s="135"/>
      <c r="Q26" s="135"/>
      <c r="R26" s="137"/>
      <c r="S26" s="135"/>
      <c r="T26" s="137"/>
      <c r="U26" s="125"/>
      <c r="V26" s="137"/>
      <c r="W26" s="135"/>
      <c r="X26" s="125"/>
      <c r="Y26" s="125"/>
      <c r="Z26" s="123"/>
      <c r="AA26" s="64"/>
      <c r="AB26" s="91" t="s">
        <v>125</v>
      </c>
      <c r="AC26" s="93">
        <v>45657</v>
      </c>
      <c r="AD26" s="123"/>
      <c r="AE26" s="127"/>
    </row>
    <row r="27" spans="1:31" ht="251.1" customHeight="1" x14ac:dyDescent="0.3">
      <c r="A27" s="142" t="s">
        <v>138</v>
      </c>
      <c r="B27" s="6" t="s">
        <v>45</v>
      </c>
      <c r="C27" s="6" t="s">
        <v>45</v>
      </c>
      <c r="D27" s="132" t="s">
        <v>51</v>
      </c>
      <c r="E27" s="122" t="s">
        <v>139</v>
      </c>
      <c r="F27" s="122" t="s">
        <v>134</v>
      </c>
      <c r="G27" s="122" t="s">
        <v>65</v>
      </c>
      <c r="H27" s="122" t="s">
        <v>140</v>
      </c>
      <c r="I27" s="122" t="s">
        <v>55</v>
      </c>
      <c r="J27" s="122" t="s">
        <v>56</v>
      </c>
      <c r="K27" s="122">
        <v>20</v>
      </c>
      <c r="L27" s="122">
        <v>60</v>
      </c>
      <c r="M27" s="122">
        <v>2060</v>
      </c>
      <c r="N27" s="122" t="s">
        <v>104</v>
      </c>
      <c r="O27" s="8" t="s">
        <v>141</v>
      </c>
      <c r="P27" s="95" t="s">
        <v>135</v>
      </c>
      <c r="Q27" s="7" t="s">
        <v>48</v>
      </c>
      <c r="R27" s="11">
        <v>25</v>
      </c>
      <c r="S27" s="7" t="s">
        <v>49</v>
      </c>
      <c r="T27" s="11">
        <v>15</v>
      </c>
      <c r="U27" s="38">
        <v>40</v>
      </c>
      <c r="V27" s="11">
        <v>32</v>
      </c>
      <c r="W27" s="7">
        <v>0</v>
      </c>
      <c r="X27" s="38">
        <v>-12</v>
      </c>
      <c r="Y27" s="124">
        <v>60</v>
      </c>
      <c r="Z27" s="122" t="s">
        <v>106</v>
      </c>
      <c r="AA27" s="7" t="s">
        <v>107</v>
      </c>
      <c r="AB27" s="7"/>
      <c r="AC27" s="10"/>
      <c r="AD27" s="122" t="s">
        <v>142</v>
      </c>
      <c r="AE27" s="130" t="s">
        <v>68</v>
      </c>
    </row>
    <row r="28" spans="1:31" ht="248.1" customHeight="1" thickBot="1" x14ac:dyDescent="0.35">
      <c r="A28" s="143"/>
      <c r="B28" s="12"/>
      <c r="C28" s="12"/>
      <c r="D28" s="133"/>
      <c r="E28" s="123"/>
      <c r="F28" s="123"/>
      <c r="G28" s="123"/>
      <c r="H28" s="123"/>
      <c r="I28" s="123"/>
      <c r="J28" s="123"/>
      <c r="K28" s="123"/>
      <c r="L28" s="123"/>
      <c r="M28" s="123"/>
      <c r="N28" s="123"/>
      <c r="O28" s="14" t="s">
        <v>143</v>
      </c>
      <c r="P28" s="97" t="s">
        <v>136</v>
      </c>
      <c r="Q28" s="45" t="s">
        <v>137</v>
      </c>
      <c r="R28" s="46">
        <v>10</v>
      </c>
      <c r="S28" s="45" t="s">
        <v>49</v>
      </c>
      <c r="T28" s="46">
        <v>15</v>
      </c>
      <c r="U28" s="48">
        <v>25</v>
      </c>
      <c r="V28" s="46" t="s">
        <v>133</v>
      </c>
      <c r="W28" s="45">
        <v>0</v>
      </c>
      <c r="X28" s="48"/>
      <c r="Y28" s="125"/>
      <c r="Z28" s="123"/>
      <c r="AA28" s="45"/>
      <c r="AB28" s="45"/>
      <c r="AC28" s="47"/>
      <c r="AD28" s="123"/>
      <c r="AE28" s="131"/>
    </row>
    <row r="29" spans="1:31" s="104" customFormat="1" ht="327" customHeight="1" thickBot="1" x14ac:dyDescent="0.3">
      <c r="A29" s="82" t="s">
        <v>148</v>
      </c>
      <c r="B29" s="98" t="s">
        <v>45</v>
      </c>
      <c r="C29" s="98" t="s">
        <v>45</v>
      </c>
      <c r="D29" s="63" t="s">
        <v>51</v>
      </c>
      <c r="E29" s="63" t="s">
        <v>149</v>
      </c>
      <c r="F29" s="98" t="s">
        <v>144</v>
      </c>
      <c r="G29" s="56" t="s">
        <v>92</v>
      </c>
      <c r="H29" s="56" t="s">
        <v>150</v>
      </c>
      <c r="I29" s="56" t="s">
        <v>55</v>
      </c>
      <c r="J29" s="56" t="s">
        <v>56</v>
      </c>
      <c r="K29" s="56">
        <v>40</v>
      </c>
      <c r="L29" s="56">
        <v>80</v>
      </c>
      <c r="M29" s="56" t="s">
        <v>151</v>
      </c>
      <c r="N29" s="56" t="s">
        <v>58</v>
      </c>
      <c r="O29" s="84" t="s">
        <v>152</v>
      </c>
      <c r="P29" s="99" t="s">
        <v>145</v>
      </c>
      <c r="Q29" s="98" t="s">
        <v>48</v>
      </c>
      <c r="R29" s="100">
        <v>25</v>
      </c>
      <c r="S29" s="98" t="s">
        <v>49</v>
      </c>
      <c r="T29" s="100">
        <v>15</v>
      </c>
      <c r="U29" s="101">
        <v>40</v>
      </c>
      <c r="V29" s="100">
        <v>16</v>
      </c>
      <c r="W29" s="98">
        <v>0</v>
      </c>
      <c r="X29" s="59">
        <v>24</v>
      </c>
      <c r="Y29" s="59">
        <v>80</v>
      </c>
      <c r="Z29" s="56" t="s">
        <v>59</v>
      </c>
      <c r="AA29" s="56" t="s">
        <v>60</v>
      </c>
      <c r="AB29" s="98" t="s">
        <v>146</v>
      </c>
      <c r="AC29" s="102">
        <v>45595</v>
      </c>
      <c r="AD29" s="56" t="s">
        <v>153</v>
      </c>
      <c r="AE29" s="103" t="s">
        <v>147</v>
      </c>
    </row>
    <row r="30" spans="1:31" ht="207.95" customHeight="1" thickBot="1" x14ac:dyDescent="0.35">
      <c r="A30" s="82" t="s">
        <v>159</v>
      </c>
      <c r="B30" s="56" t="s">
        <v>45</v>
      </c>
      <c r="C30" s="56" t="s">
        <v>45</v>
      </c>
      <c r="D30" s="63" t="s">
        <v>51</v>
      </c>
      <c r="E30" s="56" t="s">
        <v>154</v>
      </c>
      <c r="F30" s="105" t="s">
        <v>155</v>
      </c>
      <c r="G30" s="56" t="s">
        <v>92</v>
      </c>
      <c r="H30" s="56" t="s">
        <v>160</v>
      </c>
      <c r="I30" s="56" t="s">
        <v>55</v>
      </c>
      <c r="J30" s="56" t="s">
        <v>56</v>
      </c>
      <c r="K30" s="56">
        <v>20</v>
      </c>
      <c r="L30" s="56">
        <v>80</v>
      </c>
      <c r="M30" s="56" t="s">
        <v>57</v>
      </c>
      <c r="N30" s="56" t="s">
        <v>58</v>
      </c>
      <c r="O30" s="84" t="s">
        <v>161</v>
      </c>
      <c r="P30" s="63" t="s">
        <v>156</v>
      </c>
      <c r="Q30" s="56" t="s">
        <v>48</v>
      </c>
      <c r="R30" s="58">
        <v>25</v>
      </c>
      <c r="S30" s="56" t="s">
        <v>49</v>
      </c>
      <c r="T30" s="58">
        <v>15</v>
      </c>
      <c r="U30" s="59">
        <v>40</v>
      </c>
      <c r="V30" s="58">
        <v>8</v>
      </c>
      <c r="W30" s="56">
        <v>0</v>
      </c>
      <c r="X30" s="58">
        <v>12</v>
      </c>
      <c r="Y30" s="58">
        <v>80</v>
      </c>
      <c r="Z30" s="56" t="s">
        <v>59</v>
      </c>
      <c r="AA30" s="56" t="s">
        <v>60</v>
      </c>
      <c r="AB30" s="56" t="s">
        <v>157</v>
      </c>
      <c r="AC30" s="60">
        <v>45657</v>
      </c>
      <c r="AD30" s="56" t="s">
        <v>158</v>
      </c>
      <c r="AE30" s="61" t="s">
        <v>68</v>
      </c>
    </row>
    <row r="31" spans="1:31" s="42" customFormat="1" ht="194.25" customHeight="1" x14ac:dyDescent="0.3">
      <c r="A31" s="142" t="s">
        <v>168</v>
      </c>
      <c r="B31" s="22" t="s">
        <v>73</v>
      </c>
      <c r="C31" s="22" t="s">
        <v>73</v>
      </c>
      <c r="D31" s="122" t="s">
        <v>169</v>
      </c>
      <c r="E31" s="122" t="s">
        <v>170</v>
      </c>
      <c r="F31" s="106" t="s">
        <v>162</v>
      </c>
      <c r="G31" s="122" t="s">
        <v>65</v>
      </c>
      <c r="H31" s="122" t="s">
        <v>171</v>
      </c>
      <c r="I31" s="122" t="s">
        <v>55</v>
      </c>
      <c r="J31" s="122" t="s">
        <v>56</v>
      </c>
      <c r="K31" s="122">
        <v>40</v>
      </c>
      <c r="L31" s="122">
        <v>80</v>
      </c>
      <c r="M31" s="122" t="s">
        <v>151</v>
      </c>
      <c r="N31" s="122" t="s">
        <v>58</v>
      </c>
      <c r="O31" s="8" t="s">
        <v>172</v>
      </c>
      <c r="P31" s="107" t="s">
        <v>163</v>
      </c>
      <c r="Q31" s="106" t="s">
        <v>48</v>
      </c>
      <c r="R31" s="108">
        <v>25</v>
      </c>
      <c r="S31" s="106" t="s">
        <v>49</v>
      </c>
      <c r="T31" s="108">
        <v>15</v>
      </c>
      <c r="U31" s="109">
        <v>40</v>
      </c>
      <c r="V31" s="108">
        <v>24</v>
      </c>
      <c r="W31" s="106">
        <v>0</v>
      </c>
      <c r="X31" s="38">
        <v>1.6000000000000014</v>
      </c>
      <c r="Y31" s="124">
        <v>80</v>
      </c>
      <c r="Z31" s="122" t="s">
        <v>59</v>
      </c>
      <c r="AA31" s="7" t="s">
        <v>60</v>
      </c>
      <c r="AB31" s="106" t="s">
        <v>164</v>
      </c>
      <c r="AC31" s="110">
        <v>45657</v>
      </c>
      <c r="AD31" s="7" t="s">
        <v>173</v>
      </c>
      <c r="AE31" s="128" t="s">
        <v>68</v>
      </c>
    </row>
    <row r="32" spans="1:31" s="42" customFormat="1" ht="195" customHeight="1" thickBot="1" x14ac:dyDescent="0.35">
      <c r="A32" s="143"/>
      <c r="B32" s="117"/>
      <c r="C32" s="117"/>
      <c r="D32" s="123"/>
      <c r="E32" s="123"/>
      <c r="F32" s="111" t="s">
        <v>165</v>
      </c>
      <c r="G32" s="123"/>
      <c r="H32" s="123"/>
      <c r="I32" s="123"/>
      <c r="J32" s="123"/>
      <c r="K32" s="123"/>
      <c r="L32" s="123"/>
      <c r="M32" s="123"/>
      <c r="N32" s="123"/>
      <c r="O32" s="65" t="s">
        <v>174</v>
      </c>
      <c r="P32" s="112" t="s">
        <v>166</v>
      </c>
      <c r="Q32" s="111" t="s">
        <v>48</v>
      </c>
      <c r="R32" s="113">
        <v>25</v>
      </c>
      <c r="S32" s="111" t="s">
        <v>49</v>
      </c>
      <c r="T32" s="113">
        <v>15</v>
      </c>
      <c r="U32" s="114">
        <v>40</v>
      </c>
      <c r="V32" s="113">
        <v>14.4</v>
      </c>
      <c r="W32" s="111">
        <v>0</v>
      </c>
      <c r="X32" s="74"/>
      <c r="Y32" s="125"/>
      <c r="Z32" s="123"/>
      <c r="AA32" s="64"/>
      <c r="AB32" s="111" t="s">
        <v>167</v>
      </c>
      <c r="AC32" s="115">
        <v>45473</v>
      </c>
      <c r="AD32" s="64"/>
      <c r="AE32" s="129"/>
    </row>
    <row r="33" spans="1:31" ht="195" customHeight="1" x14ac:dyDescent="0.3">
      <c r="A33" s="142" t="s">
        <v>175</v>
      </c>
      <c r="B33" s="6" t="s">
        <v>73</v>
      </c>
      <c r="C33" s="6" t="s">
        <v>73</v>
      </c>
      <c r="D33" s="122" t="s">
        <v>169</v>
      </c>
      <c r="E33" s="122" t="s">
        <v>170</v>
      </c>
      <c r="F33" s="7" t="s">
        <v>162</v>
      </c>
      <c r="G33" s="122" t="s">
        <v>65</v>
      </c>
      <c r="H33" s="122" t="s">
        <v>176</v>
      </c>
      <c r="I33" s="122" t="s">
        <v>55</v>
      </c>
      <c r="J33" s="122" t="s">
        <v>56</v>
      </c>
      <c r="K33" s="122">
        <v>40</v>
      </c>
      <c r="L33" s="122">
        <v>80</v>
      </c>
      <c r="M33" s="122" t="s">
        <v>151</v>
      </c>
      <c r="N33" s="122" t="s">
        <v>58</v>
      </c>
      <c r="O33" s="8" t="s">
        <v>177</v>
      </c>
      <c r="P33" s="9" t="s">
        <v>163</v>
      </c>
      <c r="Q33" s="7" t="s">
        <v>48</v>
      </c>
      <c r="R33" s="38">
        <v>25</v>
      </c>
      <c r="S33" s="7" t="s">
        <v>49</v>
      </c>
      <c r="T33" s="38">
        <v>15</v>
      </c>
      <c r="U33" s="38">
        <v>40</v>
      </c>
      <c r="V33" s="38">
        <v>24</v>
      </c>
      <c r="W33" s="7">
        <v>0</v>
      </c>
      <c r="X33" s="38">
        <v>1.6000000000000014</v>
      </c>
      <c r="Y33" s="124">
        <v>80</v>
      </c>
      <c r="Z33" s="122" t="s">
        <v>59</v>
      </c>
      <c r="AA33" s="7" t="s">
        <v>60</v>
      </c>
      <c r="AB33" s="7" t="s">
        <v>164</v>
      </c>
      <c r="AC33" s="10">
        <v>45657</v>
      </c>
      <c r="AD33" s="7" t="s">
        <v>178</v>
      </c>
      <c r="AE33" s="130" t="s">
        <v>68</v>
      </c>
    </row>
    <row r="34" spans="1:31" ht="171.95" customHeight="1" thickBot="1" x14ac:dyDescent="0.35">
      <c r="A34" s="143"/>
      <c r="B34" s="17"/>
      <c r="C34" s="17"/>
      <c r="D34" s="123"/>
      <c r="E34" s="123"/>
      <c r="F34" s="64" t="s">
        <v>165</v>
      </c>
      <c r="G34" s="123"/>
      <c r="H34" s="123"/>
      <c r="I34" s="123"/>
      <c r="J34" s="123"/>
      <c r="K34" s="123"/>
      <c r="L34" s="123"/>
      <c r="M34" s="123"/>
      <c r="N34" s="123"/>
      <c r="O34" s="65" t="s">
        <v>179</v>
      </c>
      <c r="P34" s="66" t="s">
        <v>166</v>
      </c>
      <c r="Q34" s="64" t="s">
        <v>48</v>
      </c>
      <c r="R34" s="74">
        <v>25</v>
      </c>
      <c r="S34" s="64" t="s">
        <v>49</v>
      </c>
      <c r="T34" s="74">
        <v>15</v>
      </c>
      <c r="U34" s="74">
        <v>40</v>
      </c>
      <c r="V34" s="74">
        <v>14.4</v>
      </c>
      <c r="W34" s="64">
        <v>0</v>
      </c>
      <c r="X34" s="64"/>
      <c r="Y34" s="125"/>
      <c r="Z34" s="123"/>
      <c r="AA34" s="64"/>
      <c r="AB34" s="64" t="s">
        <v>167</v>
      </c>
      <c r="AC34" s="71">
        <v>45473</v>
      </c>
      <c r="AD34" s="64"/>
      <c r="AE34" s="131"/>
    </row>
    <row r="35" spans="1:31" s="41" customFormat="1" ht="194.25" customHeight="1" x14ac:dyDescent="0.3">
      <c r="A35" s="142" t="s">
        <v>168</v>
      </c>
      <c r="B35" s="20" t="s">
        <v>73</v>
      </c>
      <c r="C35" s="20" t="s">
        <v>73</v>
      </c>
      <c r="D35" s="122" t="s">
        <v>169</v>
      </c>
      <c r="E35" s="122" t="s">
        <v>170</v>
      </c>
      <c r="F35" s="88" t="s">
        <v>162</v>
      </c>
      <c r="G35" s="122" t="s">
        <v>65</v>
      </c>
      <c r="H35" s="122" t="s">
        <v>171</v>
      </c>
      <c r="I35" s="122" t="s">
        <v>55</v>
      </c>
      <c r="J35" s="122" t="s">
        <v>56</v>
      </c>
      <c r="K35" s="122">
        <v>40</v>
      </c>
      <c r="L35" s="122">
        <v>80</v>
      </c>
      <c r="M35" s="122" t="s">
        <v>151</v>
      </c>
      <c r="N35" s="122" t="s">
        <v>58</v>
      </c>
      <c r="O35" s="8" t="s">
        <v>172</v>
      </c>
      <c r="P35" s="89" t="s">
        <v>163</v>
      </c>
      <c r="Q35" s="88" t="s">
        <v>48</v>
      </c>
      <c r="R35" s="11">
        <v>25</v>
      </c>
      <c r="S35" s="88" t="s">
        <v>49</v>
      </c>
      <c r="T35" s="11">
        <v>15</v>
      </c>
      <c r="U35" s="38">
        <v>40</v>
      </c>
      <c r="V35" s="11">
        <v>24</v>
      </c>
      <c r="W35" s="88">
        <v>0</v>
      </c>
      <c r="X35" s="38">
        <v>1.6000000000000014</v>
      </c>
      <c r="Y35" s="124">
        <v>80</v>
      </c>
      <c r="Z35" s="122" t="s">
        <v>59</v>
      </c>
      <c r="AA35" s="7" t="s">
        <v>60</v>
      </c>
      <c r="AB35" s="88" t="s">
        <v>164</v>
      </c>
      <c r="AC35" s="90">
        <v>45657</v>
      </c>
      <c r="AD35" s="7" t="s">
        <v>173</v>
      </c>
      <c r="AE35" s="126" t="s">
        <v>68</v>
      </c>
    </row>
    <row r="36" spans="1:31" s="41" customFormat="1" ht="195" customHeight="1" thickBot="1" x14ac:dyDescent="0.35">
      <c r="A36" s="143"/>
      <c r="B36" s="94"/>
      <c r="C36" s="94"/>
      <c r="D36" s="123"/>
      <c r="E36" s="123"/>
      <c r="F36" s="91" t="s">
        <v>165</v>
      </c>
      <c r="G36" s="123"/>
      <c r="H36" s="123"/>
      <c r="I36" s="123"/>
      <c r="J36" s="123"/>
      <c r="K36" s="123"/>
      <c r="L36" s="123"/>
      <c r="M36" s="123"/>
      <c r="N36" s="123"/>
      <c r="O36" s="65" t="s">
        <v>174</v>
      </c>
      <c r="P36" s="92" t="s">
        <v>166</v>
      </c>
      <c r="Q36" s="91" t="s">
        <v>48</v>
      </c>
      <c r="R36" s="67">
        <v>25</v>
      </c>
      <c r="S36" s="91" t="s">
        <v>49</v>
      </c>
      <c r="T36" s="67">
        <v>15</v>
      </c>
      <c r="U36" s="74">
        <v>40</v>
      </c>
      <c r="V36" s="67">
        <v>14.4</v>
      </c>
      <c r="W36" s="91">
        <v>0</v>
      </c>
      <c r="X36" s="74"/>
      <c r="Y36" s="125"/>
      <c r="Z36" s="123"/>
      <c r="AA36" s="64"/>
      <c r="AB36" s="91" t="s">
        <v>167</v>
      </c>
      <c r="AC36" s="93">
        <v>45473</v>
      </c>
      <c r="AD36" s="64"/>
      <c r="AE36" s="127"/>
    </row>
  </sheetData>
  <sheetProtection password="EE4D" sheet="1" objects="1" scenarios="1"/>
  <mergeCells count="157">
    <mergeCell ref="A1:B7"/>
    <mergeCell ref="C1:F3"/>
    <mergeCell ref="C4:F7"/>
    <mergeCell ref="A12:J12"/>
    <mergeCell ref="C10:F10"/>
    <mergeCell ref="A15:A17"/>
    <mergeCell ref="D15:D17"/>
    <mergeCell ref="E15:E17"/>
    <mergeCell ref="G15:G17"/>
    <mergeCell ref="H15:H17"/>
    <mergeCell ref="I15:I17"/>
    <mergeCell ref="K12:N12"/>
    <mergeCell ref="O12:W12"/>
    <mergeCell ref="X12:AE12"/>
    <mergeCell ref="O13:P13"/>
    <mergeCell ref="Q13:R13"/>
    <mergeCell ref="S13:T13"/>
    <mergeCell ref="Y15:Y17"/>
    <mergeCell ref="Z15:Z17"/>
    <mergeCell ref="AA15:AA17"/>
    <mergeCell ref="AD15:AD17"/>
    <mergeCell ref="B20:B21"/>
    <mergeCell ref="C20:C21"/>
    <mergeCell ref="L18:L19"/>
    <mergeCell ref="M18:M19"/>
    <mergeCell ref="N18:N19"/>
    <mergeCell ref="Z18:Z19"/>
    <mergeCell ref="J15:J17"/>
    <mergeCell ref="K15:K17"/>
    <mergeCell ref="L15:L17"/>
    <mergeCell ref="M15:M17"/>
    <mergeCell ref="N15:N17"/>
    <mergeCell ref="X15:X17"/>
    <mergeCell ref="A33:A34"/>
    <mergeCell ref="A35:A36"/>
    <mergeCell ref="H18:H19"/>
    <mergeCell ref="I18:I19"/>
    <mergeCell ref="J18:J19"/>
    <mergeCell ref="K18:K19"/>
    <mergeCell ref="G18:G19"/>
    <mergeCell ref="E18:E19"/>
    <mergeCell ref="D18:D19"/>
    <mergeCell ref="G20:G21"/>
    <mergeCell ref="A18:A19"/>
    <mergeCell ref="A20:A21"/>
    <mergeCell ref="A22:A23"/>
    <mergeCell ref="A25:A26"/>
    <mergeCell ref="A27:A28"/>
    <mergeCell ref="A31:A32"/>
    <mergeCell ref="K20:K21"/>
    <mergeCell ref="L20:L21"/>
    <mergeCell ref="M20:M21"/>
    <mergeCell ref="Y18:Y19"/>
    <mergeCell ref="AD18:AD19"/>
    <mergeCell ref="AD20:AD21"/>
    <mergeCell ref="AE20:AE21"/>
    <mergeCell ref="H20:H21"/>
    <mergeCell ref="I20:I21"/>
    <mergeCell ref="J20:J21"/>
    <mergeCell ref="N20:N21"/>
    <mergeCell ref="Y20:Y21"/>
    <mergeCell ref="Z20:Z21"/>
    <mergeCell ref="B22:B23"/>
    <mergeCell ref="C22:C23"/>
    <mergeCell ref="D22:D23"/>
    <mergeCell ref="E22:E23"/>
    <mergeCell ref="F22:F23"/>
    <mergeCell ref="G22:G23"/>
    <mergeCell ref="F20:F21"/>
    <mergeCell ref="E20:E21"/>
    <mergeCell ref="D20:D21"/>
    <mergeCell ref="N22:N23"/>
    <mergeCell ref="Y22:Y23"/>
    <mergeCell ref="Z22:Z23"/>
    <mergeCell ref="AD22:AD23"/>
    <mergeCell ref="AE22:AE23"/>
    <mergeCell ref="D25:D26"/>
    <mergeCell ref="E25:E26"/>
    <mergeCell ref="AD25:AD26"/>
    <mergeCell ref="AE25:AE26"/>
    <mergeCell ref="Y25:Y26"/>
    <mergeCell ref="H22:H23"/>
    <mergeCell ref="I22:I23"/>
    <mergeCell ref="J22:J23"/>
    <mergeCell ref="K22:K23"/>
    <mergeCell ref="L22:L23"/>
    <mergeCell ref="M22:M23"/>
    <mergeCell ref="V25:V26"/>
    <mergeCell ref="W25:W26"/>
    <mergeCell ref="X25:X26"/>
    <mergeCell ref="Z25:Z26"/>
    <mergeCell ref="G25:G26"/>
    <mergeCell ref="K25:K26"/>
    <mergeCell ref="L25:L26"/>
    <mergeCell ref="M25:M26"/>
    <mergeCell ref="N25:N26"/>
    <mergeCell ref="O25:O26"/>
    <mergeCell ref="P25:P26"/>
    <mergeCell ref="Q25:Q26"/>
    <mergeCell ref="R25:R26"/>
    <mergeCell ref="D27:D28"/>
    <mergeCell ref="E27:E28"/>
    <mergeCell ref="F27:F28"/>
    <mergeCell ref="G27:G28"/>
    <mergeCell ref="H27:H28"/>
    <mergeCell ref="I27:I28"/>
    <mergeCell ref="S25:S26"/>
    <mergeCell ref="T25:T26"/>
    <mergeCell ref="U25:U26"/>
    <mergeCell ref="E31:E32"/>
    <mergeCell ref="D33:D34"/>
    <mergeCell ref="E33:E34"/>
    <mergeCell ref="G33:G34"/>
    <mergeCell ref="H33:H34"/>
    <mergeCell ref="I33:I34"/>
    <mergeCell ref="J33:J34"/>
    <mergeCell ref="AD27:AD28"/>
    <mergeCell ref="AE27:AE28"/>
    <mergeCell ref="G31:G32"/>
    <mergeCell ref="H31:H32"/>
    <mergeCell ref="I31:I32"/>
    <mergeCell ref="J31:J32"/>
    <mergeCell ref="K31:K32"/>
    <mergeCell ref="L31:L32"/>
    <mergeCell ref="M31:M32"/>
    <mergeCell ref="N31:N32"/>
    <mergeCell ref="J27:J28"/>
    <mergeCell ref="K27:K28"/>
    <mergeCell ref="L27:L28"/>
    <mergeCell ref="M27:M28"/>
    <mergeCell ref="N27:N28"/>
    <mergeCell ref="Z27:Z28"/>
    <mergeCell ref="Y27:Y28"/>
    <mergeCell ref="N35:N36"/>
    <mergeCell ref="Y35:Y36"/>
    <mergeCell ref="Z35:Z36"/>
    <mergeCell ref="AE35:AE36"/>
    <mergeCell ref="AE31:AE32"/>
    <mergeCell ref="AE33:AE34"/>
    <mergeCell ref="D35:D36"/>
    <mergeCell ref="E35:E36"/>
    <mergeCell ref="G35:G36"/>
    <mergeCell ref="H35:H36"/>
    <mergeCell ref="I35:I36"/>
    <mergeCell ref="J35:J36"/>
    <mergeCell ref="K35:K36"/>
    <mergeCell ref="L35:L36"/>
    <mergeCell ref="M35:M36"/>
    <mergeCell ref="K33:K34"/>
    <mergeCell ref="L33:L34"/>
    <mergeCell ref="M33:M34"/>
    <mergeCell ref="N33:N34"/>
    <mergeCell ref="Y33:Y34"/>
    <mergeCell ref="Z33:Z34"/>
    <mergeCell ref="Y31:Y32"/>
    <mergeCell ref="Z31:Z32"/>
    <mergeCell ref="D31:D32"/>
  </mergeCells>
  <conditionalFormatting sqref="K14:K18">
    <cfRule type="expression" dxfId="197" priority="436" stopIfTrue="1">
      <formula>K14="Muy alta"</formula>
    </cfRule>
    <cfRule type="expression" dxfId="196" priority="437" stopIfTrue="1">
      <formula>K14="Alta"</formula>
    </cfRule>
    <cfRule type="expression" dxfId="195" priority="438" stopIfTrue="1">
      <formula>K14="Media"</formula>
    </cfRule>
    <cfRule type="expression" dxfId="194" priority="439" stopIfTrue="1">
      <formula>K14="Baja"</formula>
    </cfRule>
    <cfRule type="expression" dxfId="193" priority="440" stopIfTrue="1">
      <formula>K14="Muy Baja"</formula>
    </cfRule>
  </conditionalFormatting>
  <conditionalFormatting sqref="K20">
    <cfRule type="expression" dxfId="192" priority="394" stopIfTrue="1">
      <formula>K20="Muy Baja"</formula>
    </cfRule>
    <cfRule type="expression" dxfId="191" priority="393" stopIfTrue="1">
      <formula>K20="Baja"</formula>
    </cfRule>
    <cfRule type="expression" dxfId="190" priority="392" stopIfTrue="1">
      <formula>K20="Media"</formula>
    </cfRule>
    <cfRule type="expression" dxfId="189" priority="391" stopIfTrue="1">
      <formula>K20="Alta"</formula>
    </cfRule>
    <cfRule type="expression" dxfId="188" priority="390" stopIfTrue="1">
      <formula>K20="Muy alta"</formula>
    </cfRule>
  </conditionalFormatting>
  <conditionalFormatting sqref="K22">
    <cfRule type="expression" dxfId="187" priority="361" stopIfTrue="1">
      <formula>K22="Baja"</formula>
    </cfRule>
    <cfRule type="expression" dxfId="186" priority="362" stopIfTrue="1">
      <formula>K22="Muy Baja"</formula>
    </cfRule>
    <cfRule type="expression" dxfId="185" priority="360" stopIfTrue="1">
      <formula>K22="Media"</formula>
    </cfRule>
    <cfRule type="expression" dxfId="184" priority="359" stopIfTrue="1">
      <formula>K22="Alta"</formula>
    </cfRule>
    <cfRule type="expression" dxfId="183" priority="358" stopIfTrue="1">
      <formula>K22="Muy alta"</formula>
    </cfRule>
  </conditionalFormatting>
  <conditionalFormatting sqref="K24:K25">
    <cfRule type="expression" dxfId="182" priority="309" stopIfTrue="1">
      <formula>K24="Alta"</formula>
    </cfRule>
    <cfRule type="expression" dxfId="181" priority="308" stopIfTrue="1">
      <formula>K24="Muy alta"</formula>
    </cfRule>
    <cfRule type="expression" dxfId="180" priority="312" stopIfTrue="1">
      <formula>K24="Muy Baja"</formula>
    </cfRule>
    <cfRule type="expression" dxfId="179" priority="311" stopIfTrue="1">
      <formula>K24="Baja"</formula>
    </cfRule>
    <cfRule type="expression" dxfId="178" priority="310" stopIfTrue="1">
      <formula>K24="Media"</formula>
    </cfRule>
  </conditionalFormatting>
  <conditionalFormatting sqref="K27">
    <cfRule type="expression" dxfId="177" priority="265" stopIfTrue="1">
      <formula>K27="Baja"</formula>
    </cfRule>
    <cfRule type="expression" dxfId="176" priority="266" stopIfTrue="1">
      <formula>K27="Muy Baja"</formula>
    </cfRule>
    <cfRule type="expression" dxfId="175" priority="264" stopIfTrue="1">
      <formula>K27="Media"</formula>
    </cfRule>
    <cfRule type="expression" dxfId="174" priority="263" stopIfTrue="1">
      <formula>K27="Alta"</formula>
    </cfRule>
    <cfRule type="expression" dxfId="173" priority="262" stopIfTrue="1">
      <formula>K27="Muy alta"</formula>
    </cfRule>
  </conditionalFormatting>
  <conditionalFormatting sqref="K29:K31">
    <cfRule type="expression" dxfId="172" priority="106" stopIfTrue="1">
      <formula>K29="Muy Baja"</formula>
    </cfRule>
    <cfRule type="expression" dxfId="171" priority="105" stopIfTrue="1">
      <formula>K29="Baja"</formula>
    </cfRule>
    <cfRule type="expression" dxfId="170" priority="104" stopIfTrue="1">
      <formula>K29="Media"</formula>
    </cfRule>
    <cfRule type="expression" dxfId="169" priority="103" stopIfTrue="1">
      <formula>K29="Alta"</formula>
    </cfRule>
    <cfRule type="expression" dxfId="168" priority="102" stopIfTrue="1">
      <formula>K29="Muy alta"</formula>
    </cfRule>
  </conditionalFormatting>
  <conditionalFormatting sqref="K33">
    <cfRule type="expression" dxfId="167" priority="85" stopIfTrue="1">
      <formula>K33="Alta"</formula>
    </cfRule>
    <cfRule type="expression" dxfId="166" priority="84" stopIfTrue="1">
      <formula>K33="Muy alta"</formula>
    </cfRule>
    <cfRule type="expression" dxfId="165" priority="88" stopIfTrue="1">
      <formula>K33="Muy Baja"</formula>
    </cfRule>
    <cfRule type="expression" dxfId="164" priority="87" stopIfTrue="1">
      <formula>K33="Baja"</formula>
    </cfRule>
    <cfRule type="expression" dxfId="163" priority="86" stopIfTrue="1">
      <formula>K33="Media"</formula>
    </cfRule>
  </conditionalFormatting>
  <conditionalFormatting sqref="K35">
    <cfRule type="expression" dxfId="162" priority="38" stopIfTrue="1">
      <formula>K35="Muy alta"</formula>
    </cfRule>
    <cfRule type="expression" dxfId="161" priority="39" stopIfTrue="1">
      <formula>K35="Alta"</formula>
    </cfRule>
    <cfRule type="expression" dxfId="160" priority="40" stopIfTrue="1">
      <formula>K35="Media"</formula>
    </cfRule>
    <cfRule type="expression" dxfId="159" priority="41" stopIfTrue="1">
      <formula>K35="Baja"</formula>
    </cfRule>
    <cfRule type="expression" dxfId="158" priority="42" stopIfTrue="1">
      <formula>K35="Muy Baja"</formula>
    </cfRule>
  </conditionalFormatting>
  <conditionalFormatting sqref="K14:L18">
    <cfRule type="expression" dxfId="157" priority="422" stopIfTrue="1">
      <formula>K14=40</formula>
    </cfRule>
    <cfRule type="expression" dxfId="156" priority="421" stopIfTrue="1">
      <formula>K14=20</formula>
    </cfRule>
    <cfRule type="expression" dxfId="155" priority="423" stopIfTrue="1">
      <formula>K14=60</formula>
    </cfRule>
    <cfRule type="expression" dxfId="154" priority="425" stopIfTrue="1">
      <formula>K14=100</formula>
    </cfRule>
    <cfRule type="expression" dxfId="153" priority="424" stopIfTrue="1">
      <formula>K14=80</formula>
    </cfRule>
  </conditionalFormatting>
  <conditionalFormatting sqref="K20:L20">
    <cfRule type="expression" dxfId="152" priority="387" stopIfTrue="1">
      <formula>K20=60</formula>
    </cfRule>
    <cfRule type="expression" dxfId="151" priority="386" stopIfTrue="1">
      <formula>K20=40</formula>
    </cfRule>
    <cfRule type="expression" dxfId="150" priority="385" stopIfTrue="1">
      <formula>K20=20</formula>
    </cfRule>
    <cfRule type="expression" dxfId="149" priority="388" stopIfTrue="1">
      <formula>K20=80</formula>
    </cfRule>
    <cfRule type="expression" dxfId="148" priority="389" stopIfTrue="1">
      <formula>K20=100</formula>
    </cfRule>
  </conditionalFormatting>
  <conditionalFormatting sqref="K22:L22">
    <cfRule type="expression" dxfId="147" priority="356" stopIfTrue="1">
      <formula>K22=80</formula>
    </cfRule>
    <cfRule type="expression" dxfId="146" priority="357" stopIfTrue="1">
      <formula>K22=100</formula>
    </cfRule>
    <cfRule type="expression" dxfId="145" priority="355" stopIfTrue="1">
      <formula>K22=60</formula>
    </cfRule>
    <cfRule type="expression" dxfId="144" priority="354" stopIfTrue="1">
      <formula>K22=40</formula>
    </cfRule>
    <cfRule type="expression" dxfId="143" priority="353" stopIfTrue="1">
      <formula>K22=20</formula>
    </cfRule>
  </conditionalFormatting>
  <conditionalFormatting sqref="K24:L25">
    <cfRule type="expression" dxfId="142" priority="293" stopIfTrue="1">
      <formula>K24=20</formula>
    </cfRule>
    <cfRule type="expression" dxfId="141" priority="296" stopIfTrue="1">
      <formula>K24=80</formula>
    </cfRule>
    <cfRule type="expression" dxfId="140" priority="294" stopIfTrue="1">
      <formula>K24=40</formula>
    </cfRule>
    <cfRule type="expression" dxfId="139" priority="295" stopIfTrue="1">
      <formula>K24=60</formula>
    </cfRule>
    <cfRule type="expression" dxfId="138" priority="297" stopIfTrue="1">
      <formula>K24=100</formula>
    </cfRule>
  </conditionalFormatting>
  <conditionalFormatting sqref="K27:L27">
    <cfRule type="expression" dxfId="137" priority="258" stopIfTrue="1">
      <formula>K27=40</formula>
    </cfRule>
    <cfRule type="expression" dxfId="136" priority="259" stopIfTrue="1">
      <formula>K27=60</formula>
    </cfRule>
    <cfRule type="expression" dxfId="135" priority="260" stopIfTrue="1">
      <formula>K27=80</formula>
    </cfRule>
    <cfRule type="expression" dxfId="134" priority="261" stopIfTrue="1">
      <formula>K27=100</formula>
    </cfRule>
    <cfRule type="expression" dxfId="133" priority="257" stopIfTrue="1">
      <formula>K27=20</formula>
    </cfRule>
  </conditionalFormatting>
  <conditionalFormatting sqref="K29:L31">
    <cfRule type="expression" dxfId="132" priority="101" stopIfTrue="1">
      <formula>K29=100</formula>
    </cfRule>
    <cfRule type="expression" dxfId="131" priority="97" stopIfTrue="1">
      <formula>K29=20</formula>
    </cfRule>
    <cfRule type="expression" dxfId="130" priority="98" stopIfTrue="1">
      <formula>K29=40</formula>
    </cfRule>
    <cfRule type="expression" dxfId="129" priority="99" stopIfTrue="1">
      <formula>K29=60</formula>
    </cfRule>
    <cfRule type="expression" dxfId="128" priority="100" stopIfTrue="1">
      <formula>K29=80</formula>
    </cfRule>
  </conditionalFormatting>
  <conditionalFormatting sqref="K33:L33">
    <cfRule type="expression" dxfId="127" priority="61" stopIfTrue="1">
      <formula>K33=20</formula>
    </cfRule>
    <cfRule type="expression" dxfId="126" priority="62" stopIfTrue="1">
      <formula>K33=40</formula>
    </cfRule>
    <cfRule type="expression" dxfId="125" priority="64" stopIfTrue="1">
      <formula>K33=80</formula>
    </cfRule>
    <cfRule type="expression" dxfId="124" priority="65" stopIfTrue="1">
      <formula>K33=100</formula>
    </cfRule>
    <cfRule type="expression" dxfId="123" priority="63" stopIfTrue="1">
      <formula>K33=60</formula>
    </cfRule>
  </conditionalFormatting>
  <conditionalFormatting sqref="K35:L35">
    <cfRule type="expression" dxfId="122" priority="34" stopIfTrue="1">
      <formula>K35=40</formula>
    </cfRule>
    <cfRule type="expression" dxfId="121" priority="33" stopIfTrue="1">
      <formula>K35=20</formula>
    </cfRule>
    <cfRule type="expression" dxfId="120" priority="37" stopIfTrue="1">
      <formula>K35=100</formula>
    </cfRule>
    <cfRule type="expression" dxfId="119" priority="36" stopIfTrue="1">
      <formula>K35=80</formula>
    </cfRule>
    <cfRule type="expression" dxfId="118" priority="35" stopIfTrue="1">
      <formula>K35=60</formula>
    </cfRule>
  </conditionalFormatting>
  <conditionalFormatting sqref="L14:L18">
    <cfRule type="expression" dxfId="117" priority="428" stopIfTrue="1">
      <formula>L14="Moderado"</formula>
    </cfRule>
    <cfRule type="expression" dxfId="116" priority="426" stopIfTrue="1">
      <formula>L14="Catastrófico"</formula>
    </cfRule>
    <cfRule type="expression" dxfId="115" priority="427" stopIfTrue="1">
      <formula>L14="Mayor"</formula>
    </cfRule>
    <cfRule type="expression" dxfId="114" priority="430" stopIfTrue="1">
      <formula>L14="Muy Baja"</formula>
    </cfRule>
    <cfRule type="expression" dxfId="113" priority="429" stopIfTrue="1">
      <formula>L14="Baja"</formula>
    </cfRule>
  </conditionalFormatting>
  <conditionalFormatting sqref="L20">
    <cfRule type="expression" dxfId="112" priority="404" stopIfTrue="1">
      <formula>L20="Muy Baja"</formula>
    </cfRule>
    <cfRule type="expression" dxfId="111" priority="400" stopIfTrue="1">
      <formula>L20="Catastrófico"</formula>
    </cfRule>
    <cfRule type="expression" dxfId="110" priority="402" stopIfTrue="1">
      <formula>L20="Moderado"</formula>
    </cfRule>
    <cfRule type="expression" dxfId="109" priority="401" stopIfTrue="1">
      <formula>L20="Mayor"</formula>
    </cfRule>
    <cfRule type="expression" dxfId="108" priority="403" stopIfTrue="1">
      <formula>L20="Baja"</formula>
    </cfRule>
  </conditionalFormatting>
  <conditionalFormatting sqref="L22">
    <cfRule type="expression" dxfId="107" priority="376" stopIfTrue="1">
      <formula>L22="Catastrófico"</formula>
    </cfRule>
    <cfRule type="expression" dxfId="106" priority="377" stopIfTrue="1">
      <formula>L22="Mayor"</formula>
    </cfRule>
    <cfRule type="expression" dxfId="105" priority="378" stopIfTrue="1">
      <formula>L22="Moderado"</formula>
    </cfRule>
    <cfRule type="expression" dxfId="104" priority="379" stopIfTrue="1">
      <formula>L22="Baja"</formula>
    </cfRule>
    <cfRule type="expression" dxfId="103" priority="380" stopIfTrue="1">
      <formula>L22="Muy Baja"</formula>
    </cfRule>
  </conditionalFormatting>
  <conditionalFormatting sqref="L24:L25">
    <cfRule type="expression" dxfId="102" priority="301" stopIfTrue="1">
      <formula>L24="Baja"</formula>
    </cfRule>
    <cfRule type="expression" dxfId="101" priority="300" stopIfTrue="1">
      <formula>L24="Moderado"</formula>
    </cfRule>
    <cfRule type="expression" dxfId="100" priority="302" stopIfTrue="1">
      <formula>L24="Muy Baja"</formula>
    </cfRule>
    <cfRule type="expression" dxfId="99" priority="298" stopIfTrue="1">
      <formula>L24="Catastrófico"</formula>
    </cfRule>
    <cfRule type="expression" dxfId="98" priority="299" stopIfTrue="1">
      <formula>L24="Mayor"</formula>
    </cfRule>
  </conditionalFormatting>
  <conditionalFormatting sqref="L27">
    <cfRule type="expression" dxfId="97" priority="284" stopIfTrue="1">
      <formula>L27="Muy Baja"</formula>
    </cfRule>
    <cfRule type="expression" dxfId="96" priority="283" stopIfTrue="1">
      <formula>L27="Baja"</formula>
    </cfRule>
    <cfRule type="expression" dxfId="95" priority="282" stopIfTrue="1">
      <formula>L27="Moderado"</formula>
    </cfRule>
    <cfRule type="expression" dxfId="94" priority="281" stopIfTrue="1">
      <formula>L27="Mayor"</formula>
    </cfRule>
    <cfRule type="expression" dxfId="93" priority="280" stopIfTrue="1">
      <formula>L27="Catastrófico"</formula>
    </cfRule>
  </conditionalFormatting>
  <conditionalFormatting sqref="L29:L31">
    <cfRule type="expression" dxfId="92" priority="120" stopIfTrue="1">
      <formula>L29="Catastrófico"</formula>
    </cfRule>
    <cfRule type="expression" dxfId="91" priority="124" stopIfTrue="1">
      <formula>L29="Muy Baja"</formula>
    </cfRule>
    <cfRule type="expression" dxfId="90" priority="123" stopIfTrue="1">
      <formula>L29="Baja"</formula>
    </cfRule>
    <cfRule type="expression" dxfId="89" priority="122" stopIfTrue="1">
      <formula>L29="Moderado"</formula>
    </cfRule>
    <cfRule type="expression" dxfId="88" priority="121" stopIfTrue="1">
      <formula>L29="Mayor"</formula>
    </cfRule>
  </conditionalFormatting>
  <conditionalFormatting sqref="L33">
    <cfRule type="expression" dxfId="87" priority="66" stopIfTrue="1">
      <formula>L33="Catastrófico"</formula>
    </cfRule>
    <cfRule type="expression" dxfId="86" priority="70" stopIfTrue="1">
      <formula>L33="Muy Baja"</formula>
    </cfRule>
    <cfRule type="expression" dxfId="85" priority="69" stopIfTrue="1">
      <formula>L33="Baja"</formula>
    </cfRule>
    <cfRule type="expression" dxfId="84" priority="68" stopIfTrue="1">
      <formula>L33="Moderado"</formula>
    </cfRule>
    <cfRule type="expression" dxfId="83" priority="67" stopIfTrue="1">
      <formula>L33="Mayor"</formula>
    </cfRule>
  </conditionalFormatting>
  <conditionalFormatting sqref="L35">
    <cfRule type="expression" dxfId="82" priority="57" stopIfTrue="1">
      <formula>L35="Mayor"</formula>
    </cfRule>
    <cfRule type="expression" dxfId="81" priority="58" stopIfTrue="1">
      <formula>L35="Moderado"</formula>
    </cfRule>
    <cfRule type="expression" dxfId="80" priority="59" stopIfTrue="1">
      <formula>L35="Baja"</formula>
    </cfRule>
    <cfRule type="expression" dxfId="79" priority="60" stopIfTrue="1">
      <formula>L35="Muy Baja"</formula>
    </cfRule>
    <cfRule type="expression" dxfId="78" priority="56" stopIfTrue="1">
      <formula>L35="Catastrófico"</formula>
    </cfRule>
  </conditionalFormatting>
  <conditionalFormatting sqref="M24:M25">
    <cfRule type="expression" dxfId="77" priority="24" stopIfTrue="1">
      <formula>$N24="Extremo"</formula>
    </cfRule>
    <cfRule type="expression" dxfId="76" priority="23" stopIfTrue="1">
      <formula>$N24="Alto"</formula>
    </cfRule>
    <cfRule type="expression" dxfId="75" priority="22" stopIfTrue="1">
      <formula>$N24="Moderado"</formula>
    </cfRule>
    <cfRule type="expression" dxfId="74" priority="21" stopIfTrue="1">
      <formula>$N24="Bajo"</formula>
    </cfRule>
  </conditionalFormatting>
  <conditionalFormatting sqref="M14:N16">
    <cfRule type="expression" dxfId="73" priority="484" stopIfTrue="1">
      <formula>$N14="Extremo"</formula>
    </cfRule>
    <cfRule type="expression" dxfId="72" priority="483" stopIfTrue="1">
      <formula>$N14="Alto"</formula>
    </cfRule>
    <cfRule type="expression" dxfId="71" priority="481" stopIfTrue="1">
      <formula>$N14="Bajo"</formula>
    </cfRule>
    <cfRule type="expression" dxfId="70" priority="482" stopIfTrue="1">
      <formula>$N14="Moderado"</formula>
    </cfRule>
  </conditionalFormatting>
  <conditionalFormatting sqref="M18:N18">
    <cfRule type="expression" dxfId="69" priority="417" stopIfTrue="1">
      <formula>$N18="Bajo"</formula>
    </cfRule>
    <cfRule type="expression" dxfId="68" priority="419" stopIfTrue="1">
      <formula>$N18="Alto"</formula>
    </cfRule>
    <cfRule type="expression" dxfId="67" priority="420" stopIfTrue="1">
      <formula>$N18="Extremo"</formula>
    </cfRule>
    <cfRule type="expression" dxfId="66" priority="418" stopIfTrue="1">
      <formula>$N18="Moderado"</formula>
    </cfRule>
  </conditionalFormatting>
  <conditionalFormatting sqref="M20:N20">
    <cfRule type="expression" dxfId="65" priority="381" stopIfTrue="1">
      <formula>$N20="Bajo"</formula>
    </cfRule>
    <cfRule type="expression" dxfId="64" priority="383" stopIfTrue="1">
      <formula>$N20="Alto"</formula>
    </cfRule>
    <cfRule type="expression" dxfId="63" priority="384" stopIfTrue="1">
      <formula>$N20="Extremo"</formula>
    </cfRule>
    <cfRule type="expression" dxfId="62" priority="382" stopIfTrue="1">
      <formula>$N20="Moderado"</formula>
    </cfRule>
  </conditionalFormatting>
  <conditionalFormatting sqref="M22:N22">
    <cfRule type="expression" dxfId="61" priority="352" stopIfTrue="1">
      <formula>$N22="Extremo"</formula>
    </cfRule>
    <cfRule type="expression" dxfId="60" priority="351" stopIfTrue="1">
      <formula>$N22="Alto"</formula>
    </cfRule>
    <cfRule type="expression" dxfId="59" priority="350" stopIfTrue="1">
      <formula>$N22="Moderado"</formula>
    </cfRule>
    <cfRule type="expression" dxfId="58" priority="349" stopIfTrue="1">
      <formula>$N22="Bajo"</formula>
    </cfRule>
  </conditionalFormatting>
  <conditionalFormatting sqref="M27:N27">
    <cfRule type="expression" dxfId="57" priority="254" stopIfTrue="1">
      <formula>$N27="Moderado"</formula>
    </cfRule>
    <cfRule type="expression" dxfId="56" priority="253" stopIfTrue="1">
      <formula>$N27="Bajo"</formula>
    </cfRule>
    <cfRule type="expression" dxfId="55" priority="255" stopIfTrue="1">
      <formula>$N27="Alto"</formula>
    </cfRule>
    <cfRule type="expression" dxfId="54" priority="256" stopIfTrue="1">
      <formula>$N27="Extremo"</formula>
    </cfRule>
  </conditionalFormatting>
  <conditionalFormatting sqref="M29:N31">
    <cfRule type="expression" dxfId="53" priority="93" stopIfTrue="1">
      <formula>$N29="Bajo"</formula>
    </cfRule>
    <cfRule type="expression" dxfId="52" priority="95" stopIfTrue="1">
      <formula>$N29="Alto"</formula>
    </cfRule>
    <cfRule type="expression" dxfId="51" priority="96" stopIfTrue="1">
      <formula>$N29="Extremo"</formula>
    </cfRule>
    <cfRule type="expression" dxfId="50" priority="94" stopIfTrue="1">
      <formula>$N29="Moderado"</formula>
    </cfRule>
  </conditionalFormatting>
  <conditionalFormatting sqref="M33:N33">
    <cfRule type="expression" dxfId="49" priority="76" stopIfTrue="1">
      <formula>$N33="Moderado"</formula>
    </cfRule>
    <cfRule type="expression" dxfId="48" priority="78" stopIfTrue="1">
      <formula>$N33="Extremo"</formula>
    </cfRule>
    <cfRule type="expression" dxfId="47" priority="77" stopIfTrue="1">
      <formula>$N33="Alto"</formula>
    </cfRule>
    <cfRule type="expression" dxfId="46" priority="75" stopIfTrue="1">
      <formula>$N33="Bajo"</formula>
    </cfRule>
  </conditionalFormatting>
  <conditionalFormatting sqref="M35:N35">
    <cfRule type="expression" dxfId="45" priority="32" stopIfTrue="1">
      <formula>$N35="Extremo"</formula>
    </cfRule>
    <cfRule type="expression" dxfId="44" priority="31" stopIfTrue="1">
      <formula>$N35="Alto"</formula>
    </cfRule>
    <cfRule type="expression" dxfId="43" priority="29" stopIfTrue="1">
      <formula>$N35="Bajo"</formula>
    </cfRule>
    <cfRule type="expression" dxfId="42" priority="30" stopIfTrue="1">
      <formula>$N35="Moderado"</formula>
    </cfRule>
  </conditionalFormatting>
  <conditionalFormatting sqref="N24:N25">
    <cfRule type="expression" dxfId="41" priority="9" stopIfTrue="1">
      <formula>N24="Baja"</formula>
    </cfRule>
    <cfRule type="expression" dxfId="40" priority="10" stopIfTrue="1">
      <formula>N24="Muy Baja"</formula>
    </cfRule>
    <cfRule type="expression" dxfId="39" priority="8" stopIfTrue="1">
      <formula>N24="Moderado"</formula>
    </cfRule>
    <cfRule type="expression" dxfId="38" priority="7" stopIfTrue="1">
      <formula>N24="Mayor"</formula>
    </cfRule>
    <cfRule type="expression" dxfId="37" priority="6" stopIfTrue="1">
      <formula>N24="Catastrófico"</formula>
    </cfRule>
    <cfRule type="expression" dxfId="36" priority="5" stopIfTrue="1">
      <formula>N24=100</formula>
    </cfRule>
    <cfRule type="expression" dxfId="35" priority="4" stopIfTrue="1">
      <formula>N24=80</formula>
    </cfRule>
    <cfRule type="expression" dxfId="34" priority="3" stopIfTrue="1">
      <formula>N24=60</formula>
    </cfRule>
    <cfRule type="expression" dxfId="33" priority="2" stopIfTrue="1">
      <formula>N24=40</formula>
    </cfRule>
    <cfRule type="expression" dxfId="32" priority="1" stopIfTrue="1">
      <formula>N24=20</formula>
    </cfRule>
  </conditionalFormatting>
  <conditionalFormatting sqref="Z14:Z18">
    <cfRule type="cellIs" dxfId="31" priority="416" operator="equal">
      <formula>"Bajo"</formula>
    </cfRule>
    <cfRule type="cellIs" dxfId="30" priority="413" operator="equal">
      <formula>"Extremo"</formula>
    </cfRule>
    <cfRule type="cellIs" dxfId="29" priority="414" operator="equal">
      <formula>"Moderado"</formula>
    </cfRule>
    <cfRule type="cellIs" dxfId="28" priority="415" operator="equal">
      <formula>"Alto"</formula>
    </cfRule>
  </conditionalFormatting>
  <conditionalFormatting sqref="Z20">
    <cfRule type="cellIs" dxfId="27" priority="410" operator="equal">
      <formula>"Moderado"</formula>
    </cfRule>
    <cfRule type="cellIs" dxfId="26" priority="411" operator="equal">
      <formula>"Alto"</formula>
    </cfRule>
    <cfRule type="cellIs" dxfId="25" priority="409" operator="equal">
      <formula>"Extremo"</formula>
    </cfRule>
    <cfRule type="cellIs" dxfId="24" priority="412" operator="equal">
      <formula>"Bajo"</formula>
    </cfRule>
  </conditionalFormatting>
  <conditionalFormatting sqref="Z22">
    <cfRule type="cellIs" dxfId="23" priority="367" operator="equal">
      <formula>"Extremo"</formula>
    </cfRule>
    <cfRule type="cellIs" dxfId="22" priority="368" operator="equal">
      <formula>"Moderado"</formula>
    </cfRule>
    <cfRule type="cellIs" dxfId="21" priority="369" operator="equal">
      <formula>"Alto"</formula>
    </cfRule>
    <cfRule type="cellIs" dxfId="20" priority="370" operator="equal">
      <formula>"Bajo"</formula>
    </cfRule>
  </conditionalFormatting>
  <conditionalFormatting sqref="Z24:Z25">
    <cfRule type="cellIs" dxfId="19" priority="288" operator="equal">
      <formula>"Bajo"</formula>
    </cfRule>
    <cfRule type="cellIs" dxfId="18" priority="285" operator="equal">
      <formula>"Extremo"</formula>
    </cfRule>
    <cfRule type="cellIs" dxfId="17" priority="286" operator="equal">
      <formula>"Moderado"</formula>
    </cfRule>
    <cfRule type="cellIs" dxfId="16" priority="287" operator="equal">
      <formula>"Alto"</formula>
    </cfRule>
  </conditionalFormatting>
  <conditionalFormatting sqref="Z27">
    <cfRule type="cellIs" dxfId="15" priority="271" operator="equal">
      <formula>"Extremo"</formula>
    </cfRule>
    <cfRule type="cellIs" dxfId="14" priority="274" operator="equal">
      <formula>"Bajo"</formula>
    </cfRule>
    <cfRule type="cellIs" dxfId="13" priority="273" operator="equal">
      <formula>"Alto"</formula>
    </cfRule>
    <cfRule type="cellIs" dxfId="12" priority="272" operator="equal">
      <formula>"Moderado"</formula>
    </cfRule>
  </conditionalFormatting>
  <conditionalFormatting sqref="Z29:Z31">
    <cfRule type="cellIs" dxfId="11" priority="112" operator="equal">
      <formula>"Moderado"</formula>
    </cfRule>
    <cfRule type="cellIs" dxfId="10" priority="114" operator="equal">
      <formula>"Bajo"</formula>
    </cfRule>
    <cfRule type="cellIs" dxfId="9" priority="113" operator="equal">
      <formula>"Alto"</formula>
    </cfRule>
    <cfRule type="cellIs" dxfId="8" priority="111" operator="equal">
      <formula>"Extremo"</formula>
    </cfRule>
  </conditionalFormatting>
  <conditionalFormatting sqref="Z33">
    <cfRule type="cellIs" dxfId="7" priority="73" operator="equal">
      <formula>"Alto"</formula>
    </cfRule>
    <cfRule type="cellIs" dxfId="6" priority="74" operator="equal">
      <formula>"Bajo"</formula>
    </cfRule>
    <cfRule type="cellIs" dxfId="5" priority="71" operator="equal">
      <formula>"Extremo"</formula>
    </cfRule>
    <cfRule type="cellIs" dxfId="4" priority="72" operator="equal">
      <formula>"Moderado"</formula>
    </cfRule>
  </conditionalFormatting>
  <conditionalFormatting sqref="Z35">
    <cfRule type="cellIs" dxfId="3" priority="47" operator="equal">
      <formula>"Extremo"</formula>
    </cfRule>
    <cfRule type="cellIs" dxfId="2" priority="50" operator="equal">
      <formula>"Bajo"</formula>
    </cfRule>
    <cfRule type="cellIs" dxfId="1" priority="49" operator="equal">
      <formula>"Alto"</formula>
    </cfRule>
    <cfRule type="cellIs" dxfId="0" priority="48" operator="equal">
      <formula>"Moderado"</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'C:\Users\luzmireya\Downloads\[pe-p5-f1_matriz-de-gestin-de-riesgos-control-interno-v2_2024.xlsm]Hoja1'!#REF!</xm:f>
          </x14:formula1>
          <xm:sqref>C14</xm:sqref>
        </x14:dataValidation>
        <x14:dataValidation type="list" allowBlank="1" showInputMessage="1" showErrorMessage="1" xr:uid="{00000000-0002-0000-0000-000001000000}">
          <x14:formula1>
            <xm:f>'C:\Users\luzmireya\Downloads\[pe-p5-f1_matriz-de-gestin-de-riesgos-control-interno-v2_2024.xlsm]Hoja1'!#REF!</xm:f>
          </x14:formula1>
          <xm:sqref>G14 D14 I14 Q14 S14</xm:sqref>
        </x14:dataValidation>
        <x14:dataValidation type="list" allowBlank="1" showInputMessage="1" showErrorMessage="1" xr:uid="{00000000-0002-0000-0000-000006000000}">
          <x14:formula1>
            <xm:f>'C:\Users\luzmireya\Downloads\[pe-p5-f1_matriz-de-gestin-de-riesgos-gestin-tics-v.2_2024 (1).xlsm]Hoja1'!#REF!</xm:f>
          </x14:formula1>
          <xm:sqref>C15:D17 I15:I17 Q15:Q17 S15:S17 G15:G17</xm:sqref>
        </x14:dataValidation>
        <x14:dataValidation type="list" allowBlank="1" showInputMessage="1" showErrorMessage="1" xr:uid="{00000000-0002-0000-0000-00000C000000}">
          <x14:formula1>
            <xm:f>'C:\Users\luzmireya\Desktop\[AJUSTE pe-p5-f1_Matriz-de-gestión-de-riesgos_cambios OAP 26-09-2024 (1) (versión 1) (Autoguardado).xlsm]Hoja1'!#REF!</xm:f>
          </x14:formula1>
          <xm:sqref>G18</xm:sqref>
        </x14:dataValidation>
        <x14:dataValidation type="list" allowBlank="1" showInputMessage="1" showErrorMessage="1" xr:uid="{00000000-0002-0000-0000-00000D000000}">
          <x14:formula1>
            <xm:f>'C:\Users\luzmireya\Downloads\[pe-p5-f1_matriz-de-gestin-de-riesgos-control-disciplinario-v2_2024.xlsm]Hoja1'!#REF!</xm:f>
          </x14:formula1>
          <xm:sqref>C19 D18 I18 Q18:Q19 S18:S19</xm:sqref>
        </x14:dataValidation>
        <x14:dataValidation type="list" allowBlank="1" showErrorMessage="1" xr:uid="{00000000-0002-0000-0000-000012000000}">
          <x14:formula1>
            <xm:f>'C:\Users\luzmireya\Downloads\[pe-p5-f1_matriz_gestin_riesgos_gestin-documental-v2_2024.xlsm]Hoja1'!#REF!</xm:f>
          </x14:formula1>
          <xm:sqref>Q20:Q21 I20 D20 G20 S20:S21</xm:sqref>
        </x14:dataValidation>
        <x14:dataValidation type="list" allowBlank="1" showInputMessage="1" showErrorMessage="1" xr:uid="{00000000-0002-0000-0000-000017000000}">
          <x14:formula1>
            <xm:f>'C:\Users\luzmireya\Downloads\[pe-p5-f1_matriz_gestin_riesgos_g-talento-humano-v.2_2024 (1).xlsm]Hoja1'!#REF!</xm:f>
          </x14:formula1>
          <xm:sqref>C22:D22 I22 Q22:Q23 S22:S23 G22</xm:sqref>
        </x14:dataValidation>
        <x14:dataValidation type="list" allowBlank="1" showInputMessage="1" showErrorMessage="1" xr:uid="{00000000-0002-0000-0000-00001D000000}">
          <x14:formula1>
            <xm:f>'C:\Users\luzmireya\Downloads\[pe-p5-f1_matriz-de-gestin-de-riesgos-g-contractual-v2_2024 (2).xlsm]Hoja1'!#REF!</xm:f>
          </x14:formula1>
          <xm:sqref>C24:C26 D24:D25 I24:I26 Q24:Q25 S24:S25 G24:G25</xm:sqref>
        </x14:dataValidation>
        <x14:dataValidation type="list" allowBlank="1" showInputMessage="1" showErrorMessage="1" xr:uid="{00000000-0002-0000-0000-000024000000}">
          <x14:formula1>
            <xm:f>'C:\Users\luzmireya\Downloads\[pe-p5-f1_matriz_gestion_riesgos_v4-g_bienes-y-servicios-v2-2024.xlsm]Hoja1'!#REF!</xm:f>
          </x14:formula1>
          <xm:sqref>C28 D27 I27:I28 Q27:Q28 S27:S28 G27:G28</xm:sqref>
        </x14:dataValidation>
        <x14:dataValidation type="list" allowBlank="1" showInputMessage="1" showErrorMessage="1" xr:uid="{00000000-0002-0000-0000-00002A000000}">
          <x14:formula1>
            <xm:f>'C:\Users\luzmireya\Downloads\[pe-p5-f1_matriz_gestion_riesgos_-g_competitividad_-v2_2024 (1).xlsm]Hoja1'!#REF!</xm:f>
          </x14:formula1>
          <xm:sqref>C29:D29 I29 Q29 S29 G29</xm:sqref>
        </x14:dataValidation>
        <x14:dataValidation type="list" allowBlank="1" showInputMessage="1" showErrorMessage="1" xr:uid="{00000000-0002-0000-0000-000030000000}">
          <x14:formula1>
            <xm:f>'C:\Users\luzmireya\Downloads\[pe-p5-f1_matriz-de-gestin-de-riesgos-_desarrollo_rural-v2_2024-.xlsm]Hoja1'!#REF!</xm:f>
          </x14:formula1>
          <xm:sqref>C30:D30 I30 Q30 S30 G30</xm:sqref>
        </x14:dataValidation>
        <x14:dataValidation type="list" allowBlank="1" showInputMessage="1" showErrorMessage="1" xr:uid="{00000000-0002-0000-0000-000036000000}">
          <x14:formula1>
            <xm:f>'C:\Users\luzmireya\Downloads\[pe-p5-f1_matriz-de-gestin-de-riesgos-gestin-de-empleo-v2_2024.xlsm]Hoja1'!#REF!</xm:f>
          </x14:formula1>
          <xm:sqref>C31:C32 C35:C36 D31 D35 I31 I35 Q31:Q32 Q35:Q36 S31:S32 S35:S36 G31 G35</xm:sqref>
        </x14:dataValidation>
        <x14:dataValidation type="list" allowBlank="1" showErrorMessage="1" xr:uid="{00000000-0002-0000-0000-00003C000000}">
          <x14:formula1>
            <xm:f>'C:\Users\luzmireya\Downloads\[pe-p5-f1_matriz-de-gestin-de-riesgos-desarrollo-empresarial-v2_2024.xlsm]Hoja1'!#REF!</xm:f>
          </x14:formula1>
          <xm:sqref>Q33:Q34 G33 C34 I33 D33 S33:S34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CONSOLIDADO_V2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Mauricio Mera Erazo</cp:lastModifiedBy>
  <dcterms:created xsi:type="dcterms:W3CDTF">2024-11-18T14:10:35Z</dcterms:created>
  <dcterms:modified xsi:type="dcterms:W3CDTF">2024-11-19T20:41:27Z</dcterms:modified>
</cp:coreProperties>
</file>