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shortcut-targets-by-id\1V6Nn25qbz9n24AhyZ0OnE7bICSB7pPhM\Registro de Seguimiento a P.P\4. Planes de acción\CONPES\"/>
    </mc:Choice>
  </mc:AlternateContent>
  <xr:revisionPtr revIDLastSave="0" documentId="13_ncr:1_{261CA79C-7C95-4338-89BB-40856035EEA7}" xr6:coauthVersionLast="47" xr6:coauthVersionMax="47" xr10:uidLastSave="{00000000-0000-0000-0000-000000000000}"/>
  <bookViews>
    <workbookView xWindow="-120" yWindow="-120" windowWidth="20730" windowHeight="11160" tabRatio="725" xr2:uid="{00000000-000D-0000-FFFF-FFFF00000000}"/>
  </bookViews>
  <sheets>
    <sheet name="Plan de acción" sheetId="1" r:id="rId1"/>
    <sheet name="Instructivo Plan de Acción" sheetId="2" state="hidden" r:id="rId2"/>
    <sheet name=" Instructivo ficha técnica IP" sheetId="3" state="hidden" r:id="rId3"/>
    <sheet name="Desplegables" sheetId="4" state="hidden" r:id="rId4"/>
    <sheet name="IP 1.1.1." sheetId="5" r:id="rId5"/>
    <sheet name="IP 1.1.2." sheetId="6" r:id="rId6"/>
    <sheet name="IP 1.1.3." sheetId="7" r:id="rId7"/>
    <sheet name="IP 1.1.4." sheetId="8" r:id="rId8"/>
    <sheet name="IP 1.1.5." sheetId="9" r:id="rId9"/>
    <sheet name="IP 1.2.1." sheetId="10" r:id="rId10"/>
    <sheet name="IP 1.2.2." sheetId="11" r:id="rId11"/>
    <sheet name="IP 1.2.3." sheetId="12" r:id="rId12"/>
    <sheet name="IP 1.3.1." sheetId="13" r:id="rId13"/>
    <sheet name="IP 1.3.2." sheetId="14" r:id="rId14"/>
    <sheet name="IP 1.3.3." sheetId="15" r:id="rId15"/>
    <sheet name="IP 2.1.1." sheetId="16" r:id="rId16"/>
    <sheet name="IP 2.1.2." sheetId="17" r:id="rId17"/>
    <sheet name="IP 2.1.3." sheetId="18" r:id="rId18"/>
    <sheet name="IP 2.1.4." sheetId="19" r:id="rId19"/>
    <sheet name="IP 2.2.1." sheetId="20" r:id="rId20"/>
    <sheet name="IP 2.2.2." sheetId="21" r:id="rId21"/>
    <sheet name="IP 2.2.3." sheetId="55" r:id="rId22"/>
    <sheet name="IP 3.1.1." sheetId="22" r:id="rId23"/>
    <sheet name="IP 3.1.2." sheetId="23" r:id="rId24"/>
    <sheet name="IP 3.1.3." sheetId="24" r:id="rId25"/>
    <sheet name="IP 3.1.4." sheetId="25" r:id="rId26"/>
    <sheet name="IP 3.1.5." sheetId="26" r:id="rId27"/>
    <sheet name="IP 3.1.6." sheetId="54" r:id="rId28"/>
    <sheet name="IP 3.2.1." sheetId="27" r:id="rId29"/>
    <sheet name="IP 3.2.2." sheetId="28" r:id="rId30"/>
    <sheet name="IP 4.1.1." sheetId="29" r:id="rId31"/>
    <sheet name="IP 4.1.2." sheetId="30" r:id="rId32"/>
    <sheet name="IP 4.1.3." sheetId="31" r:id="rId33"/>
    <sheet name="IP 4.1.4." sheetId="32" r:id="rId34"/>
    <sheet name="IP 4.1.5." sheetId="33" r:id="rId35"/>
    <sheet name="IP 4.1.6." sheetId="34" r:id="rId36"/>
    <sheet name="IP 4.1.7." sheetId="35" r:id="rId37"/>
    <sheet name="IP 4.1.8." sheetId="36" r:id="rId38"/>
    <sheet name="IP 4.2.1." sheetId="37" r:id="rId39"/>
    <sheet name="IP 4.2.2." sheetId="38" r:id="rId40"/>
    <sheet name="IP 4.2.3." sheetId="39" r:id="rId41"/>
    <sheet name="IP 4.2.4." sheetId="40" r:id="rId42"/>
    <sheet name="IP 4.3.1." sheetId="41" r:id="rId43"/>
    <sheet name="IP 4.3.2." sheetId="42" r:id="rId44"/>
    <sheet name="IP 4.3.3." sheetId="43" r:id="rId45"/>
    <sheet name="IR 1.1." sheetId="44" r:id="rId46"/>
    <sheet name="IR 1.2." sheetId="45" r:id="rId47"/>
    <sheet name="IR 1.3." sheetId="46" r:id="rId48"/>
    <sheet name="IR 2.1." sheetId="47" r:id="rId49"/>
    <sheet name="IR 2.2." sheetId="48" r:id="rId50"/>
    <sheet name="IR 3.1." sheetId="49" r:id="rId51"/>
    <sheet name="IR 3.2." sheetId="50" r:id="rId52"/>
    <sheet name="IR 4.1." sheetId="51" r:id="rId53"/>
    <sheet name="IR 4.2." sheetId="52" r:id="rId54"/>
    <sheet name="IR 4.3." sheetId="53" r:id="rId55"/>
  </sheets>
  <definedNames>
    <definedName name="Acciónporelclima">Desplegables!$M$126:$M$127</definedName>
    <definedName name="Agualimpiaysaneamiento">Desplegables!$M$86:$M$90</definedName>
    <definedName name="Ambiente">Desplegables!$F$36:$F$39</definedName>
    <definedName name="ANUALIZACIÓN" localSheetId="21">#REF!</definedName>
    <definedName name="ANUALIZACIÓN" localSheetId="45">Desplegables!$B$9:$B$12</definedName>
    <definedName name="ANUALIZACIÓN" localSheetId="46">Desplegables!$B$9:$B$12</definedName>
    <definedName name="ANUALIZACIÓN" localSheetId="47">Desplegables!$B$9:$B$12</definedName>
    <definedName name="ANUALIZACIÓN" localSheetId="48">Desplegables!$B$9:$B$12</definedName>
    <definedName name="ANUALIZACIÓN" localSheetId="49">Desplegables!$B$9:$B$12</definedName>
    <definedName name="ANUALIZACIÓN" localSheetId="50">Desplegables!$B$9:$B$12</definedName>
    <definedName name="ANUALIZACIÓN" localSheetId="51">Desplegables!$B$9:$B$12</definedName>
    <definedName name="ANUALIZACIÓN">Desplegables!$B$9:$B$12</definedName>
    <definedName name="_xlnm.Print_Area" localSheetId="16">'IP 2.1.2.'!$A$1:$M$62</definedName>
    <definedName name="_xlnm.Print_Area" localSheetId="27">'IP 3.1.6.'!$A$1:$M$62</definedName>
    <definedName name="_xlnm.Print_Area" localSheetId="31">'IP 4.1.2.'!$A$1:$M$62</definedName>
    <definedName name="_xlnm.Print_Area" localSheetId="0">'Plan de acción'!$A$1:$EG$53</definedName>
    <definedName name="Ciudadesycomunidadessostenibles">Desplegables!$M$114:$M$120</definedName>
    <definedName name="CulturaRecreaciónyDeporte">Desplegables!$F$29:$F$35</definedName>
    <definedName name="DesarrolloEconómicoIndustriayTurismo">Desplegables!$F$17:$F$20</definedName>
    <definedName name="Educación">Desplegables!$F$21:$F$23</definedName>
    <definedName name="Educacióndecalidad">Desplegables!$M$72:$M$77</definedName>
    <definedName name="Energíaasequibleynocontaminante">Desplegables!$M$91:$M$94</definedName>
    <definedName name="ENFOQUE">Desplegables!$B$2:$B$7</definedName>
    <definedName name="Findelapobreza">Desplegables!$M$55:$M$59</definedName>
    <definedName name="GestiónJurídica">Desplegables!$F$11</definedName>
    <definedName name="GestiónPública">Desplegables!$F$4:$F$5</definedName>
    <definedName name="Gobierno">Desplegables!$F$6:$F$8</definedName>
    <definedName name="Google_Sheet_Link_1012780690" localSheetId="27" hidden="1">GestiónPública</definedName>
    <definedName name="Google_Sheet_Link_1012780690" hidden="1">GestiónPública</definedName>
    <definedName name="Google_Sheet_Link_1091042057_1730041024" localSheetId="27" hidden="1">ANUALIZACIÓN</definedName>
    <definedName name="Google_Sheet_Link_1091042057_1730041024" hidden="1">ANUALIZACIÓN</definedName>
    <definedName name="Google_Sheet_Link_1186662545" localSheetId="27" hidden="1">Mujeres</definedName>
    <definedName name="Google_Sheet_Link_1186662545" hidden="1">Mujeres</definedName>
    <definedName name="Google_Sheet_Link_1190918220" localSheetId="27" hidden="1">Producciónyconsumoresponsables</definedName>
    <definedName name="Google_Sheet_Link_1190918220" hidden="1">Producciónyconsumoresponsables</definedName>
    <definedName name="Google_Sheet_Link_1224919641" localSheetId="27" hidden="1">Igualdaddegénero</definedName>
    <definedName name="Google_Sheet_Link_1224919641" hidden="1">Igualdaddegénero</definedName>
    <definedName name="Google_Sheet_Link_1231204986" localSheetId="27" hidden="1">Ciudadesycomunidadessostenibles</definedName>
    <definedName name="Google_Sheet_Link_1231204986" hidden="1">Ciudadesycomunidadessostenibles</definedName>
    <definedName name="Google_Sheet_Link_1245463368" localSheetId="27" hidden="1">SeguridadConvivenciayJusticia</definedName>
    <definedName name="Google_Sheet_Link_1245463368" hidden="1">SeguridadConvivenciayJusticia</definedName>
    <definedName name="Google_Sheet_Link_1272543001" localSheetId="27" hidden="1">Vidasubmarina</definedName>
    <definedName name="Google_Sheet_Link_1272543001" hidden="1">Vidasubmarina</definedName>
    <definedName name="Google_Sheet_Link_1309874157" localSheetId="27" hidden="1">CulturaRecreaciónyDeporte</definedName>
    <definedName name="Google_Sheet_Link_1309874157" hidden="1">CulturaRecreaciónyDeporte</definedName>
    <definedName name="Google_Sheet_Link_1402633805" localSheetId="27" hidden="1">Planeación</definedName>
    <definedName name="Google_Sheet_Link_1402633805" hidden="1">Planeación</definedName>
    <definedName name="Google_Sheet_Link_1413955969" localSheetId="27" hidden="1">Reduccióndelasdesigualdades</definedName>
    <definedName name="Google_Sheet_Link_1413955969" hidden="1">Reduccióndelasdesigualdades</definedName>
    <definedName name="Google_Sheet_Link_1465072267" localSheetId="27" hidden="1">Salud</definedName>
    <definedName name="Google_Sheet_Link_1465072267" hidden="1">Salud</definedName>
    <definedName name="Google_Sheet_Link_155234684" localSheetId="27" hidden="1">Hacienda</definedName>
    <definedName name="Google_Sheet_Link_155234684" hidden="1">Hacienda</definedName>
    <definedName name="Google_Sheet_Link_1632725618" localSheetId="27" hidden="1">IntegraciónSocial</definedName>
    <definedName name="Google_Sheet_Link_1632725618" hidden="1">IntegraciónSocial</definedName>
    <definedName name="Google_Sheet_Link_171394601" localSheetId="27" hidden="1">Energíaasequibleynocontaminante</definedName>
    <definedName name="Google_Sheet_Link_171394601" hidden="1">Energíaasequibleynocontaminante</definedName>
    <definedName name="Google_Sheet_Link_1740590631" localSheetId="27" hidden="1">Trabajodecenteycrecimientoeconómico</definedName>
    <definedName name="Google_Sheet_Link_1740590631" hidden="1">Trabajodecenteycrecimientoeconómico</definedName>
    <definedName name="Google_Sheet_Link_1841459348" localSheetId="27" hidden="1">ENFOQUE</definedName>
    <definedName name="Google_Sheet_Link_1841459348" hidden="1">ENFOQUE</definedName>
    <definedName name="Google_Sheet_Link_1862608445" localSheetId="27" hidden="1">Movilidad</definedName>
    <definedName name="Google_Sheet_Link_1862608445" hidden="1">Movilidad</definedName>
    <definedName name="Google_Sheet_Link_1866463153_54511901" localSheetId="27" hidden="1">ANUALIZACIÓN</definedName>
    <definedName name="Google_Sheet_Link_1866463153_54511901" hidden="1">ANUALIZACIÓN</definedName>
    <definedName name="Google_Sheet_Link_1870437081" localSheetId="27" hidden="1">Hambrecero</definedName>
    <definedName name="Google_Sheet_Link_1870437081" hidden="1">Hambrecero</definedName>
    <definedName name="Google_Sheet_Link_1884067632" localSheetId="27" hidden="1">GestiónJurídica</definedName>
    <definedName name="Google_Sheet_Link_1884067632" hidden="1">GestiónJurídica</definedName>
    <definedName name="Google_Sheet_Link_1885753753_830248291" localSheetId="27" hidden="1">ANUALIZACIÓN</definedName>
    <definedName name="Google_Sheet_Link_1885753753_830248291" hidden="1">ANUALIZACIÓN</definedName>
    <definedName name="Google_Sheet_Link_191250318" localSheetId="27" hidden="1">Gobierno</definedName>
    <definedName name="Google_Sheet_Link_191250318" hidden="1">Gobierno</definedName>
    <definedName name="Google_Sheet_Link_191655386" localSheetId="27" hidden="1">Hábitat</definedName>
    <definedName name="Google_Sheet_Link_191655386" hidden="1">Hábitat</definedName>
    <definedName name="Google_Sheet_Link_1925310076_1089480315" localSheetId="27" hidden="1">ANUALIZACIÓN</definedName>
    <definedName name="Google_Sheet_Link_1925310076_1089480315" hidden="1">ANUALIZACIÓN</definedName>
    <definedName name="Google_Sheet_Link_2004364936_1498025993" localSheetId="27" hidden="1">ANUALIZACIÓN</definedName>
    <definedName name="Google_Sheet_Link_2004364936_1498025993" hidden="1">ANUALIZACIÓN</definedName>
    <definedName name="Google_Sheet_Link_2052819780" localSheetId="27" hidden="1">Agualimpiaysaneamiento</definedName>
    <definedName name="Google_Sheet_Link_2052819780" hidden="1">Agualimpiaysaneamiento</definedName>
    <definedName name="Google_Sheet_Link_261329745_2132455192" localSheetId="27" hidden="1">ANUALIZACIÓN</definedName>
    <definedName name="Google_Sheet_Link_261329745_2132455192" hidden="1">ANUALIZACIÓN</definedName>
    <definedName name="Google_Sheet_Link_288484518" localSheetId="27" hidden="1">Industriainnovacióneinfraestructura</definedName>
    <definedName name="Google_Sheet_Link_288484518" hidden="1">Industriainnovacióneinfraestructura</definedName>
    <definedName name="Google_Sheet_Link_372086812_1805843100" localSheetId="27" hidden="1">ANUALIZACIÓN</definedName>
    <definedName name="Google_Sheet_Link_372086812_1805843100" hidden="1">ANUALIZACIÓN</definedName>
    <definedName name="Google_Sheet_Link_547030553" localSheetId="27" hidden="1">Vidadeecosistemasterrestres</definedName>
    <definedName name="Google_Sheet_Link_547030553" hidden="1">Vidadeecosistemasterrestres</definedName>
    <definedName name="Google_Sheet_Link_676540205_121817017" localSheetId="27" hidden="1">ANUALIZACIÓN</definedName>
    <definedName name="Google_Sheet_Link_676540205_121817017" hidden="1">ANUALIZACIÓN</definedName>
    <definedName name="Google_Sheet_Link_72660522_1361949124" localSheetId="27" hidden="1">ANUALIZACIÓN</definedName>
    <definedName name="Google_Sheet_Link_72660522_1361949124" hidden="1">ANUALIZACIÓN</definedName>
    <definedName name="Google_Sheet_Link_759790421" localSheetId="27" hidden="1">Educacióndecalidad</definedName>
    <definedName name="Google_Sheet_Link_759790421" hidden="1">Educacióndecalidad</definedName>
    <definedName name="Google_Sheet_Link_824654992" localSheetId="27" hidden="1">ANUALIZACIÓN</definedName>
    <definedName name="Google_Sheet_Link_824654992" hidden="1">ANUALIZACIÓN</definedName>
    <definedName name="Google_Sheet_Link_869691280" localSheetId="27" hidden="1">Educación</definedName>
    <definedName name="Google_Sheet_Link_869691280" hidden="1">Educación</definedName>
    <definedName name="Google_Sheet_Link_872396852" localSheetId="27" hidden="1">Pazjusticiaeinstitucionessólidas</definedName>
    <definedName name="Google_Sheet_Link_872396852" hidden="1">Pazjusticiaeinstitucionessólidas</definedName>
    <definedName name="Google_Sheet_Link_89685957" localSheetId="27" hidden="1">Findelapobreza</definedName>
    <definedName name="Google_Sheet_Link_89685957" hidden="1">Findelapobreza</definedName>
    <definedName name="Google_Sheet_Link_898288741" localSheetId="27" hidden="1">DesarrolloEconómicoIndustriayTurismo</definedName>
    <definedName name="Google_Sheet_Link_898288741" hidden="1">DesarrolloEconómicoIndustriayTurismo</definedName>
    <definedName name="Google_Sheet_Link_920822262" localSheetId="27" hidden="1">Ambiente</definedName>
    <definedName name="Google_Sheet_Link_920822262" hidden="1">Ambiente</definedName>
    <definedName name="Google_Sheet_Link_938476923" localSheetId="27" hidden="1">Acciónporelclima</definedName>
    <definedName name="Google_Sheet_Link_938476923" hidden="1">Acciónporelclima</definedName>
    <definedName name="Google_Sheet_Link_962016316_53994407" localSheetId="27" hidden="1">ANUALIZACIÓN</definedName>
    <definedName name="Google_Sheet_Link_962016316_53994407" hidden="1">ANUALIZACIÓN</definedName>
    <definedName name="Google_Sheet_Link_970760053" localSheetId="27" hidden="1">Saludybienestar</definedName>
    <definedName name="Google_Sheet_Link_970760053" hidden="1">Saludybienestar</definedName>
    <definedName name="Hábitat">Desplegables!$F$46:$F$52</definedName>
    <definedName name="Hacienda">Desplegables!$F$12:$F$15</definedName>
    <definedName name="Hambrecero">Desplegables!$M$60:$M$61</definedName>
    <definedName name="Igualdaddegénero">Desplegables!$M$78:$M$85</definedName>
    <definedName name="Industriainnovacióneinfraestructura">Desplegables!$M$105:$M$110</definedName>
    <definedName name="IntegraciónSocial">Desplegables!$F$27:$F$28</definedName>
    <definedName name="Movilidad">Desplegables!$F$40:$F$45</definedName>
    <definedName name="Mujeres">Desplegables!$F$53</definedName>
    <definedName name="Pazjusticiaeinstitucionessólidas">Desplegables!$M$132:$M$135</definedName>
    <definedName name="Planeación">Desplegables!$F$16</definedName>
    <definedName name="Producciónyconsumoresponsables">Desplegables!$M$121:$M$125</definedName>
    <definedName name="Reduccióndelasdesigualdades">Desplegables!$M$111:$M$113</definedName>
    <definedName name="Salud">Desplegables!$F$24:$F$26</definedName>
    <definedName name="Saludybienestar">Desplegables!$M$62:$M$71</definedName>
    <definedName name="SeguridadConvivenciayJusticia">Desplegables!$F$9:$F$10</definedName>
    <definedName name="Trabajodecenteycrecimientoeconómico">Desplegables!$M$95:$M$104</definedName>
    <definedName name="Vidadeecosistemasterrestres">Desplegables!$M$130:$M$131</definedName>
    <definedName name="Vidasubmarina">Desplegables!$M$128:$M$129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8" roundtripDataSignature="AMtx7mi0nJkwi5aqmjK97T/6aF3XVJQDAw=="/>
    </ext>
  </extLst>
</workbook>
</file>

<file path=xl/calcChain.xml><?xml version="1.0" encoding="utf-8"?>
<calcChain xmlns="http://schemas.openxmlformats.org/spreadsheetml/2006/main">
  <c r="DW30" i="1" l="1"/>
  <c r="EA30" i="1"/>
  <c r="DZ30" i="1"/>
  <c r="DY30" i="1"/>
  <c r="DX30" i="1"/>
  <c r="DV30" i="1"/>
  <c r="DU30" i="1"/>
  <c r="BG30" i="1"/>
  <c r="BF30" i="1"/>
  <c r="BE30" i="1"/>
  <c r="BD30" i="1"/>
  <c r="BC30" i="1"/>
  <c r="BB30" i="1"/>
  <c r="BA30" i="1"/>
  <c r="AZ30" i="1"/>
  <c r="AY30" i="1"/>
  <c r="AX30" i="1"/>
  <c r="AW30" i="1"/>
  <c r="AV30" i="1"/>
  <c r="AU30" i="1"/>
  <c r="AT30" i="1"/>
  <c r="AS30" i="1"/>
  <c r="AR30" i="1"/>
  <c r="AN30" i="1"/>
  <c r="AO30" i="1"/>
  <c r="AN29" i="1"/>
  <c r="AL30" i="1"/>
  <c r="C13" i="55"/>
  <c r="AB30" i="1"/>
  <c r="AC30" i="1" s="1"/>
  <c r="AA30" i="1"/>
  <c r="Z30" i="1"/>
  <c r="Y30" i="1"/>
  <c r="X30" i="1"/>
  <c r="W30" i="1"/>
  <c r="V30" i="1"/>
  <c r="U30" i="1"/>
  <c r="T30" i="1"/>
  <c r="S30" i="1"/>
  <c r="R30" i="1"/>
  <c r="Q30" i="1"/>
  <c r="P30" i="1"/>
  <c r="O30" i="1"/>
  <c r="N30" i="1"/>
  <c r="M30" i="1"/>
  <c r="J30" i="1"/>
  <c r="I30" i="1"/>
  <c r="G30" i="1"/>
  <c r="D30" i="1"/>
  <c r="AE30" i="1" s="1"/>
  <c r="EA36" i="1" l="1"/>
  <c r="DZ36" i="1"/>
  <c r="DY36" i="1"/>
  <c r="DX36" i="1"/>
  <c r="DW36" i="1"/>
  <c r="DV36" i="1"/>
  <c r="BG36" i="1"/>
  <c r="BF36" i="1"/>
  <c r="BE36" i="1"/>
  <c r="BD36" i="1"/>
  <c r="BC36" i="1"/>
  <c r="BB36" i="1"/>
  <c r="BA36" i="1"/>
  <c r="AZ36" i="1"/>
  <c r="AY36" i="1"/>
  <c r="AX36" i="1"/>
  <c r="AW36" i="1"/>
  <c r="AV36" i="1"/>
  <c r="AU36" i="1"/>
  <c r="AT36" i="1"/>
  <c r="BH36" i="1" s="1"/>
  <c r="AS36" i="1"/>
  <c r="AR36" i="1"/>
  <c r="AO36" i="1"/>
  <c r="AN36" i="1"/>
  <c r="AM36" i="1"/>
  <c r="AL36" i="1"/>
  <c r="C13" i="54"/>
  <c r="C17" i="54"/>
  <c r="C2" i="54"/>
  <c r="AJ36" i="1"/>
  <c r="AI36" i="1"/>
  <c r="AH36" i="1"/>
  <c r="J36" i="1"/>
  <c r="J35" i="1"/>
  <c r="I36" i="1"/>
  <c r="G36" i="1"/>
  <c r="G35" i="1"/>
  <c r="DU36" i="1"/>
  <c r="AB36" i="1"/>
  <c r="AA36" i="1"/>
  <c r="Z36" i="1"/>
  <c r="Y36" i="1"/>
  <c r="X36" i="1"/>
  <c r="W36" i="1"/>
  <c r="V36" i="1"/>
  <c r="U36" i="1"/>
  <c r="T36" i="1"/>
  <c r="S36" i="1"/>
  <c r="R36" i="1"/>
  <c r="Q36" i="1"/>
  <c r="P36" i="1"/>
  <c r="O36" i="1"/>
  <c r="N36" i="1"/>
  <c r="M36" i="1"/>
  <c r="D36" i="1"/>
  <c r="AE36" i="1" s="1"/>
  <c r="J34" i="1"/>
  <c r="Q35" i="1"/>
  <c r="P35" i="1"/>
  <c r="O35" i="1"/>
  <c r="N35" i="1"/>
  <c r="M35" i="1"/>
  <c r="I35" i="1"/>
  <c r="AC36" i="1" l="1"/>
  <c r="S35" i="1"/>
  <c r="R35" i="1"/>
  <c r="C2" i="47"/>
  <c r="C2" i="46"/>
  <c r="C2" i="45"/>
  <c r="C2" i="44"/>
  <c r="C17" i="43"/>
  <c r="C13" i="43"/>
  <c r="C2" i="43"/>
  <c r="C17" i="42"/>
  <c r="C13" i="42"/>
  <c r="C2" i="42"/>
  <c r="C17" i="41"/>
  <c r="C13" i="41"/>
  <c r="C2" i="41"/>
  <c r="C17" i="40"/>
  <c r="C13" i="40"/>
  <c r="C2" i="40"/>
  <c r="C17" i="39"/>
  <c r="C13" i="39"/>
  <c r="C2" i="39"/>
  <c r="C17" i="38"/>
  <c r="C13" i="38"/>
  <c r="C2" i="38"/>
  <c r="C17" i="37"/>
  <c r="C13" i="37"/>
  <c r="C2" i="37"/>
  <c r="C17" i="36"/>
  <c r="C13" i="36"/>
  <c r="C2" i="36"/>
  <c r="C17" i="35"/>
  <c r="C13" i="35"/>
  <c r="C2" i="35"/>
  <c r="C17" i="34"/>
  <c r="C13" i="34"/>
  <c r="C2" i="34"/>
  <c r="C17" i="33"/>
  <c r="C13" i="33"/>
  <c r="C2" i="33"/>
  <c r="C17" i="32"/>
  <c r="C13" i="32"/>
  <c r="C2" i="32"/>
  <c r="C17" i="31"/>
  <c r="C13" i="31"/>
  <c r="C2" i="31"/>
  <c r="C17" i="30"/>
  <c r="C13" i="30"/>
  <c r="C2" i="30"/>
  <c r="C17" i="29"/>
  <c r="C13" i="29"/>
  <c r="C2" i="29"/>
  <c r="C17" i="28"/>
  <c r="C13" i="28"/>
  <c r="C2" i="28"/>
  <c r="C17" i="27"/>
  <c r="C13" i="27"/>
  <c r="C2" i="27"/>
  <c r="C17" i="26"/>
  <c r="C13" i="26"/>
  <c r="C2" i="26"/>
  <c r="L41" i="25"/>
  <c r="BF34" i="1" s="1"/>
  <c r="L39" i="25"/>
  <c r="L37" i="25"/>
  <c r="C17" i="25"/>
  <c r="C13" i="25"/>
  <c r="C2" i="25"/>
  <c r="C17" i="24"/>
  <c r="C13" i="24"/>
  <c r="C2" i="24"/>
  <c r="C17" i="23"/>
  <c r="C13" i="23"/>
  <c r="C2" i="23"/>
  <c r="C17" i="22"/>
  <c r="C13" i="22"/>
  <c r="C2" i="22"/>
  <c r="C17" i="21"/>
  <c r="C13" i="21"/>
  <c r="C2" i="21"/>
  <c r="F37" i="20"/>
  <c r="C17" i="20"/>
  <c r="C13" i="20"/>
  <c r="C2" i="20"/>
  <c r="D37" i="19"/>
  <c r="F37" i="19" s="1"/>
  <c r="C17" i="19"/>
  <c r="C13" i="19"/>
  <c r="C2" i="19"/>
  <c r="F37" i="18"/>
  <c r="H37" i="18" s="1"/>
  <c r="C17" i="18"/>
  <c r="C13" i="18"/>
  <c r="C2" i="18"/>
  <c r="F37" i="17"/>
  <c r="AS25" i="1" s="1"/>
  <c r="C17" i="17"/>
  <c r="C13" i="17"/>
  <c r="C2" i="17"/>
  <c r="D37" i="16"/>
  <c r="F37" i="16" s="1"/>
  <c r="AS24" i="1" s="1"/>
  <c r="C17" i="16"/>
  <c r="C13" i="16"/>
  <c r="C2" i="16"/>
  <c r="C17" i="15"/>
  <c r="C13" i="15"/>
  <c r="C2" i="15"/>
  <c r="C17" i="14"/>
  <c r="C13" i="14"/>
  <c r="C2" i="14"/>
  <c r="C17" i="13"/>
  <c r="C13" i="13"/>
  <c r="C2" i="13"/>
  <c r="C17" i="12"/>
  <c r="C13" i="12"/>
  <c r="C2" i="12"/>
  <c r="C17" i="11"/>
  <c r="C13" i="11"/>
  <c r="C2" i="11"/>
  <c r="C17" i="10"/>
  <c r="C13" i="10"/>
  <c r="C2" i="10"/>
  <c r="C17" i="9"/>
  <c r="C13" i="9"/>
  <c r="C2" i="9"/>
  <c r="C17" i="8"/>
  <c r="C13" i="8"/>
  <c r="C2" i="8"/>
  <c r="C17" i="7"/>
  <c r="C13" i="7"/>
  <c r="C2" i="7"/>
  <c r="C17" i="6"/>
  <c r="C13" i="6"/>
  <c r="C2" i="6"/>
  <c r="D30" i="5"/>
  <c r="C17" i="5"/>
  <c r="C13" i="5"/>
  <c r="C2" i="5"/>
  <c r="EA53" i="1"/>
  <c r="DZ53" i="1"/>
  <c r="DY53" i="1"/>
  <c r="DX53" i="1"/>
  <c r="DW53" i="1"/>
  <c r="DV53" i="1"/>
  <c r="DU53" i="1"/>
  <c r="BG53" i="1"/>
  <c r="BF53" i="1"/>
  <c r="BE53" i="1"/>
  <c r="BD53" i="1"/>
  <c r="BC53" i="1"/>
  <c r="BB53" i="1"/>
  <c r="BA53" i="1"/>
  <c r="AZ53" i="1"/>
  <c r="AY53" i="1"/>
  <c r="AX53" i="1"/>
  <c r="AW53" i="1"/>
  <c r="AV53" i="1"/>
  <c r="AU53" i="1"/>
  <c r="AT53" i="1"/>
  <c r="BH53" i="1" s="1"/>
  <c r="AS53" i="1"/>
  <c r="AR53" i="1"/>
  <c r="AO53" i="1"/>
  <c r="AN53" i="1"/>
  <c r="AM53" i="1"/>
  <c r="AL53" i="1"/>
  <c r="AJ53" i="1"/>
  <c r="AI53" i="1"/>
  <c r="AH53" i="1"/>
  <c r="AB53" i="1"/>
  <c r="AC53" i="1" s="1"/>
  <c r="AA53" i="1"/>
  <c r="Z53" i="1"/>
  <c r="Y53" i="1"/>
  <c r="X53" i="1"/>
  <c r="W53" i="1"/>
  <c r="V53" i="1"/>
  <c r="U53" i="1"/>
  <c r="T53" i="1"/>
  <c r="S53" i="1"/>
  <c r="R53" i="1"/>
  <c r="Q53" i="1"/>
  <c r="P53" i="1"/>
  <c r="O53" i="1"/>
  <c r="N53" i="1"/>
  <c r="M53" i="1"/>
  <c r="J53" i="1"/>
  <c r="I53" i="1"/>
  <c r="G53" i="1"/>
  <c r="D53" i="1"/>
  <c r="AE53" i="1" s="1"/>
  <c r="EA52" i="1"/>
  <c r="DZ52" i="1"/>
  <c r="DY52" i="1"/>
  <c r="DX52" i="1"/>
  <c r="DW52" i="1"/>
  <c r="DV52" i="1"/>
  <c r="DU52" i="1"/>
  <c r="BG52" i="1"/>
  <c r="BH52" i="1" s="1"/>
  <c r="BF52" i="1"/>
  <c r="BE52" i="1"/>
  <c r="BD52" i="1"/>
  <c r="BC52" i="1"/>
  <c r="BB52" i="1"/>
  <c r="BA52" i="1"/>
  <c r="AZ52" i="1"/>
  <c r="AY52" i="1"/>
  <c r="AX52" i="1"/>
  <c r="AW52" i="1"/>
  <c r="AV52" i="1"/>
  <c r="AU52" i="1"/>
  <c r="AT52" i="1"/>
  <c r="AS52" i="1"/>
  <c r="AR52" i="1"/>
  <c r="AO52" i="1"/>
  <c r="AN52" i="1"/>
  <c r="AM52" i="1"/>
  <c r="AL52" i="1"/>
  <c r="AJ52" i="1"/>
  <c r="AI52" i="1"/>
  <c r="AH52" i="1"/>
  <c r="AB52" i="1"/>
  <c r="AC52" i="1" s="1"/>
  <c r="AA52" i="1"/>
  <c r="Z52" i="1"/>
  <c r="Y52" i="1"/>
  <c r="X52" i="1"/>
  <c r="W52" i="1"/>
  <c r="V52" i="1"/>
  <c r="U52" i="1"/>
  <c r="T52" i="1"/>
  <c r="S52" i="1"/>
  <c r="R52" i="1"/>
  <c r="Q52" i="1"/>
  <c r="P52" i="1"/>
  <c r="O52" i="1"/>
  <c r="N52" i="1"/>
  <c r="M52" i="1"/>
  <c r="J52" i="1"/>
  <c r="I52" i="1"/>
  <c r="G52" i="1"/>
  <c r="D52" i="1"/>
  <c r="AE52" i="1" s="1"/>
  <c r="EA51" i="1"/>
  <c r="DZ51" i="1"/>
  <c r="DY51" i="1"/>
  <c r="DX51" i="1"/>
  <c r="DW51" i="1"/>
  <c r="DV51" i="1"/>
  <c r="BM51" i="1"/>
  <c r="BQ51" i="1" s="1"/>
  <c r="BU51" i="1" s="1"/>
  <c r="BY51" i="1" s="1"/>
  <c r="CC51" i="1" s="1"/>
  <c r="CG51" i="1" s="1"/>
  <c r="CK51" i="1" s="1"/>
  <c r="CO51" i="1" s="1"/>
  <c r="CS51" i="1" s="1"/>
  <c r="CW51" i="1" s="1"/>
  <c r="DA51" i="1" s="1"/>
  <c r="DE51" i="1" s="1"/>
  <c r="DI51" i="1" s="1"/>
  <c r="DM51" i="1" s="1"/>
  <c r="DQ51" i="1" s="1"/>
  <c r="DU51" i="1" s="1"/>
  <c r="BG51" i="1"/>
  <c r="BH51" i="1" s="1"/>
  <c r="BF51" i="1"/>
  <c r="BE51" i="1"/>
  <c r="BD51" i="1"/>
  <c r="BC51" i="1"/>
  <c r="BB51" i="1"/>
  <c r="BA51" i="1"/>
  <c r="AZ51" i="1"/>
  <c r="AY51" i="1"/>
  <c r="AX51" i="1"/>
  <c r="AW51" i="1"/>
  <c r="AV51" i="1"/>
  <c r="AU51" i="1"/>
  <c r="AT51" i="1"/>
  <c r="AS51" i="1"/>
  <c r="AR51" i="1"/>
  <c r="AO51" i="1"/>
  <c r="AN51" i="1"/>
  <c r="AM51" i="1"/>
  <c r="AL51" i="1"/>
  <c r="AJ51" i="1"/>
  <c r="AI51" i="1"/>
  <c r="AH51" i="1"/>
  <c r="AB51" i="1"/>
  <c r="AC51" i="1" s="1"/>
  <c r="AA51" i="1"/>
  <c r="Z51" i="1"/>
  <c r="Y51" i="1"/>
  <c r="X51" i="1"/>
  <c r="W51" i="1"/>
  <c r="V51" i="1"/>
  <c r="U51" i="1"/>
  <c r="T51" i="1"/>
  <c r="S51" i="1"/>
  <c r="R51" i="1"/>
  <c r="Q51" i="1"/>
  <c r="P51" i="1"/>
  <c r="O51" i="1"/>
  <c r="N51" i="1"/>
  <c r="M51" i="1"/>
  <c r="J51" i="1"/>
  <c r="I51" i="1"/>
  <c r="G51" i="1"/>
  <c r="D51" i="1"/>
  <c r="AE51" i="1" s="1"/>
  <c r="EA50" i="1"/>
  <c r="DZ50" i="1"/>
  <c r="DY50" i="1"/>
  <c r="DX50" i="1"/>
  <c r="DW50" i="1"/>
  <c r="DV50" i="1"/>
  <c r="DU50" i="1"/>
  <c r="BG50" i="1"/>
  <c r="BH50" i="1" s="1"/>
  <c r="BF50" i="1"/>
  <c r="BE50" i="1"/>
  <c r="BD50" i="1"/>
  <c r="BC50" i="1"/>
  <c r="BB50" i="1"/>
  <c r="BA50" i="1"/>
  <c r="AZ50" i="1"/>
  <c r="AY50" i="1"/>
  <c r="AX50" i="1"/>
  <c r="AW50" i="1"/>
  <c r="AV50" i="1"/>
  <c r="AU50" i="1"/>
  <c r="AT50" i="1"/>
  <c r="AS50" i="1"/>
  <c r="AR50" i="1"/>
  <c r="AO50" i="1"/>
  <c r="AN50" i="1"/>
  <c r="AM50" i="1"/>
  <c r="AL50" i="1"/>
  <c r="AJ50" i="1"/>
  <c r="AI50" i="1"/>
  <c r="AH50" i="1"/>
  <c r="AB50" i="1"/>
  <c r="AC50" i="1" s="1"/>
  <c r="AA50" i="1"/>
  <c r="Z50" i="1"/>
  <c r="Y50" i="1"/>
  <c r="X50" i="1"/>
  <c r="W50" i="1"/>
  <c r="V50" i="1"/>
  <c r="U50" i="1"/>
  <c r="T50" i="1"/>
  <c r="S50" i="1"/>
  <c r="R50" i="1"/>
  <c r="Q50" i="1"/>
  <c r="P50" i="1"/>
  <c r="O50" i="1"/>
  <c r="N50" i="1"/>
  <c r="M50" i="1"/>
  <c r="J50" i="1"/>
  <c r="I50" i="1"/>
  <c r="G50" i="1"/>
  <c r="D50" i="1"/>
  <c r="AE50" i="1" s="1"/>
  <c r="EA49" i="1"/>
  <c r="DZ49" i="1"/>
  <c r="DY49" i="1"/>
  <c r="DW49" i="1"/>
  <c r="DV49" i="1"/>
  <c r="BM49" i="1"/>
  <c r="BQ49" i="1" s="1"/>
  <c r="BU49" i="1" s="1"/>
  <c r="BY49" i="1" s="1"/>
  <c r="CC49" i="1" s="1"/>
  <c r="CG49" i="1" s="1"/>
  <c r="CK49" i="1" s="1"/>
  <c r="CO49" i="1" s="1"/>
  <c r="CS49" i="1" s="1"/>
  <c r="CW49" i="1" s="1"/>
  <c r="DA49" i="1" s="1"/>
  <c r="DE49" i="1" s="1"/>
  <c r="DI49" i="1" s="1"/>
  <c r="DM49" i="1" s="1"/>
  <c r="DQ49" i="1" s="1"/>
  <c r="DU49" i="1" s="1"/>
  <c r="BG49" i="1"/>
  <c r="BH49" i="1" s="1"/>
  <c r="BF49" i="1"/>
  <c r="BE49" i="1"/>
  <c r="BD49" i="1"/>
  <c r="BC49" i="1"/>
  <c r="BB49" i="1"/>
  <c r="BA49" i="1"/>
  <c r="AZ49" i="1"/>
  <c r="AY49" i="1"/>
  <c r="AX49" i="1"/>
  <c r="AW49" i="1"/>
  <c r="AV49" i="1"/>
  <c r="AU49" i="1"/>
  <c r="AT49" i="1"/>
  <c r="AS49" i="1"/>
  <c r="AR49" i="1"/>
  <c r="AO49" i="1"/>
  <c r="AN49" i="1"/>
  <c r="AM49" i="1"/>
  <c r="AL49" i="1"/>
  <c r="AJ49" i="1"/>
  <c r="AI49" i="1"/>
  <c r="AH49" i="1"/>
  <c r="AB49" i="1"/>
  <c r="AC49" i="1" s="1"/>
  <c r="AA49" i="1"/>
  <c r="Z49" i="1"/>
  <c r="Y49" i="1"/>
  <c r="X49" i="1"/>
  <c r="W49" i="1"/>
  <c r="V49" i="1"/>
  <c r="U49" i="1"/>
  <c r="T49" i="1"/>
  <c r="S49" i="1"/>
  <c r="R49" i="1"/>
  <c r="Q49" i="1"/>
  <c r="P49" i="1"/>
  <c r="O49" i="1"/>
  <c r="N49" i="1"/>
  <c r="M49" i="1"/>
  <c r="J49" i="1"/>
  <c r="I49" i="1"/>
  <c r="G49" i="1"/>
  <c r="D49" i="1"/>
  <c r="AE49" i="1" s="1"/>
  <c r="EA48" i="1"/>
  <c r="DZ48" i="1"/>
  <c r="DY48" i="1"/>
  <c r="DX48" i="1"/>
  <c r="DW48" i="1"/>
  <c r="DV48" i="1"/>
  <c r="BM48" i="1"/>
  <c r="BQ48" i="1" s="1"/>
  <c r="BU48" i="1" s="1"/>
  <c r="BY48" i="1" s="1"/>
  <c r="CC48" i="1" s="1"/>
  <c r="CG48" i="1" s="1"/>
  <c r="CK48" i="1" s="1"/>
  <c r="CO48" i="1" s="1"/>
  <c r="CS48" i="1" s="1"/>
  <c r="CW48" i="1" s="1"/>
  <c r="DA48" i="1" s="1"/>
  <c r="DE48" i="1" s="1"/>
  <c r="DI48" i="1" s="1"/>
  <c r="DM48" i="1" s="1"/>
  <c r="DQ48" i="1" s="1"/>
  <c r="DU48" i="1" s="1"/>
  <c r="BG48" i="1"/>
  <c r="BH48" i="1" s="1"/>
  <c r="BF48" i="1"/>
  <c r="BE48" i="1"/>
  <c r="BD48" i="1"/>
  <c r="BC48" i="1"/>
  <c r="BB48" i="1"/>
  <c r="BA48" i="1"/>
  <c r="AZ48" i="1"/>
  <c r="AY48" i="1"/>
  <c r="AX48" i="1"/>
  <c r="AW48" i="1"/>
  <c r="AV48" i="1"/>
  <c r="AU48" i="1"/>
  <c r="AT48" i="1"/>
  <c r="AS48" i="1"/>
  <c r="AR48" i="1"/>
  <c r="AO48" i="1"/>
  <c r="AN48" i="1"/>
  <c r="AM48" i="1"/>
  <c r="AL48" i="1"/>
  <c r="AJ48" i="1"/>
  <c r="AI48" i="1"/>
  <c r="AH48" i="1"/>
  <c r="AB48" i="1"/>
  <c r="AC48" i="1" s="1"/>
  <c r="AA48" i="1"/>
  <c r="Z48" i="1"/>
  <c r="Y48" i="1"/>
  <c r="X48" i="1"/>
  <c r="W48" i="1"/>
  <c r="V48" i="1"/>
  <c r="U48" i="1"/>
  <c r="T48" i="1"/>
  <c r="S48" i="1"/>
  <c r="R48" i="1"/>
  <c r="Q48" i="1"/>
  <c r="P48" i="1"/>
  <c r="O48" i="1"/>
  <c r="N48" i="1"/>
  <c r="M48" i="1"/>
  <c r="J48" i="1"/>
  <c r="I48" i="1"/>
  <c r="G48" i="1"/>
  <c r="D48" i="1"/>
  <c r="AE48" i="1" s="1"/>
  <c r="EA47" i="1"/>
  <c r="DZ47" i="1"/>
  <c r="DY47" i="1"/>
  <c r="DX47" i="1"/>
  <c r="DW47" i="1"/>
  <c r="DV47" i="1"/>
  <c r="DU47" i="1"/>
  <c r="BG47" i="1"/>
  <c r="BH47" i="1" s="1"/>
  <c r="BF47" i="1"/>
  <c r="BE47" i="1"/>
  <c r="BD47" i="1"/>
  <c r="BC47" i="1"/>
  <c r="BB47" i="1"/>
  <c r="BA47" i="1"/>
  <c r="AZ47" i="1"/>
  <c r="AY47" i="1"/>
  <c r="AX47" i="1"/>
  <c r="AW47" i="1"/>
  <c r="AV47" i="1"/>
  <c r="AU47" i="1"/>
  <c r="AT47" i="1"/>
  <c r="AS47" i="1"/>
  <c r="AR47" i="1"/>
  <c r="AO47" i="1"/>
  <c r="AN47" i="1"/>
  <c r="AM47" i="1"/>
  <c r="AL47" i="1"/>
  <c r="AJ47" i="1"/>
  <c r="AI47" i="1"/>
  <c r="AH47" i="1"/>
  <c r="AB47" i="1"/>
  <c r="AC47" i="1" s="1"/>
  <c r="AA47" i="1"/>
  <c r="Z47" i="1"/>
  <c r="Y47" i="1"/>
  <c r="X47" i="1"/>
  <c r="W47" i="1"/>
  <c r="V47" i="1"/>
  <c r="U47" i="1"/>
  <c r="T47" i="1"/>
  <c r="S47" i="1"/>
  <c r="R47" i="1"/>
  <c r="Q47" i="1"/>
  <c r="P47" i="1"/>
  <c r="O47" i="1"/>
  <c r="N47" i="1"/>
  <c r="M47" i="1"/>
  <c r="J47" i="1"/>
  <c r="I47" i="1"/>
  <c r="G47" i="1"/>
  <c r="D47" i="1"/>
  <c r="AE47" i="1" s="1"/>
  <c r="EA46" i="1"/>
  <c r="DZ46" i="1"/>
  <c r="DY46" i="1"/>
  <c r="DW46" i="1"/>
  <c r="DV46" i="1"/>
  <c r="BM46" i="1"/>
  <c r="BQ46" i="1" s="1"/>
  <c r="DU46" i="1" s="1"/>
  <c r="BG46" i="1"/>
  <c r="BF46" i="1"/>
  <c r="BE46" i="1"/>
  <c r="BD46" i="1"/>
  <c r="BC46" i="1"/>
  <c r="BB46" i="1"/>
  <c r="BA46" i="1"/>
  <c r="AZ46" i="1"/>
  <c r="AY46" i="1"/>
  <c r="AX46" i="1"/>
  <c r="AW46" i="1"/>
  <c r="AV46" i="1"/>
  <c r="AU46" i="1"/>
  <c r="AT46" i="1"/>
  <c r="BH46" i="1" s="1"/>
  <c r="AS46" i="1"/>
  <c r="AR46" i="1"/>
  <c r="AO46" i="1"/>
  <c r="AN46" i="1"/>
  <c r="AM46" i="1"/>
  <c r="AL46" i="1"/>
  <c r="AJ46" i="1"/>
  <c r="AI46" i="1"/>
  <c r="AH46" i="1"/>
  <c r="AB46" i="1"/>
  <c r="AC46" i="1" s="1"/>
  <c r="AA46" i="1"/>
  <c r="Z46" i="1"/>
  <c r="Y46" i="1"/>
  <c r="X46" i="1"/>
  <c r="W46" i="1"/>
  <c r="V46" i="1"/>
  <c r="U46" i="1"/>
  <c r="T46" i="1"/>
  <c r="S46" i="1"/>
  <c r="R46" i="1"/>
  <c r="Q46" i="1"/>
  <c r="P46" i="1"/>
  <c r="O46" i="1"/>
  <c r="N46" i="1"/>
  <c r="M46" i="1"/>
  <c r="J46" i="1"/>
  <c r="I46" i="1"/>
  <c r="G46" i="1"/>
  <c r="D46" i="1"/>
  <c r="AE46" i="1" s="1"/>
  <c r="EA45" i="1"/>
  <c r="DZ45" i="1"/>
  <c r="DY45" i="1"/>
  <c r="DW45" i="1"/>
  <c r="DV45" i="1"/>
  <c r="BM45" i="1"/>
  <c r="BQ45" i="1" s="1"/>
  <c r="BU45" i="1" s="1"/>
  <c r="BY45" i="1" s="1"/>
  <c r="CC45" i="1" s="1"/>
  <c r="CG45" i="1" s="1"/>
  <c r="CK45" i="1" s="1"/>
  <c r="CO45" i="1" s="1"/>
  <c r="CS45" i="1" s="1"/>
  <c r="CW45" i="1" s="1"/>
  <c r="DA45" i="1" s="1"/>
  <c r="DE45" i="1" s="1"/>
  <c r="DI45" i="1" s="1"/>
  <c r="DM45" i="1" s="1"/>
  <c r="DQ45" i="1" s="1"/>
  <c r="DU45" i="1" s="1"/>
  <c r="BG45" i="1"/>
  <c r="BH45" i="1" s="1"/>
  <c r="BF45" i="1"/>
  <c r="BE45" i="1"/>
  <c r="BD45" i="1"/>
  <c r="BC45" i="1"/>
  <c r="BB45" i="1"/>
  <c r="BA45" i="1"/>
  <c r="AZ45" i="1"/>
  <c r="AY45" i="1"/>
  <c r="AX45" i="1"/>
  <c r="AW45" i="1"/>
  <c r="AV45" i="1"/>
  <c r="AU45" i="1"/>
  <c r="AT45" i="1"/>
  <c r="AS45" i="1"/>
  <c r="AR45" i="1"/>
  <c r="AO45" i="1"/>
  <c r="AN45" i="1"/>
  <c r="AM45" i="1"/>
  <c r="AL45" i="1"/>
  <c r="AJ45" i="1"/>
  <c r="AI45" i="1"/>
  <c r="AH45" i="1"/>
  <c r="AB45" i="1"/>
  <c r="AC45" i="1" s="1"/>
  <c r="AA45" i="1"/>
  <c r="Z45" i="1"/>
  <c r="Y45" i="1"/>
  <c r="X45" i="1"/>
  <c r="W45" i="1"/>
  <c r="V45" i="1"/>
  <c r="U45" i="1"/>
  <c r="T45" i="1"/>
  <c r="S45" i="1"/>
  <c r="R45" i="1"/>
  <c r="Q45" i="1"/>
  <c r="P45" i="1"/>
  <c r="O45" i="1"/>
  <c r="N45" i="1"/>
  <c r="M45" i="1"/>
  <c r="J45" i="1"/>
  <c r="I45" i="1"/>
  <c r="G45" i="1"/>
  <c r="D45" i="1"/>
  <c r="AE45" i="1" s="1"/>
  <c r="EA44" i="1"/>
  <c r="DZ44" i="1"/>
  <c r="DY44" i="1"/>
  <c r="DX44" i="1"/>
  <c r="DW44" i="1"/>
  <c r="DV44" i="1"/>
  <c r="BM44" i="1"/>
  <c r="BQ44" i="1" s="1"/>
  <c r="BU44" i="1" s="1"/>
  <c r="BY44" i="1" s="1"/>
  <c r="CC44" i="1" s="1"/>
  <c r="CG44" i="1" s="1"/>
  <c r="CK44" i="1" s="1"/>
  <c r="CO44" i="1" s="1"/>
  <c r="CS44" i="1" s="1"/>
  <c r="CW44" i="1" s="1"/>
  <c r="DA44" i="1" s="1"/>
  <c r="DE44" i="1" s="1"/>
  <c r="DI44" i="1" s="1"/>
  <c r="DM44" i="1" s="1"/>
  <c r="DQ44" i="1" s="1"/>
  <c r="DU44" i="1" s="1"/>
  <c r="BG44" i="1"/>
  <c r="BH44" i="1" s="1"/>
  <c r="BF44" i="1"/>
  <c r="BE44" i="1"/>
  <c r="BD44" i="1"/>
  <c r="BC44" i="1"/>
  <c r="BB44" i="1"/>
  <c r="BA44" i="1"/>
  <c r="AZ44" i="1"/>
  <c r="AY44" i="1"/>
  <c r="AX44" i="1"/>
  <c r="AW44" i="1"/>
  <c r="AV44" i="1"/>
  <c r="AU44" i="1"/>
  <c r="AT44" i="1"/>
  <c r="AS44" i="1"/>
  <c r="AR44" i="1"/>
  <c r="AO44" i="1"/>
  <c r="AN44" i="1"/>
  <c r="AM44" i="1"/>
  <c r="AL44" i="1"/>
  <c r="AJ44" i="1"/>
  <c r="AI44" i="1"/>
  <c r="AH44" i="1"/>
  <c r="AB44" i="1"/>
  <c r="AC44" i="1" s="1"/>
  <c r="AA44" i="1"/>
  <c r="Z44" i="1"/>
  <c r="Y44" i="1"/>
  <c r="X44" i="1"/>
  <c r="W44" i="1"/>
  <c r="V44" i="1"/>
  <c r="U44" i="1"/>
  <c r="T44" i="1"/>
  <c r="S44" i="1"/>
  <c r="R44" i="1"/>
  <c r="Q44" i="1"/>
  <c r="P44" i="1"/>
  <c r="O44" i="1"/>
  <c r="N44" i="1"/>
  <c r="M44" i="1"/>
  <c r="J44" i="1"/>
  <c r="I44" i="1"/>
  <c r="G44" i="1"/>
  <c r="D44" i="1"/>
  <c r="AE44" i="1" s="1"/>
  <c r="EA43" i="1"/>
  <c r="DZ43" i="1"/>
  <c r="DY43" i="1"/>
  <c r="DX43" i="1"/>
  <c r="DW43" i="1"/>
  <c r="DV43" i="1"/>
  <c r="BM43" i="1"/>
  <c r="BQ43" i="1" s="1"/>
  <c r="BU43" i="1" s="1"/>
  <c r="BY43" i="1" s="1"/>
  <c r="CC43" i="1" s="1"/>
  <c r="CG43" i="1" s="1"/>
  <c r="CK43" i="1" s="1"/>
  <c r="CO43" i="1" s="1"/>
  <c r="CS43" i="1" s="1"/>
  <c r="CW43" i="1" s="1"/>
  <c r="DA43" i="1" s="1"/>
  <c r="DE43" i="1" s="1"/>
  <c r="DI43" i="1" s="1"/>
  <c r="DM43" i="1" s="1"/>
  <c r="DQ43" i="1" s="1"/>
  <c r="DU43" i="1" s="1"/>
  <c r="BG43" i="1"/>
  <c r="BH43" i="1" s="1"/>
  <c r="BF43" i="1"/>
  <c r="BE43" i="1"/>
  <c r="BD43" i="1"/>
  <c r="BC43" i="1"/>
  <c r="BB43" i="1"/>
  <c r="BA43" i="1"/>
  <c r="AZ43" i="1"/>
  <c r="AY43" i="1"/>
  <c r="AX43" i="1"/>
  <c r="AW43" i="1"/>
  <c r="AV43" i="1"/>
  <c r="AU43" i="1"/>
  <c r="AT43" i="1"/>
  <c r="AS43" i="1"/>
  <c r="AR43" i="1"/>
  <c r="AO43" i="1"/>
  <c r="AN43" i="1"/>
  <c r="AM43" i="1"/>
  <c r="AL43" i="1"/>
  <c r="AJ43" i="1"/>
  <c r="AI43" i="1"/>
  <c r="AH43" i="1"/>
  <c r="AB43" i="1"/>
  <c r="AC43" i="1" s="1"/>
  <c r="AA43" i="1"/>
  <c r="Z43" i="1"/>
  <c r="Y43" i="1"/>
  <c r="X43" i="1"/>
  <c r="W43" i="1"/>
  <c r="V43" i="1"/>
  <c r="U43" i="1"/>
  <c r="T43" i="1"/>
  <c r="S43" i="1"/>
  <c r="R43" i="1"/>
  <c r="Q43" i="1"/>
  <c r="P43" i="1"/>
  <c r="O43" i="1"/>
  <c r="N43" i="1"/>
  <c r="M43" i="1"/>
  <c r="J43" i="1"/>
  <c r="I43" i="1"/>
  <c r="G43" i="1"/>
  <c r="D43" i="1"/>
  <c r="AE43" i="1" s="1"/>
  <c r="EA42" i="1"/>
  <c r="DZ42" i="1"/>
  <c r="DY42" i="1"/>
  <c r="DX42" i="1"/>
  <c r="DW42" i="1"/>
  <c r="DV42" i="1"/>
  <c r="BM42" i="1"/>
  <c r="BQ42" i="1" s="1"/>
  <c r="BU42" i="1" s="1"/>
  <c r="BY42" i="1" s="1"/>
  <c r="CC42" i="1" s="1"/>
  <c r="CG42" i="1" s="1"/>
  <c r="CK42" i="1" s="1"/>
  <c r="CO42" i="1" s="1"/>
  <c r="CS42" i="1" s="1"/>
  <c r="CW42" i="1" s="1"/>
  <c r="DA42" i="1" s="1"/>
  <c r="DE42" i="1" s="1"/>
  <c r="DI42" i="1" s="1"/>
  <c r="DM42" i="1" s="1"/>
  <c r="DQ42" i="1" s="1"/>
  <c r="DU42" i="1" s="1"/>
  <c r="BG42" i="1"/>
  <c r="BH42" i="1" s="1"/>
  <c r="BF42" i="1"/>
  <c r="BE42" i="1"/>
  <c r="BD42" i="1"/>
  <c r="BC42" i="1"/>
  <c r="BB42" i="1"/>
  <c r="BA42" i="1"/>
  <c r="AZ42" i="1"/>
  <c r="AY42" i="1"/>
  <c r="AX42" i="1"/>
  <c r="AW42" i="1"/>
  <c r="AV42" i="1"/>
  <c r="AU42" i="1"/>
  <c r="AT42" i="1"/>
  <c r="AS42" i="1"/>
  <c r="AR42" i="1"/>
  <c r="AO42" i="1"/>
  <c r="AN42" i="1"/>
  <c r="AM42" i="1"/>
  <c r="AL42" i="1"/>
  <c r="AJ42" i="1"/>
  <c r="AI42" i="1"/>
  <c r="AH42" i="1"/>
  <c r="AB42" i="1"/>
  <c r="AC42" i="1" s="1"/>
  <c r="AA42" i="1"/>
  <c r="Z42" i="1"/>
  <c r="Y42" i="1"/>
  <c r="X42" i="1"/>
  <c r="W42" i="1"/>
  <c r="V42" i="1"/>
  <c r="U42" i="1"/>
  <c r="T42" i="1"/>
  <c r="S42" i="1"/>
  <c r="R42" i="1"/>
  <c r="Q42" i="1"/>
  <c r="P42" i="1"/>
  <c r="O42" i="1"/>
  <c r="N42" i="1"/>
  <c r="M42" i="1"/>
  <c r="J42" i="1"/>
  <c r="I42" i="1"/>
  <c r="G42" i="1"/>
  <c r="D42" i="1"/>
  <c r="AE42" i="1" s="1"/>
  <c r="EA41" i="1"/>
  <c r="DZ41" i="1"/>
  <c r="DY41" i="1"/>
  <c r="DX41" i="1"/>
  <c r="DW41" i="1"/>
  <c r="DV41" i="1"/>
  <c r="BM41" i="1"/>
  <c r="BQ41" i="1" s="1"/>
  <c r="BU41" i="1" s="1"/>
  <c r="BY41" i="1" s="1"/>
  <c r="CC41" i="1" s="1"/>
  <c r="CG41" i="1" s="1"/>
  <c r="CK41" i="1" s="1"/>
  <c r="CO41" i="1" s="1"/>
  <c r="CS41" i="1" s="1"/>
  <c r="CW41" i="1" s="1"/>
  <c r="DA41" i="1" s="1"/>
  <c r="DE41" i="1" s="1"/>
  <c r="DI41" i="1" s="1"/>
  <c r="DM41" i="1" s="1"/>
  <c r="DQ41" i="1" s="1"/>
  <c r="DU41" i="1" s="1"/>
  <c r="BG41" i="1"/>
  <c r="BH41" i="1" s="1"/>
  <c r="BF41" i="1"/>
  <c r="BE41" i="1"/>
  <c r="BD41" i="1"/>
  <c r="BC41" i="1"/>
  <c r="BB41" i="1"/>
  <c r="BA41" i="1"/>
  <c r="AZ41" i="1"/>
  <c r="AY41" i="1"/>
  <c r="AX41" i="1"/>
  <c r="AW41" i="1"/>
  <c r="AV41" i="1"/>
  <c r="AU41" i="1"/>
  <c r="AT41" i="1"/>
  <c r="AS41" i="1"/>
  <c r="AR41" i="1"/>
  <c r="AO41" i="1"/>
  <c r="AN41" i="1"/>
  <c r="AM41" i="1"/>
  <c r="AL41" i="1"/>
  <c r="AJ41" i="1"/>
  <c r="AI41" i="1"/>
  <c r="AH41" i="1"/>
  <c r="AB41" i="1"/>
  <c r="AC41" i="1" s="1"/>
  <c r="AA41" i="1"/>
  <c r="Z41" i="1"/>
  <c r="Y41" i="1"/>
  <c r="X41" i="1"/>
  <c r="W41" i="1"/>
  <c r="V41" i="1"/>
  <c r="U41" i="1"/>
  <c r="T41" i="1"/>
  <c r="S41" i="1"/>
  <c r="R41" i="1"/>
  <c r="Q41" i="1"/>
  <c r="P41" i="1"/>
  <c r="O41" i="1"/>
  <c r="N41" i="1"/>
  <c r="M41" i="1"/>
  <c r="J41" i="1"/>
  <c r="I41" i="1"/>
  <c r="G41" i="1"/>
  <c r="D41" i="1"/>
  <c r="AE41" i="1" s="1"/>
  <c r="EA40" i="1"/>
  <c r="DZ40" i="1"/>
  <c r="DY40" i="1"/>
  <c r="DX40" i="1"/>
  <c r="DW40" i="1"/>
  <c r="DV40" i="1"/>
  <c r="BM40" i="1"/>
  <c r="BQ40" i="1" s="1"/>
  <c r="BU40" i="1" s="1"/>
  <c r="BY40" i="1" s="1"/>
  <c r="CC40" i="1" s="1"/>
  <c r="CG40" i="1" s="1"/>
  <c r="CK40" i="1" s="1"/>
  <c r="CO40" i="1" s="1"/>
  <c r="CS40" i="1" s="1"/>
  <c r="CW40" i="1" s="1"/>
  <c r="DA40" i="1" s="1"/>
  <c r="DE40" i="1" s="1"/>
  <c r="DI40" i="1" s="1"/>
  <c r="DM40" i="1" s="1"/>
  <c r="DQ40" i="1" s="1"/>
  <c r="DU40" i="1" s="1"/>
  <c r="BG40" i="1"/>
  <c r="BH40" i="1" s="1"/>
  <c r="BF40" i="1"/>
  <c r="BE40" i="1"/>
  <c r="BD40" i="1"/>
  <c r="BC40" i="1"/>
  <c r="BB40" i="1"/>
  <c r="BA40" i="1"/>
  <c r="AZ40" i="1"/>
  <c r="AY40" i="1"/>
  <c r="AX40" i="1"/>
  <c r="AW40" i="1"/>
  <c r="AV40" i="1"/>
  <c r="AU40" i="1"/>
  <c r="AT40" i="1"/>
  <c r="AS40" i="1"/>
  <c r="AR40" i="1"/>
  <c r="AO40" i="1"/>
  <c r="AN40" i="1"/>
  <c r="AM40" i="1"/>
  <c r="AL40" i="1"/>
  <c r="AJ40" i="1"/>
  <c r="AI40" i="1"/>
  <c r="AH40" i="1"/>
  <c r="AB40" i="1"/>
  <c r="AC40" i="1" s="1"/>
  <c r="AA40" i="1"/>
  <c r="Z40" i="1"/>
  <c r="Y40" i="1"/>
  <c r="X40" i="1"/>
  <c r="W40" i="1"/>
  <c r="V40" i="1"/>
  <c r="U40" i="1"/>
  <c r="T40" i="1"/>
  <c r="S40" i="1"/>
  <c r="R40" i="1"/>
  <c r="Q40" i="1"/>
  <c r="P40" i="1"/>
  <c r="O40" i="1"/>
  <c r="N40" i="1"/>
  <c r="M40" i="1"/>
  <c r="J40" i="1"/>
  <c r="I40" i="1"/>
  <c r="G40" i="1"/>
  <c r="D40" i="1"/>
  <c r="AE40" i="1" s="1"/>
  <c r="EA39" i="1"/>
  <c r="DZ39" i="1"/>
  <c r="DY39" i="1"/>
  <c r="DX39" i="1"/>
  <c r="DW39" i="1"/>
  <c r="DV39" i="1"/>
  <c r="BM39" i="1"/>
  <c r="BQ39" i="1" s="1"/>
  <c r="BU39" i="1" s="1"/>
  <c r="BY39" i="1" s="1"/>
  <c r="CC39" i="1" s="1"/>
  <c r="CG39" i="1" s="1"/>
  <c r="CK39" i="1" s="1"/>
  <c r="CO39" i="1" s="1"/>
  <c r="CS39" i="1" s="1"/>
  <c r="CW39" i="1" s="1"/>
  <c r="DA39" i="1" s="1"/>
  <c r="DE39" i="1" s="1"/>
  <c r="DI39" i="1" s="1"/>
  <c r="DM39" i="1" s="1"/>
  <c r="DQ39" i="1" s="1"/>
  <c r="DU39" i="1" s="1"/>
  <c r="BG39" i="1"/>
  <c r="BH39" i="1" s="1"/>
  <c r="BF39" i="1"/>
  <c r="BE39" i="1"/>
  <c r="BD39" i="1"/>
  <c r="BC39" i="1"/>
  <c r="BB39" i="1"/>
  <c r="BA39" i="1"/>
  <c r="AZ39" i="1"/>
  <c r="AY39" i="1"/>
  <c r="AX39" i="1"/>
  <c r="AW39" i="1"/>
  <c r="AV39" i="1"/>
  <c r="AU39" i="1"/>
  <c r="AT39" i="1"/>
  <c r="AS39" i="1"/>
  <c r="AR39" i="1"/>
  <c r="AO39" i="1"/>
  <c r="AN39" i="1"/>
  <c r="AM39" i="1"/>
  <c r="AL39" i="1"/>
  <c r="AJ39" i="1"/>
  <c r="AI39" i="1"/>
  <c r="AH39" i="1"/>
  <c r="AB39" i="1"/>
  <c r="AC39" i="1" s="1"/>
  <c r="AA39" i="1"/>
  <c r="Z39" i="1"/>
  <c r="Y39" i="1"/>
  <c r="X39" i="1"/>
  <c r="W39" i="1"/>
  <c r="V39" i="1"/>
  <c r="U39" i="1"/>
  <c r="T39" i="1"/>
  <c r="S39" i="1"/>
  <c r="R39" i="1"/>
  <c r="Q39" i="1"/>
  <c r="P39" i="1"/>
  <c r="O39" i="1"/>
  <c r="N39" i="1"/>
  <c r="M39" i="1"/>
  <c r="J39" i="1"/>
  <c r="I39" i="1"/>
  <c r="G39" i="1"/>
  <c r="D39" i="1"/>
  <c r="AE39" i="1" s="1"/>
  <c r="EA38" i="1"/>
  <c r="DZ38" i="1"/>
  <c r="DY38" i="1"/>
  <c r="DX38" i="1"/>
  <c r="DW38" i="1"/>
  <c r="DV38" i="1"/>
  <c r="DU38" i="1"/>
  <c r="BG38" i="1"/>
  <c r="BH38" i="1" s="1"/>
  <c r="BF38" i="1"/>
  <c r="BE38" i="1"/>
  <c r="BD38" i="1"/>
  <c r="BC38" i="1"/>
  <c r="BB38" i="1"/>
  <c r="BA38" i="1"/>
  <c r="AZ38" i="1"/>
  <c r="AY38" i="1"/>
  <c r="AX38" i="1"/>
  <c r="AW38" i="1"/>
  <c r="AV38" i="1"/>
  <c r="AU38" i="1"/>
  <c r="AT38" i="1"/>
  <c r="AS38" i="1"/>
  <c r="AR38" i="1"/>
  <c r="AO38" i="1"/>
  <c r="AN38" i="1"/>
  <c r="AM38" i="1"/>
  <c r="AL38" i="1"/>
  <c r="AJ38" i="1"/>
  <c r="AI38" i="1"/>
  <c r="AH38" i="1"/>
  <c r="AB38" i="1"/>
  <c r="AC38" i="1" s="1"/>
  <c r="AA38" i="1"/>
  <c r="Z38" i="1"/>
  <c r="Y38" i="1"/>
  <c r="X38" i="1"/>
  <c r="W38" i="1"/>
  <c r="V38" i="1"/>
  <c r="U38" i="1"/>
  <c r="T38" i="1"/>
  <c r="S38" i="1"/>
  <c r="R38" i="1"/>
  <c r="Q38" i="1"/>
  <c r="P38" i="1"/>
  <c r="O38" i="1"/>
  <c r="N38" i="1"/>
  <c r="M38" i="1"/>
  <c r="J38" i="1"/>
  <c r="I38" i="1"/>
  <c r="G38" i="1"/>
  <c r="D38" i="1"/>
  <c r="AE38" i="1" s="1"/>
  <c r="EA37" i="1"/>
  <c r="DZ37" i="1"/>
  <c r="DY37" i="1"/>
  <c r="DX37" i="1"/>
  <c r="DW37" i="1"/>
  <c r="DV37" i="1"/>
  <c r="DU37" i="1"/>
  <c r="BG37" i="1"/>
  <c r="BH37" i="1" s="1"/>
  <c r="BF37" i="1"/>
  <c r="BE37" i="1"/>
  <c r="BD37" i="1"/>
  <c r="BC37" i="1"/>
  <c r="BB37" i="1"/>
  <c r="BA37" i="1"/>
  <c r="AZ37" i="1"/>
  <c r="AY37" i="1"/>
  <c r="AX37" i="1"/>
  <c r="AW37" i="1"/>
  <c r="AV37" i="1"/>
  <c r="AU37" i="1"/>
  <c r="AT37" i="1"/>
  <c r="AS37" i="1"/>
  <c r="AR37" i="1"/>
  <c r="AO37" i="1"/>
  <c r="AN37" i="1"/>
  <c r="AM37" i="1"/>
  <c r="AL37" i="1"/>
  <c r="AJ37" i="1"/>
  <c r="AI37" i="1"/>
  <c r="AH37" i="1"/>
  <c r="AB37" i="1"/>
  <c r="AC37" i="1" s="1"/>
  <c r="AA37" i="1"/>
  <c r="Z37" i="1"/>
  <c r="Y37" i="1"/>
  <c r="X37" i="1"/>
  <c r="W37" i="1"/>
  <c r="V37" i="1"/>
  <c r="U37" i="1"/>
  <c r="T37" i="1"/>
  <c r="S37" i="1"/>
  <c r="R37" i="1"/>
  <c r="Q37" i="1"/>
  <c r="P37" i="1"/>
  <c r="O37" i="1"/>
  <c r="N37" i="1"/>
  <c r="M37" i="1"/>
  <c r="J37" i="1"/>
  <c r="I37" i="1"/>
  <c r="G37" i="1"/>
  <c r="D37" i="1"/>
  <c r="AE37" i="1" s="1"/>
  <c r="EA35" i="1"/>
  <c r="DZ35" i="1"/>
  <c r="DY35" i="1"/>
  <c r="DX35" i="1"/>
  <c r="C56" i="36" s="1"/>
  <c r="DX46" i="1" s="1"/>
  <c r="DW35" i="1"/>
  <c r="DV35" i="1"/>
  <c r="BM35" i="1"/>
  <c r="BQ35" i="1" s="1"/>
  <c r="BU35" i="1" s="1"/>
  <c r="BY35" i="1" s="1"/>
  <c r="CC35" i="1" s="1"/>
  <c r="CG35" i="1" s="1"/>
  <c r="CK35" i="1" s="1"/>
  <c r="CO35" i="1" s="1"/>
  <c r="CS35" i="1" s="1"/>
  <c r="CW35" i="1" s="1"/>
  <c r="DA35" i="1" s="1"/>
  <c r="DE35" i="1" s="1"/>
  <c r="DI35" i="1" s="1"/>
  <c r="DM35" i="1" s="1"/>
  <c r="DQ35" i="1" s="1"/>
  <c r="DU35" i="1" s="1"/>
  <c r="BG35" i="1"/>
  <c r="BH35" i="1" s="1"/>
  <c r="BF35" i="1"/>
  <c r="BE35" i="1"/>
  <c r="BD35" i="1"/>
  <c r="BC35" i="1"/>
  <c r="BB35" i="1"/>
  <c r="BA35" i="1"/>
  <c r="AZ35" i="1"/>
  <c r="AY35" i="1"/>
  <c r="AX35" i="1"/>
  <c r="AW35" i="1"/>
  <c r="AV35" i="1"/>
  <c r="AU35" i="1"/>
  <c r="AT35" i="1"/>
  <c r="AS35" i="1"/>
  <c r="AR35" i="1"/>
  <c r="AO35" i="1"/>
  <c r="AN35" i="1"/>
  <c r="AM35" i="1"/>
  <c r="AL35" i="1"/>
  <c r="AJ35" i="1"/>
  <c r="AI35" i="1"/>
  <c r="AH35" i="1"/>
  <c r="D35" i="1"/>
  <c r="AE35" i="1" s="1"/>
  <c r="EA34" i="1"/>
  <c r="DZ34" i="1"/>
  <c r="DY34" i="1"/>
  <c r="DW34" i="1"/>
  <c r="DV34" i="1"/>
  <c r="BM34" i="1"/>
  <c r="BQ34" i="1" s="1"/>
  <c r="BU34" i="1" s="1"/>
  <c r="BY34" i="1" s="1"/>
  <c r="CC34" i="1" s="1"/>
  <c r="CG34" i="1" s="1"/>
  <c r="CK34" i="1" s="1"/>
  <c r="CO34" i="1" s="1"/>
  <c r="CS34" i="1" s="1"/>
  <c r="CW34" i="1" s="1"/>
  <c r="DA34" i="1" s="1"/>
  <c r="DE34" i="1" s="1"/>
  <c r="DI34" i="1" s="1"/>
  <c r="DM34" i="1" s="1"/>
  <c r="DQ34" i="1" s="1"/>
  <c r="DU34" i="1" s="1"/>
  <c r="BG34" i="1"/>
  <c r="BE34" i="1"/>
  <c r="BD34" i="1"/>
  <c r="BC34" i="1"/>
  <c r="BB34" i="1"/>
  <c r="BA34" i="1"/>
  <c r="AZ34" i="1"/>
  <c r="AY34" i="1"/>
  <c r="AX34" i="1"/>
  <c r="AW34" i="1"/>
  <c r="BH34" i="1" s="1"/>
  <c r="AV34" i="1"/>
  <c r="AU34" i="1"/>
  <c r="AT34" i="1"/>
  <c r="AS34" i="1"/>
  <c r="AR34" i="1"/>
  <c r="AO34" i="1"/>
  <c r="AN34" i="1"/>
  <c r="AM34" i="1"/>
  <c r="AL34" i="1"/>
  <c r="AJ34" i="1"/>
  <c r="AI34" i="1"/>
  <c r="AH34" i="1"/>
  <c r="T34" i="1"/>
  <c r="S34" i="1"/>
  <c r="R34" i="1"/>
  <c r="Q34" i="1"/>
  <c r="P34" i="1"/>
  <c r="O34" i="1"/>
  <c r="N34" i="1"/>
  <c r="M34" i="1"/>
  <c r="I34" i="1"/>
  <c r="G34" i="1"/>
  <c r="D34" i="1"/>
  <c r="AE34" i="1" s="1"/>
  <c r="EA33" i="1"/>
  <c r="DZ33" i="1"/>
  <c r="DY33" i="1"/>
  <c r="DX33" i="1"/>
  <c r="DW33" i="1"/>
  <c r="DV33" i="1"/>
  <c r="DU33" i="1"/>
  <c r="BG33" i="1"/>
  <c r="BF33" i="1"/>
  <c r="BE33" i="1"/>
  <c r="BD33" i="1"/>
  <c r="BC33" i="1"/>
  <c r="BB33" i="1"/>
  <c r="BA33" i="1"/>
  <c r="AZ33" i="1"/>
  <c r="AY33" i="1"/>
  <c r="AX33" i="1"/>
  <c r="AW33" i="1"/>
  <c r="AV33" i="1"/>
  <c r="AU33" i="1"/>
  <c r="AT33" i="1"/>
  <c r="AS33" i="1"/>
  <c r="AR33" i="1"/>
  <c r="AO33" i="1"/>
  <c r="AN33" i="1"/>
  <c r="AM33" i="1"/>
  <c r="AL33" i="1"/>
  <c r="AJ33" i="1"/>
  <c r="AI33" i="1"/>
  <c r="AH33" i="1"/>
  <c r="T33" i="1"/>
  <c r="S33" i="1"/>
  <c r="R33" i="1"/>
  <c r="Q33" i="1"/>
  <c r="P33" i="1"/>
  <c r="O33" i="1"/>
  <c r="N33" i="1"/>
  <c r="M33" i="1"/>
  <c r="J33" i="1"/>
  <c r="I33" i="1"/>
  <c r="G33" i="1"/>
  <c r="D33" i="1"/>
  <c r="AE33" i="1" s="1"/>
  <c r="EA32" i="1"/>
  <c r="DZ32" i="1"/>
  <c r="DY32" i="1"/>
  <c r="DX32" i="1"/>
  <c r="DW32" i="1"/>
  <c r="DV32" i="1"/>
  <c r="BM32" i="1"/>
  <c r="BQ32" i="1" s="1"/>
  <c r="BU32" i="1" s="1"/>
  <c r="BY32" i="1" s="1"/>
  <c r="CC32" i="1" s="1"/>
  <c r="CG32" i="1" s="1"/>
  <c r="CK32" i="1" s="1"/>
  <c r="CO32" i="1" s="1"/>
  <c r="CS32" i="1" s="1"/>
  <c r="CW32" i="1" s="1"/>
  <c r="DA32" i="1" s="1"/>
  <c r="DE32" i="1" s="1"/>
  <c r="DI32" i="1" s="1"/>
  <c r="DM32" i="1" s="1"/>
  <c r="DQ32" i="1" s="1"/>
  <c r="DU32" i="1" s="1"/>
  <c r="BG32" i="1"/>
  <c r="BF32" i="1"/>
  <c r="BE32" i="1"/>
  <c r="BD32" i="1"/>
  <c r="BC32" i="1"/>
  <c r="BB32" i="1"/>
  <c r="BA32" i="1"/>
  <c r="AZ32" i="1"/>
  <c r="AY32" i="1"/>
  <c r="AX32" i="1"/>
  <c r="AW32" i="1"/>
  <c r="AV32" i="1"/>
  <c r="AU32" i="1"/>
  <c r="AT32" i="1"/>
  <c r="AS32" i="1"/>
  <c r="AR32" i="1"/>
  <c r="AO32" i="1"/>
  <c r="AN32" i="1"/>
  <c r="AM32" i="1"/>
  <c r="AL32" i="1"/>
  <c r="AJ32" i="1"/>
  <c r="AI32" i="1"/>
  <c r="AH32" i="1"/>
  <c r="T32" i="1"/>
  <c r="S32" i="1"/>
  <c r="R32" i="1"/>
  <c r="Q32" i="1"/>
  <c r="P32" i="1"/>
  <c r="O32" i="1"/>
  <c r="N32" i="1"/>
  <c r="M32" i="1"/>
  <c r="J32" i="1"/>
  <c r="I32" i="1"/>
  <c r="G32" i="1"/>
  <c r="D32" i="1"/>
  <c r="AE32" i="1" s="1"/>
  <c r="EA31" i="1"/>
  <c r="DZ31" i="1"/>
  <c r="DY31" i="1"/>
  <c r="DX31" i="1"/>
  <c r="DW31" i="1"/>
  <c r="DV31" i="1"/>
  <c r="BM31" i="1"/>
  <c r="BQ31" i="1" s="1"/>
  <c r="BU31" i="1" s="1"/>
  <c r="BY31" i="1" s="1"/>
  <c r="CC31" i="1" s="1"/>
  <c r="CG31" i="1" s="1"/>
  <c r="CK31" i="1" s="1"/>
  <c r="CO31" i="1" s="1"/>
  <c r="CS31" i="1" s="1"/>
  <c r="CW31" i="1" s="1"/>
  <c r="DA31" i="1" s="1"/>
  <c r="DE31" i="1" s="1"/>
  <c r="DI31" i="1" s="1"/>
  <c r="DM31" i="1" s="1"/>
  <c r="DQ31" i="1" s="1"/>
  <c r="DU31" i="1" s="1"/>
  <c r="BG31" i="1"/>
  <c r="BF31" i="1"/>
  <c r="BE31" i="1"/>
  <c r="BD31" i="1"/>
  <c r="BC31" i="1"/>
  <c r="BB31" i="1"/>
  <c r="BA31" i="1"/>
  <c r="AZ31" i="1"/>
  <c r="AY31" i="1"/>
  <c r="AX31" i="1"/>
  <c r="AW31" i="1"/>
  <c r="AV31" i="1"/>
  <c r="AU31" i="1"/>
  <c r="AT31" i="1"/>
  <c r="AS31" i="1"/>
  <c r="AR31" i="1"/>
  <c r="AO31" i="1"/>
  <c r="AN31" i="1"/>
  <c r="AM31" i="1"/>
  <c r="AL31" i="1"/>
  <c r="AJ31" i="1"/>
  <c r="AI31" i="1"/>
  <c r="AH31" i="1"/>
  <c r="T31" i="1"/>
  <c r="S31" i="1"/>
  <c r="R31" i="1"/>
  <c r="Q31" i="1"/>
  <c r="P31" i="1"/>
  <c r="O31" i="1"/>
  <c r="N31" i="1"/>
  <c r="M31" i="1"/>
  <c r="J31" i="1"/>
  <c r="I31" i="1"/>
  <c r="G31" i="1"/>
  <c r="D31" i="1"/>
  <c r="AE31" i="1" s="1"/>
  <c r="EA29" i="1"/>
  <c r="DZ29" i="1"/>
  <c r="DY29" i="1"/>
  <c r="DX29" i="1"/>
  <c r="DW29" i="1"/>
  <c r="DV29" i="1"/>
  <c r="BM29" i="1"/>
  <c r="BQ29" i="1" s="1"/>
  <c r="BU29" i="1" s="1"/>
  <c r="BY29" i="1" s="1"/>
  <c r="CC29" i="1" s="1"/>
  <c r="DU29" i="1" s="1"/>
  <c r="BG29" i="1"/>
  <c r="BH29" i="1" s="1"/>
  <c r="BF29" i="1"/>
  <c r="BE29" i="1"/>
  <c r="BD29" i="1"/>
  <c r="BC29" i="1"/>
  <c r="BB29" i="1"/>
  <c r="BA29" i="1"/>
  <c r="AZ29" i="1"/>
  <c r="AY29" i="1"/>
  <c r="AX29" i="1"/>
  <c r="AW29" i="1"/>
  <c r="AV29" i="1"/>
  <c r="AU29" i="1"/>
  <c r="AT29" i="1"/>
  <c r="AS29" i="1"/>
  <c r="AR29" i="1"/>
  <c r="AO29" i="1"/>
  <c r="AM29" i="1"/>
  <c r="AL29" i="1"/>
  <c r="AJ29" i="1"/>
  <c r="AI29" i="1"/>
  <c r="AH29" i="1"/>
  <c r="AB29" i="1"/>
  <c r="AC29" i="1" s="1"/>
  <c r="AA29" i="1"/>
  <c r="Z29" i="1"/>
  <c r="Y29" i="1"/>
  <c r="X29" i="1"/>
  <c r="W29" i="1"/>
  <c r="V29" i="1"/>
  <c r="U29" i="1"/>
  <c r="T29" i="1"/>
  <c r="S29" i="1"/>
  <c r="R29" i="1"/>
  <c r="Q29" i="1"/>
  <c r="P29" i="1"/>
  <c r="O29" i="1"/>
  <c r="N29" i="1"/>
  <c r="M29" i="1"/>
  <c r="J29" i="1"/>
  <c r="I29" i="1"/>
  <c r="G29" i="1"/>
  <c r="D29" i="1"/>
  <c r="AE29" i="1" s="1"/>
  <c r="EA28" i="1"/>
  <c r="DZ28" i="1"/>
  <c r="DY28" i="1"/>
  <c r="DX28" i="1"/>
  <c r="DW28" i="1"/>
  <c r="DV28" i="1"/>
  <c r="BM28" i="1"/>
  <c r="BQ28" i="1" s="1"/>
  <c r="BU28" i="1" s="1"/>
  <c r="BY28" i="1" s="1"/>
  <c r="CC28" i="1" s="1"/>
  <c r="CG28" i="1" s="1"/>
  <c r="CK28" i="1" s="1"/>
  <c r="CO28" i="1" s="1"/>
  <c r="CS28" i="1" s="1"/>
  <c r="CW28" i="1" s="1"/>
  <c r="DA28" i="1" s="1"/>
  <c r="DE28" i="1" s="1"/>
  <c r="DI28" i="1" s="1"/>
  <c r="DM28" i="1" s="1"/>
  <c r="DQ28" i="1" s="1"/>
  <c r="DU28" i="1" s="1"/>
  <c r="AR28" i="1"/>
  <c r="AO28" i="1"/>
  <c r="AN28" i="1"/>
  <c r="AM28" i="1"/>
  <c r="AL28" i="1"/>
  <c r="AJ28" i="1"/>
  <c r="AI28" i="1"/>
  <c r="AH28" i="1"/>
  <c r="AB28" i="1"/>
  <c r="AC28" i="1" s="1"/>
  <c r="AA28" i="1"/>
  <c r="Z28" i="1"/>
  <c r="Y28" i="1"/>
  <c r="X28" i="1"/>
  <c r="W28" i="1"/>
  <c r="V28" i="1"/>
  <c r="U28" i="1"/>
  <c r="T28" i="1"/>
  <c r="S28" i="1"/>
  <c r="R28" i="1"/>
  <c r="Q28" i="1"/>
  <c r="P28" i="1"/>
  <c r="O28" i="1"/>
  <c r="N28" i="1"/>
  <c r="M28" i="1"/>
  <c r="J28" i="1"/>
  <c r="I28" i="1"/>
  <c r="G28" i="1"/>
  <c r="D28" i="1"/>
  <c r="AE28" i="1" s="1"/>
  <c r="EA27" i="1"/>
  <c r="DZ27" i="1"/>
  <c r="DY27" i="1"/>
  <c r="DX27" i="1"/>
  <c r="DW27" i="1"/>
  <c r="DV27" i="1"/>
  <c r="DU27" i="1"/>
  <c r="AR27" i="1"/>
  <c r="AO27" i="1"/>
  <c r="AN27" i="1"/>
  <c r="AM27" i="1"/>
  <c r="AL27" i="1"/>
  <c r="AJ27" i="1"/>
  <c r="AI27" i="1"/>
  <c r="AH27" i="1"/>
  <c r="AB27" i="1"/>
  <c r="AC27" i="1" s="1"/>
  <c r="AA27" i="1"/>
  <c r="Z27" i="1"/>
  <c r="Y27" i="1"/>
  <c r="X27" i="1"/>
  <c r="W27" i="1"/>
  <c r="V27" i="1"/>
  <c r="U27" i="1"/>
  <c r="T27" i="1"/>
  <c r="S27" i="1"/>
  <c r="R27" i="1"/>
  <c r="Q27" i="1"/>
  <c r="P27" i="1"/>
  <c r="O27" i="1"/>
  <c r="N27" i="1"/>
  <c r="M27" i="1"/>
  <c r="J27" i="1"/>
  <c r="I27" i="1"/>
  <c r="G27" i="1"/>
  <c r="D27" i="1"/>
  <c r="AE27" i="1" s="1"/>
  <c r="EA26" i="1"/>
  <c r="DZ26" i="1"/>
  <c r="DY26" i="1"/>
  <c r="DX26" i="1"/>
  <c r="DW26" i="1"/>
  <c r="DV26" i="1"/>
  <c r="DU26" i="1"/>
  <c r="AS26" i="1"/>
  <c r="AR26" i="1"/>
  <c r="AO26" i="1"/>
  <c r="AN26" i="1"/>
  <c r="AM26" i="1"/>
  <c r="AL26" i="1"/>
  <c r="AJ26" i="1"/>
  <c r="AI26" i="1"/>
  <c r="AH26" i="1"/>
  <c r="AB26" i="1"/>
  <c r="AC26" i="1" s="1"/>
  <c r="AA26" i="1"/>
  <c r="Z26" i="1"/>
  <c r="Y26" i="1"/>
  <c r="X26" i="1"/>
  <c r="W26" i="1"/>
  <c r="V26" i="1"/>
  <c r="U26" i="1"/>
  <c r="T26" i="1"/>
  <c r="S26" i="1"/>
  <c r="R26" i="1"/>
  <c r="Q26" i="1"/>
  <c r="P26" i="1"/>
  <c r="O26" i="1"/>
  <c r="N26" i="1"/>
  <c r="M26" i="1"/>
  <c r="J26" i="1"/>
  <c r="I26" i="1"/>
  <c r="G26" i="1"/>
  <c r="D26" i="1"/>
  <c r="AE26" i="1" s="1"/>
  <c r="EA25" i="1"/>
  <c r="DZ25" i="1"/>
  <c r="DY25" i="1"/>
  <c r="DX25" i="1"/>
  <c r="DW25" i="1"/>
  <c r="DV25" i="1"/>
  <c r="DU25" i="1"/>
  <c r="AR25" i="1"/>
  <c r="AO25" i="1"/>
  <c r="AN25" i="1"/>
  <c r="AM25" i="1"/>
  <c r="AL25" i="1"/>
  <c r="AJ25" i="1"/>
  <c r="AI25" i="1"/>
  <c r="AH25" i="1"/>
  <c r="AB25" i="1"/>
  <c r="AC25" i="1" s="1"/>
  <c r="AA25" i="1"/>
  <c r="Z25" i="1"/>
  <c r="Y25" i="1"/>
  <c r="X25" i="1"/>
  <c r="W25" i="1"/>
  <c r="V25" i="1"/>
  <c r="U25" i="1"/>
  <c r="T25" i="1"/>
  <c r="S25" i="1"/>
  <c r="R25" i="1"/>
  <c r="Q25" i="1"/>
  <c r="P25" i="1"/>
  <c r="O25" i="1"/>
  <c r="N25" i="1"/>
  <c r="M25" i="1"/>
  <c r="J25" i="1"/>
  <c r="I25" i="1"/>
  <c r="G25" i="1"/>
  <c r="D25" i="1"/>
  <c r="AE25" i="1" s="1"/>
  <c r="EA24" i="1"/>
  <c r="DZ24" i="1"/>
  <c r="DY24" i="1"/>
  <c r="DX24" i="1"/>
  <c r="C56" i="35" s="1"/>
  <c r="DX45" i="1" s="1"/>
  <c r="DW24" i="1"/>
  <c r="DV24" i="1"/>
  <c r="DU24" i="1"/>
  <c r="AR24" i="1"/>
  <c r="AO24" i="1"/>
  <c r="AN24" i="1"/>
  <c r="AM24" i="1"/>
  <c r="AL24" i="1"/>
  <c r="AJ24" i="1"/>
  <c r="AI24" i="1"/>
  <c r="AH24" i="1"/>
  <c r="AB24" i="1"/>
  <c r="AC24" i="1" s="1"/>
  <c r="AA24" i="1"/>
  <c r="Z24" i="1"/>
  <c r="Y24" i="1"/>
  <c r="X24" i="1"/>
  <c r="W24" i="1"/>
  <c r="V24" i="1"/>
  <c r="U24" i="1"/>
  <c r="T24" i="1"/>
  <c r="S24" i="1"/>
  <c r="R24" i="1"/>
  <c r="Q24" i="1"/>
  <c r="P24" i="1"/>
  <c r="O24" i="1"/>
  <c r="N24" i="1"/>
  <c r="M24" i="1"/>
  <c r="J24" i="1"/>
  <c r="I24" i="1"/>
  <c r="G24" i="1"/>
  <c r="D24" i="1"/>
  <c r="AE24" i="1" s="1"/>
  <c r="EA23" i="1"/>
  <c r="DZ23" i="1"/>
  <c r="DY23" i="1"/>
  <c r="DX23" i="1"/>
  <c r="DW23" i="1"/>
  <c r="DV23" i="1"/>
  <c r="DU23" i="1"/>
  <c r="BG23" i="1"/>
  <c r="BH23" i="1" s="1"/>
  <c r="BF23" i="1"/>
  <c r="BE23" i="1"/>
  <c r="BD23" i="1"/>
  <c r="BC23" i="1"/>
  <c r="BB23" i="1"/>
  <c r="BA23" i="1"/>
  <c r="AZ23" i="1"/>
  <c r="AY23" i="1"/>
  <c r="AX23" i="1"/>
  <c r="AW23" i="1"/>
  <c r="AV23" i="1"/>
  <c r="AU23" i="1"/>
  <c r="AT23" i="1"/>
  <c r="AS23" i="1"/>
  <c r="AR23" i="1"/>
  <c r="AO23" i="1"/>
  <c r="AN23" i="1"/>
  <c r="AM23" i="1"/>
  <c r="AL23" i="1"/>
  <c r="AJ23" i="1"/>
  <c r="AI23" i="1"/>
  <c r="AH23" i="1"/>
  <c r="AB23" i="1"/>
  <c r="AC23" i="1" s="1"/>
  <c r="AA23" i="1"/>
  <c r="Z23" i="1"/>
  <c r="Y23" i="1"/>
  <c r="X23" i="1"/>
  <c r="W23" i="1"/>
  <c r="V23" i="1"/>
  <c r="U23" i="1"/>
  <c r="T23" i="1"/>
  <c r="S23" i="1"/>
  <c r="R23" i="1"/>
  <c r="Q23" i="1"/>
  <c r="P23" i="1"/>
  <c r="O23" i="1"/>
  <c r="N23" i="1"/>
  <c r="M23" i="1"/>
  <c r="J23" i="1"/>
  <c r="I23" i="1"/>
  <c r="G23" i="1"/>
  <c r="D23" i="1"/>
  <c r="EA22" i="1"/>
  <c r="DZ22" i="1"/>
  <c r="DY22" i="1"/>
  <c r="DX22" i="1"/>
  <c r="DW22" i="1"/>
  <c r="DV22" i="1"/>
  <c r="DU22" i="1"/>
  <c r="BG22" i="1"/>
  <c r="BH22" i="1" s="1"/>
  <c r="BF22" i="1"/>
  <c r="BE22" i="1"/>
  <c r="BD22" i="1"/>
  <c r="BC22" i="1"/>
  <c r="BB22" i="1"/>
  <c r="BA22" i="1"/>
  <c r="AZ22" i="1"/>
  <c r="AY22" i="1"/>
  <c r="AX22" i="1"/>
  <c r="AW22" i="1"/>
  <c r="AV22" i="1"/>
  <c r="AU22" i="1"/>
  <c r="AT22" i="1"/>
  <c r="AS22" i="1"/>
  <c r="AR22" i="1"/>
  <c r="AO22" i="1"/>
  <c r="AN22" i="1"/>
  <c r="AM22" i="1"/>
  <c r="AL22" i="1"/>
  <c r="AJ22" i="1"/>
  <c r="AI22" i="1"/>
  <c r="AH22" i="1"/>
  <c r="AB22" i="1"/>
  <c r="AC22" i="1" s="1"/>
  <c r="AA22" i="1"/>
  <c r="Z22" i="1"/>
  <c r="Y22" i="1"/>
  <c r="X22" i="1"/>
  <c r="W22" i="1"/>
  <c r="V22" i="1"/>
  <c r="U22" i="1"/>
  <c r="T22" i="1"/>
  <c r="S22" i="1"/>
  <c r="R22" i="1"/>
  <c r="Q22" i="1"/>
  <c r="P22" i="1"/>
  <c r="O22" i="1"/>
  <c r="N22" i="1"/>
  <c r="M22" i="1"/>
  <c r="J22" i="1"/>
  <c r="I22" i="1"/>
  <c r="G22" i="1"/>
  <c r="D22" i="1"/>
  <c r="EA21" i="1"/>
  <c r="DZ21" i="1"/>
  <c r="DY21" i="1"/>
  <c r="DX21" i="1"/>
  <c r="DW21" i="1"/>
  <c r="DV21" i="1"/>
  <c r="DU21" i="1"/>
  <c r="BG21" i="1"/>
  <c r="BH21" i="1" s="1"/>
  <c r="BF21" i="1"/>
  <c r="BE21" i="1"/>
  <c r="BD21" i="1"/>
  <c r="BC21" i="1"/>
  <c r="BB21" i="1"/>
  <c r="BA21" i="1"/>
  <c r="AZ21" i="1"/>
  <c r="AY21" i="1"/>
  <c r="AX21" i="1"/>
  <c r="AW21" i="1"/>
  <c r="AV21" i="1"/>
  <c r="AU21" i="1"/>
  <c r="AT21" i="1"/>
  <c r="AS21" i="1"/>
  <c r="AR21" i="1"/>
  <c r="AO21" i="1"/>
  <c r="AN21" i="1"/>
  <c r="AM21" i="1"/>
  <c r="AL21" i="1"/>
  <c r="AJ21" i="1"/>
  <c r="AI21" i="1"/>
  <c r="AH21" i="1"/>
  <c r="AB21" i="1"/>
  <c r="AC21" i="1" s="1"/>
  <c r="AA21" i="1"/>
  <c r="Z21" i="1"/>
  <c r="Y21" i="1"/>
  <c r="X21" i="1"/>
  <c r="W21" i="1"/>
  <c r="V21" i="1"/>
  <c r="U21" i="1"/>
  <c r="T21" i="1"/>
  <c r="S21" i="1"/>
  <c r="R21" i="1"/>
  <c r="Q21" i="1"/>
  <c r="P21" i="1"/>
  <c r="O21" i="1"/>
  <c r="N21" i="1"/>
  <c r="M21" i="1"/>
  <c r="J21" i="1"/>
  <c r="I21" i="1"/>
  <c r="G21" i="1"/>
  <c r="D21" i="1"/>
  <c r="EA20" i="1"/>
  <c r="DZ20" i="1"/>
  <c r="DY20" i="1"/>
  <c r="DX20" i="1"/>
  <c r="DW20" i="1"/>
  <c r="DV20" i="1"/>
  <c r="BM20" i="1"/>
  <c r="BQ20" i="1" s="1"/>
  <c r="BU20" i="1" s="1"/>
  <c r="BY20" i="1" s="1"/>
  <c r="CC20" i="1" s="1"/>
  <c r="CG20" i="1" s="1"/>
  <c r="CK20" i="1" s="1"/>
  <c r="CO20" i="1" s="1"/>
  <c r="CS20" i="1" s="1"/>
  <c r="CW20" i="1" s="1"/>
  <c r="DA20" i="1" s="1"/>
  <c r="DE20" i="1" s="1"/>
  <c r="DI20" i="1" s="1"/>
  <c r="DM20" i="1" s="1"/>
  <c r="DQ20" i="1" s="1"/>
  <c r="DU20" i="1" s="1"/>
  <c r="BG20" i="1"/>
  <c r="BH20" i="1" s="1"/>
  <c r="BF20" i="1"/>
  <c r="BE20" i="1"/>
  <c r="BD20" i="1"/>
  <c r="BC20" i="1"/>
  <c r="BB20" i="1"/>
  <c r="BA20" i="1"/>
  <c r="AZ20" i="1"/>
  <c r="AY20" i="1"/>
  <c r="AX20" i="1"/>
  <c r="AW20" i="1"/>
  <c r="AV20" i="1"/>
  <c r="AU20" i="1"/>
  <c r="AT20" i="1"/>
  <c r="AS20" i="1"/>
  <c r="AR20" i="1"/>
  <c r="AO20" i="1"/>
  <c r="AN20" i="1"/>
  <c r="AM20" i="1"/>
  <c r="AL20" i="1"/>
  <c r="AJ20" i="1"/>
  <c r="AI20" i="1"/>
  <c r="AH20" i="1"/>
  <c r="AB20" i="1"/>
  <c r="AC20" i="1" s="1"/>
  <c r="AA20" i="1"/>
  <c r="Z20" i="1"/>
  <c r="Y20" i="1"/>
  <c r="X20" i="1"/>
  <c r="W20" i="1"/>
  <c r="V20" i="1"/>
  <c r="U20" i="1"/>
  <c r="T20" i="1"/>
  <c r="S20" i="1"/>
  <c r="R20" i="1"/>
  <c r="Q20" i="1"/>
  <c r="P20" i="1"/>
  <c r="O20" i="1"/>
  <c r="N20" i="1"/>
  <c r="M20" i="1"/>
  <c r="J20" i="1"/>
  <c r="I20" i="1"/>
  <c r="G20" i="1"/>
  <c r="D20" i="1"/>
  <c r="AE20" i="1" s="1"/>
  <c r="EA19" i="1"/>
  <c r="DZ19" i="1"/>
  <c r="DY19" i="1"/>
  <c r="DX19" i="1"/>
  <c r="DW19" i="1"/>
  <c r="DV19" i="1"/>
  <c r="BM19" i="1"/>
  <c r="BQ19" i="1" s="1"/>
  <c r="BU19" i="1" s="1"/>
  <c r="BY19" i="1" s="1"/>
  <c r="CC19" i="1" s="1"/>
  <c r="CG19" i="1" s="1"/>
  <c r="CK19" i="1" s="1"/>
  <c r="CO19" i="1" s="1"/>
  <c r="CS19" i="1" s="1"/>
  <c r="CW19" i="1" s="1"/>
  <c r="DA19" i="1" s="1"/>
  <c r="DE19" i="1" s="1"/>
  <c r="DI19" i="1" s="1"/>
  <c r="DM19" i="1" s="1"/>
  <c r="DQ19" i="1" s="1"/>
  <c r="DU19" i="1" s="1"/>
  <c r="BG19" i="1"/>
  <c r="BH19" i="1" s="1"/>
  <c r="BF19" i="1"/>
  <c r="BE19" i="1"/>
  <c r="BD19" i="1"/>
  <c r="BC19" i="1"/>
  <c r="BB19" i="1"/>
  <c r="BA19" i="1"/>
  <c r="AZ19" i="1"/>
  <c r="AY19" i="1"/>
  <c r="AX19" i="1"/>
  <c r="AW19" i="1"/>
  <c r="AV19" i="1"/>
  <c r="AU19" i="1"/>
  <c r="AT19" i="1"/>
  <c r="AS19" i="1"/>
  <c r="AR19" i="1"/>
  <c r="AO19" i="1"/>
  <c r="AN19" i="1"/>
  <c r="AM19" i="1"/>
  <c r="AL19" i="1"/>
  <c r="AJ19" i="1"/>
  <c r="AI19" i="1"/>
  <c r="AH19" i="1"/>
  <c r="AB19" i="1"/>
  <c r="AC19" i="1" s="1"/>
  <c r="AA19" i="1"/>
  <c r="Z19" i="1"/>
  <c r="Y19" i="1"/>
  <c r="X19" i="1"/>
  <c r="W19" i="1"/>
  <c r="V19" i="1"/>
  <c r="U19" i="1"/>
  <c r="T19" i="1"/>
  <c r="S19" i="1"/>
  <c r="R19" i="1"/>
  <c r="Q19" i="1"/>
  <c r="P19" i="1"/>
  <c r="O19" i="1"/>
  <c r="N19" i="1"/>
  <c r="M19" i="1"/>
  <c r="J19" i="1"/>
  <c r="I19" i="1"/>
  <c r="G19" i="1"/>
  <c r="D19" i="1"/>
  <c r="AE19" i="1" s="1"/>
  <c r="EA18" i="1"/>
  <c r="DZ18" i="1"/>
  <c r="DY18" i="1"/>
  <c r="DX18" i="1"/>
  <c r="C56" i="39" s="1"/>
  <c r="DX49" i="1" s="1"/>
  <c r="DW18" i="1"/>
  <c r="DV18" i="1"/>
  <c r="BM18" i="1"/>
  <c r="BQ18" i="1" s="1"/>
  <c r="BU18" i="1" s="1"/>
  <c r="BY18" i="1" s="1"/>
  <c r="CC18" i="1" s="1"/>
  <c r="CG18" i="1" s="1"/>
  <c r="CK18" i="1" s="1"/>
  <c r="CO18" i="1" s="1"/>
  <c r="CS18" i="1" s="1"/>
  <c r="CW18" i="1" s="1"/>
  <c r="DA18" i="1" s="1"/>
  <c r="DE18" i="1" s="1"/>
  <c r="DI18" i="1" s="1"/>
  <c r="DM18" i="1" s="1"/>
  <c r="DQ18" i="1" s="1"/>
  <c r="DU18" i="1" s="1"/>
  <c r="BG18" i="1"/>
  <c r="BH18" i="1" s="1"/>
  <c r="BF18" i="1"/>
  <c r="BE18" i="1"/>
  <c r="BD18" i="1"/>
  <c r="BC18" i="1"/>
  <c r="BB18" i="1"/>
  <c r="BA18" i="1"/>
  <c r="AZ18" i="1"/>
  <c r="AY18" i="1"/>
  <c r="AX18" i="1"/>
  <c r="AW18" i="1"/>
  <c r="AV18" i="1"/>
  <c r="AU18" i="1"/>
  <c r="AT18" i="1"/>
  <c r="AS18" i="1"/>
  <c r="AR18" i="1"/>
  <c r="AO18" i="1"/>
  <c r="AN18" i="1"/>
  <c r="AM18" i="1"/>
  <c r="AL18" i="1"/>
  <c r="AJ18" i="1"/>
  <c r="AI18" i="1"/>
  <c r="AH18" i="1"/>
  <c r="AB18" i="1"/>
  <c r="AC18" i="1" s="1"/>
  <c r="AA18" i="1"/>
  <c r="Z18" i="1"/>
  <c r="Y18" i="1"/>
  <c r="X18" i="1"/>
  <c r="W18" i="1"/>
  <c r="V18" i="1"/>
  <c r="U18" i="1"/>
  <c r="T18" i="1"/>
  <c r="S18" i="1"/>
  <c r="R18" i="1"/>
  <c r="Q18" i="1"/>
  <c r="P18" i="1"/>
  <c r="O18" i="1"/>
  <c r="N18" i="1"/>
  <c r="M18" i="1"/>
  <c r="J18" i="1"/>
  <c r="I18" i="1"/>
  <c r="G18" i="1"/>
  <c r="D18" i="1"/>
  <c r="AE18" i="1" s="1"/>
  <c r="EA17" i="1"/>
  <c r="DZ17" i="1"/>
  <c r="DY17" i="1"/>
  <c r="DX17" i="1"/>
  <c r="DW17" i="1"/>
  <c r="DV17" i="1"/>
  <c r="DU17" i="1"/>
  <c r="BG17" i="1"/>
  <c r="BH17" i="1" s="1"/>
  <c r="BF17" i="1"/>
  <c r="BE17" i="1"/>
  <c r="BD17" i="1"/>
  <c r="BC17" i="1"/>
  <c r="BB17" i="1"/>
  <c r="BA17" i="1"/>
  <c r="AZ17" i="1"/>
  <c r="AY17" i="1"/>
  <c r="AX17" i="1"/>
  <c r="AW17" i="1"/>
  <c r="AV17" i="1"/>
  <c r="AU17" i="1"/>
  <c r="AT17" i="1"/>
  <c r="AS17" i="1"/>
  <c r="AR17" i="1"/>
  <c r="AO17" i="1"/>
  <c r="AN17" i="1"/>
  <c r="AM17" i="1"/>
  <c r="AL17" i="1"/>
  <c r="AJ17" i="1"/>
  <c r="AI17" i="1"/>
  <c r="AH17" i="1"/>
  <c r="AB17" i="1"/>
  <c r="AC17" i="1" s="1"/>
  <c r="AA17" i="1"/>
  <c r="Z17" i="1"/>
  <c r="Y17" i="1"/>
  <c r="X17" i="1"/>
  <c r="W17" i="1"/>
  <c r="V17" i="1"/>
  <c r="U17" i="1"/>
  <c r="T17" i="1"/>
  <c r="S17" i="1"/>
  <c r="R17" i="1"/>
  <c r="Q17" i="1"/>
  <c r="P17" i="1"/>
  <c r="O17" i="1"/>
  <c r="N17" i="1"/>
  <c r="M17" i="1"/>
  <c r="J17" i="1"/>
  <c r="I17" i="1"/>
  <c r="G17" i="1"/>
  <c r="D17" i="1"/>
  <c r="AE17" i="1" s="1"/>
  <c r="EA16" i="1"/>
  <c r="DZ16" i="1"/>
  <c r="DY16" i="1"/>
  <c r="DW16" i="1"/>
  <c r="DV16" i="1"/>
  <c r="DU16" i="1"/>
  <c r="BG16" i="1"/>
  <c r="BH16" i="1" s="1"/>
  <c r="BF16" i="1"/>
  <c r="BE16" i="1"/>
  <c r="BD16" i="1"/>
  <c r="BC16" i="1"/>
  <c r="BB16" i="1"/>
  <c r="BA16" i="1"/>
  <c r="AZ16" i="1"/>
  <c r="AY16" i="1"/>
  <c r="AX16" i="1"/>
  <c r="AW16" i="1"/>
  <c r="AV16" i="1"/>
  <c r="AU16" i="1"/>
  <c r="AT16" i="1"/>
  <c r="AS16" i="1"/>
  <c r="AR16" i="1"/>
  <c r="AO16" i="1"/>
  <c r="AN16" i="1"/>
  <c r="AM16" i="1"/>
  <c r="AL16" i="1"/>
  <c r="AJ16" i="1"/>
  <c r="AI16" i="1"/>
  <c r="AH16" i="1"/>
  <c r="AB16" i="1"/>
  <c r="AC16" i="1" s="1"/>
  <c r="AA16" i="1"/>
  <c r="Z16" i="1"/>
  <c r="Y16" i="1"/>
  <c r="X16" i="1"/>
  <c r="W16" i="1"/>
  <c r="V16" i="1"/>
  <c r="U16" i="1"/>
  <c r="T16" i="1"/>
  <c r="S16" i="1"/>
  <c r="R16" i="1"/>
  <c r="Q16" i="1"/>
  <c r="P16" i="1"/>
  <c r="O16" i="1"/>
  <c r="N16" i="1"/>
  <c r="M16" i="1"/>
  <c r="J16" i="1"/>
  <c r="I16" i="1"/>
  <c r="G16" i="1"/>
  <c r="D16" i="1"/>
  <c r="AE16" i="1" s="1"/>
  <c r="EA15" i="1"/>
  <c r="DZ15" i="1"/>
  <c r="DY15" i="1"/>
  <c r="DX15" i="1"/>
  <c r="C56" i="8" s="1"/>
  <c r="DX16" i="1" s="1"/>
  <c r="DW15" i="1"/>
  <c r="DV15" i="1"/>
  <c r="DU15" i="1"/>
  <c r="BG15" i="1"/>
  <c r="BH15" i="1" s="1"/>
  <c r="BF15" i="1"/>
  <c r="BE15" i="1"/>
  <c r="BD15" i="1"/>
  <c r="BC15" i="1"/>
  <c r="BB15" i="1"/>
  <c r="BA15" i="1"/>
  <c r="AZ15" i="1"/>
  <c r="AY15" i="1"/>
  <c r="AX15" i="1"/>
  <c r="AW15" i="1"/>
  <c r="AV15" i="1"/>
  <c r="AU15" i="1"/>
  <c r="AT15" i="1"/>
  <c r="AS15" i="1"/>
  <c r="AR15" i="1"/>
  <c r="AO15" i="1"/>
  <c r="AN15" i="1"/>
  <c r="AM15" i="1"/>
  <c r="AL15" i="1"/>
  <c r="AJ15" i="1"/>
  <c r="AI15" i="1"/>
  <c r="AH15" i="1"/>
  <c r="AB15" i="1"/>
  <c r="AC15" i="1" s="1"/>
  <c r="AA15" i="1"/>
  <c r="Z15" i="1"/>
  <c r="Y15" i="1"/>
  <c r="X15" i="1"/>
  <c r="W15" i="1"/>
  <c r="V15" i="1"/>
  <c r="U15" i="1"/>
  <c r="T15" i="1"/>
  <c r="S15" i="1"/>
  <c r="R15" i="1"/>
  <c r="Q15" i="1"/>
  <c r="P15" i="1"/>
  <c r="O15" i="1"/>
  <c r="N15" i="1"/>
  <c r="M15" i="1"/>
  <c r="J15" i="1"/>
  <c r="I15" i="1"/>
  <c r="G15" i="1"/>
  <c r="D15" i="1"/>
  <c r="AE15" i="1" s="1"/>
  <c r="EA14" i="1"/>
  <c r="DZ14" i="1"/>
  <c r="DY14" i="1"/>
  <c r="DX14" i="1"/>
  <c r="DW14" i="1"/>
  <c r="DV14" i="1"/>
  <c r="DU14" i="1"/>
  <c r="BG14" i="1"/>
  <c r="BH14" i="1" s="1"/>
  <c r="BF14" i="1"/>
  <c r="BE14" i="1"/>
  <c r="BD14" i="1"/>
  <c r="BC14" i="1"/>
  <c r="BB14" i="1"/>
  <c r="BA14" i="1"/>
  <c r="AZ14" i="1"/>
  <c r="AY14" i="1"/>
  <c r="AX14" i="1"/>
  <c r="AW14" i="1"/>
  <c r="AV14" i="1"/>
  <c r="AU14" i="1"/>
  <c r="AT14" i="1"/>
  <c r="AS14" i="1"/>
  <c r="AR14" i="1"/>
  <c r="AO14" i="1"/>
  <c r="AN14" i="1"/>
  <c r="AM14" i="1"/>
  <c r="AL14" i="1"/>
  <c r="AJ14" i="1"/>
  <c r="AI14" i="1"/>
  <c r="AH14" i="1"/>
  <c r="AB14" i="1"/>
  <c r="AC14" i="1" s="1"/>
  <c r="AA14" i="1"/>
  <c r="Z14" i="1"/>
  <c r="Y14" i="1"/>
  <c r="X14" i="1"/>
  <c r="W14" i="1"/>
  <c r="V14" i="1"/>
  <c r="U14" i="1"/>
  <c r="T14" i="1"/>
  <c r="S14" i="1"/>
  <c r="R14" i="1"/>
  <c r="Q14" i="1"/>
  <c r="P14" i="1"/>
  <c r="O14" i="1"/>
  <c r="N14" i="1"/>
  <c r="M14" i="1"/>
  <c r="J14" i="1"/>
  <c r="I14" i="1"/>
  <c r="G14" i="1"/>
  <c r="D14" i="1"/>
  <c r="AE14" i="1" s="1"/>
  <c r="EA13" i="1"/>
  <c r="DZ13" i="1"/>
  <c r="DY13" i="1"/>
  <c r="DX13" i="1"/>
  <c r="DW13" i="1"/>
  <c r="DV13" i="1"/>
  <c r="DU13" i="1"/>
  <c r="BG13" i="1"/>
  <c r="BH13" i="1" s="1"/>
  <c r="BF13" i="1"/>
  <c r="BE13" i="1"/>
  <c r="BD13" i="1"/>
  <c r="BC13" i="1"/>
  <c r="BB13" i="1"/>
  <c r="BA13" i="1"/>
  <c r="AZ13" i="1"/>
  <c r="AY13" i="1"/>
  <c r="AX13" i="1"/>
  <c r="AW13" i="1"/>
  <c r="AV13" i="1"/>
  <c r="AU13" i="1"/>
  <c r="AT13" i="1"/>
  <c r="AS13" i="1"/>
  <c r="AR13" i="1"/>
  <c r="AO13" i="1"/>
  <c r="AN13" i="1"/>
  <c r="AM13" i="1"/>
  <c r="AL13" i="1"/>
  <c r="AJ13" i="1"/>
  <c r="AI13" i="1"/>
  <c r="AH13" i="1"/>
  <c r="AB13" i="1"/>
  <c r="AC13" i="1" s="1"/>
  <c r="AA13" i="1"/>
  <c r="Z13" i="1"/>
  <c r="Y13" i="1"/>
  <c r="X13" i="1"/>
  <c r="W13" i="1"/>
  <c r="V13" i="1"/>
  <c r="U13" i="1"/>
  <c r="T13" i="1"/>
  <c r="S13" i="1"/>
  <c r="R13" i="1"/>
  <c r="Q13" i="1"/>
  <c r="P13" i="1"/>
  <c r="O13" i="1"/>
  <c r="N13" i="1"/>
  <c r="M13" i="1"/>
  <c r="J13" i="1"/>
  <c r="I13" i="1"/>
  <c r="G13" i="1"/>
  <c r="D13" i="1"/>
  <c r="AE13" i="1" s="1"/>
  <c r="J37" i="18" l="1"/>
  <c r="AT26" i="1"/>
  <c r="BH32" i="1"/>
  <c r="BH31" i="1"/>
  <c r="T35" i="1"/>
  <c r="C56" i="25"/>
  <c r="DX34" i="1" s="1"/>
  <c r="AS28" i="1"/>
  <c r="H37" i="20"/>
  <c r="H37" i="16"/>
  <c r="H37" i="19"/>
  <c r="AS27" i="1"/>
  <c r="L37" i="18"/>
  <c r="AU26" i="1"/>
  <c r="BH33" i="1"/>
  <c r="H37" i="17"/>
  <c r="U35" i="1" l="1"/>
  <c r="U33" i="1"/>
  <c r="U32" i="1"/>
  <c r="U31" i="1"/>
  <c r="U34" i="1"/>
  <c r="AT27" i="1"/>
  <c r="J37" i="19"/>
  <c r="J37" i="16"/>
  <c r="AT24" i="1"/>
  <c r="AV26" i="1"/>
  <c r="D39" i="18"/>
  <c r="AT28" i="1"/>
  <c r="J37" i="20"/>
  <c r="AT25" i="1"/>
  <c r="J37" i="17"/>
  <c r="V35" i="1" l="1"/>
  <c r="V32" i="1"/>
  <c r="V34" i="1"/>
  <c r="V31" i="1"/>
  <c r="V33" i="1"/>
  <c r="AU28" i="1"/>
  <c r="L37" i="20"/>
  <c r="L37" i="16"/>
  <c r="AU24" i="1"/>
  <c r="AW26" i="1"/>
  <c r="F39" i="18"/>
  <c r="L37" i="17"/>
  <c r="AU25" i="1"/>
  <c r="L37" i="19"/>
  <c r="AU27" i="1"/>
  <c r="W35" i="1" l="1"/>
  <c r="W32" i="1"/>
  <c r="W33" i="1"/>
  <c r="W31" i="1"/>
  <c r="W34" i="1"/>
  <c r="D39" i="17"/>
  <c r="AV25" i="1"/>
  <c r="D39" i="16"/>
  <c r="AV24" i="1"/>
  <c r="AX26" i="1"/>
  <c r="H39" i="18"/>
  <c r="D39" i="20"/>
  <c r="AV28" i="1"/>
  <c r="D39" i="19"/>
  <c r="AV27" i="1"/>
  <c r="X35" i="1" l="1"/>
  <c r="X31" i="1"/>
  <c r="X33" i="1"/>
  <c r="X34" i="1"/>
  <c r="X32" i="1"/>
  <c r="J39" i="18"/>
  <c r="AY26" i="1"/>
  <c r="F39" i="16"/>
  <c r="AW24" i="1"/>
  <c r="F39" i="20"/>
  <c r="AW28" i="1"/>
  <c r="F39" i="19"/>
  <c r="AW27" i="1"/>
  <c r="F39" i="17"/>
  <c r="AW25" i="1"/>
  <c r="Y35" i="1" l="1"/>
  <c r="Y31" i="1"/>
  <c r="Y34" i="1"/>
  <c r="Y32" i="1"/>
  <c r="Y33" i="1"/>
  <c r="H39" i="19"/>
  <c r="AX27" i="1"/>
  <c r="H39" i="20"/>
  <c r="AX28" i="1"/>
  <c r="H39" i="16"/>
  <c r="AX24" i="1"/>
  <c r="AX25" i="1"/>
  <c r="H39" i="17"/>
  <c r="L39" i="18"/>
  <c r="AZ26" i="1"/>
  <c r="Z35" i="1" l="1"/>
  <c r="Z31" i="1"/>
  <c r="Z34" i="1"/>
  <c r="Z33" i="1"/>
  <c r="Z32" i="1"/>
  <c r="AY25" i="1"/>
  <c r="J39" i="17"/>
  <c r="AY28" i="1"/>
  <c r="J39" i="20"/>
  <c r="J39" i="16"/>
  <c r="AY24" i="1"/>
  <c r="D41" i="18"/>
  <c r="BA26" i="1"/>
  <c r="J39" i="19"/>
  <c r="AY27" i="1"/>
  <c r="AA35" i="1" l="1"/>
  <c r="AA34" i="1"/>
  <c r="AA33" i="1"/>
  <c r="AA32" i="1"/>
  <c r="AA31" i="1"/>
  <c r="L39" i="16"/>
  <c r="AZ24" i="1"/>
  <c r="AZ28" i="1"/>
  <c r="L39" i="20"/>
  <c r="F41" i="18"/>
  <c r="BB26" i="1"/>
  <c r="AZ25" i="1"/>
  <c r="L39" i="17"/>
  <c r="L39" i="19"/>
  <c r="AZ27" i="1"/>
  <c r="AB35" i="1" l="1"/>
  <c r="AC35" i="1" s="1"/>
  <c r="AB34" i="1"/>
  <c r="AC34" i="1" s="1"/>
  <c r="AB33" i="1"/>
  <c r="AC33" i="1" s="1"/>
  <c r="AB32" i="1"/>
  <c r="AC32" i="1" s="1"/>
  <c r="AB31" i="1"/>
  <c r="AC31" i="1" s="1"/>
  <c r="H41" i="18"/>
  <c r="BC26" i="1"/>
  <c r="BA25" i="1"/>
  <c r="D41" i="17"/>
  <c r="BA28" i="1"/>
  <c r="D41" i="20"/>
  <c r="D41" i="19"/>
  <c r="BA27" i="1"/>
  <c r="BA24" i="1"/>
  <c r="D41" i="16"/>
  <c r="BB27" i="1" l="1"/>
  <c r="F41" i="19"/>
  <c r="BB28" i="1"/>
  <c r="F41" i="20"/>
  <c r="F41" i="16"/>
  <c r="BB24" i="1"/>
  <c r="BB25" i="1"/>
  <c r="F41" i="17"/>
  <c r="BD26" i="1"/>
  <c r="J41" i="18"/>
  <c r="BC28" i="1" l="1"/>
  <c r="H41" i="20"/>
  <c r="BE26" i="1"/>
  <c r="L41" i="18"/>
  <c r="H41" i="19"/>
  <c r="BC27" i="1"/>
  <c r="H41" i="17"/>
  <c r="BC25" i="1"/>
  <c r="H41" i="16"/>
  <c r="BC24" i="1"/>
  <c r="J41" i="17" l="1"/>
  <c r="BD25" i="1"/>
  <c r="D43" i="18"/>
  <c r="BG26" i="1" s="1"/>
  <c r="BH26" i="1" s="1"/>
  <c r="BF26" i="1"/>
  <c r="J41" i="20"/>
  <c r="BD28" i="1"/>
  <c r="J41" i="19"/>
  <c r="BD27" i="1"/>
  <c r="J41" i="16"/>
  <c r="BD24" i="1"/>
  <c r="L41" i="20" l="1"/>
  <c r="BE28" i="1"/>
  <c r="L41" i="19"/>
  <c r="BE27" i="1"/>
  <c r="L41" i="16"/>
  <c r="BE24" i="1"/>
  <c r="L41" i="17"/>
  <c r="BE25" i="1"/>
  <c r="D43" i="16" l="1"/>
  <c r="BG24" i="1" s="1"/>
  <c r="BH24" i="1" s="1"/>
  <c r="BF24" i="1"/>
  <c r="D43" i="19"/>
  <c r="BG27" i="1" s="1"/>
  <c r="BH27" i="1" s="1"/>
  <c r="BF27" i="1"/>
  <c r="BF25" i="1"/>
  <c r="D43" i="17"/>
  <c r="BG25" i="1" s="1"/>
  <c r="BH25" i="1" s="1"/>
  <c r="D43" i="20"/>
  <c r="BG28" i="1" s="1"/>
  <c r="BH28" i="1" s="1"/>
  <c r="BF28" i="1"/>
</calcChain>
</file>

<file path=xl/sharedStrings.xml><?xml version="1.0" encoding="utf-8"?>
<sst xmlns="http://schemas.openxmlformats.org/spreadsheetml/2006/main" count="7630" uniqueCount="1061">
  <si>
    <t>FORMATO DE PLAN DE ACCION POLÍTICAS PÚBLICAS</t>
  </si>
  <si>
    <t>Política Pública de PRODUCTIVIDAD, COMPETITIVIDAD Y DESARROLLO SOCIOECONÓMICO DE BOGOTÁ D.C.</t>
  </si>
  <si>
    <t>Fecha de aprobación:</t>
  </si>
  <si>
    <t>Fecha de actualización:</t>
  </si>
  <si>
    <t>Fecha de corte de seguimiento:</t>
  </si>
  <si>
    <t>Sector líder:</t>
  </si>
  <si>
    <t>DesarrolloEconómicoIndustriayTurismo</t>
  </si>
  <si>
    <t>Entidad líder:</t>
  </si>
  <si>
    <t>Secretaría Distrital de Desarrollo Económico</t>
  </si>
  <si>
    <t>Sector corresponsable 1:</t>
  </si>
  <si>
    <t>Entidad 1:</t>
  </si>
  <si>
    <t>Sector corresponsable 2:</t>
  </si>
  <si>
    <t>Entidad 2:</t>
  </si>
  <si>
    <t>Sector corresponsable 3:</t>
  </si>
  <si>
    <t>Entidad 3:</t>
  </si>
  <si>
    <t>Objetivo específico</t>
  </si>
  <si>
    <t>Importancia relativa  del objetivo especifico (%)</t>
  </si>
  <si>
    <t>Indicadores de resultado</t>
  </si>
  <si>
    <t>Indicadores de producto</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</si>
  <si>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</si>
  <si>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</si>
  <si>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</si>
  <si>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</si>
  <si>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</si>
  <si>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</si>
  <si>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</si>
  <si>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</si>
  <si>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</si>
  <si>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Línea base</t>
  </si>
  <si>
    <t>Tiempos de ejecución</t>
  </si>
  <si>
    <t>Metas anuales de resultado</t>
  </si>
  <si>
    <t>Meta de resultado Final</t>
  </si>
  <si>
    <t>Producto esperado</t>
  </si>
  <si>
    <t>Importancia relativa del producto (%)</t>
  </si>
  <si>
    <t xml:space="preserve">Nombre indicador de producto </t>
  </si>
  <si>
    <t>Fórmula del indicador de producto</t>
  </si>
  <si>
    <t>ODS</t>
  </si>
  <si>
    <t>Meta 
ODS</t>
  </si>
  <si>
    <t>Indicador del PDD</t>
  </si>
  <si>
    <t>Código Meta
PDD</t>
  </si>
  <si>
    <t>Metas anuales de producto</t>
  </si>
  <si>
    <t>Meta de producto Final</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</si>
  <si>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</si>
  <si>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</si>
  <si>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</si>
  <si>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</si>
  <si>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</si>
  <si>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</si>
  <si>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</si>
  <si>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</si>
  <si>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</si>
  <si>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</si>
  <si>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</si>
  <si>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2023</t>
  </si>
  <si>
    <t>Meta 2024</t>
  </si>
  <si>
    <t>Meta 2025</t>
  </si>
  <si>
    <t>Meta 2026</t>
  </si>
  <si>
    <t>Meta 2027</t>
  </si>
  <si>
    <t>Meta 2028</t>
  </si>
  <si>
    <t>Meta 2029</t>
  </si>
  <si>
    <t>Meta 2030</t>
  </si>
  <si>
    <t>Meta 2031</t>
  </si>
  <si>
    <t>Meta 2032</t>
  </si>
  <si>
    <t>Meta 2033</t>
  </si>
  <si>
    <t>Meta 2034</t>
  </si>
  <si>
    <t>Meta 2035</t>
  </si>
  <si>
    <t>Meta 2036</t>
  </si>
  <si>
    <t>Meta 2037</t>
  </si>
  <si>
    <t>Meta 2038</t>
  </si>
  <si>
    <t>Costo Estimado</t>
  </si>
  <si>
    <t>Recurso disponible.</t>
  </si>
  <si>
    <t>Fuente de financiación</t>
  </si>
  <si>
    <t>Código Proyecto de Invesión</t>
  </si>
  <si>
    <t>1. Mejorar la productividad de las empresas.</t>
  </si>
  <si>
    <t>1.1. Aumento de la productividad de las unidades productivas locales</t>
  </si>
  <si>
    <t>Variación porcentual de las ventas por trabajador de las unidades productivas locales</t>
  </si>
  <si>
    <t>((Ventas por trabajador de las unidades productivas locales t / Ventas por trabajador de las unidades productivas locales t-1)-1)*100</t>
  </si>
  <si>
    <t>Constante</t>
  </si>
  <si>
    <t>31/12/2038</t>
  </si>
  <si>
    <t xml:space="preserve"> 1.1.1. Servicios de fortalecimiento de competencias y de asistencia técnica para apoyar la ideación, el emprendimiento y/o procesos productivos de las unidades productivas locales.</t>
  </si>
  <si>
    <t>Unidades productivas locales atendidas mediante servicios de fortalecimiento de competencias y de asistencia técnica para apoyar la ideación, el emprendimiento y/o procesos productivos (Número/Creciente).</t>
  </si>
  <si>
    <t>Sumatoria de unidades productivas locales atendidas mediante servicios de fortalecimiento de competencias y de asistencia técnica para apoyar la ideación, el emprendimiento y/o procesos productivos.</t>
  </si>
  <si>
    <t>Creciente</t>
  </si>
  <si>
    <t>Inversión</t>
  </si>
  <si>
    <t xml:space="preserve">Secretaría Distrital de Desarrollo Económico                                                                                </t>
  </si>
  <si>
    <t>Subdirección de Financiamiento e Inclusión Financiera</t>
  </si>
  <si>
    <t>Jenny Paola Mendoza Ortiz</t>
  </si>
  <si>
    <t>(601) 369 3777 Ext: 234</t>
  </si>
  <si>
    <t>jpmendoza@desarrolloeconomico.gov.co</t>
  </si>
  <si>
    <t>1.1.2. Servicios para el financiamiento de las unidades productivas locales especialmente a través de créditos y/o capital de trabajo condicionado al plan de inversiones</t>
  </si>
  <si>
    <t>Unidades productivas locales atendidas mediante servicios de financiamiento (Número/Creciente).</t>
  </si>
  <si>
    <t>Sumatoria de unidades productivas locales atendidas mediante servicios de financiamiento.</t>
  </si>
  <si>
    <t>1.1.3. Servicios de fortalecimiento de competencias para la conexión a mercados, así como para el acceso a nuevos canales de comercialización de las unidades productivas locales.</t>
  </si>
  <si>
    <t>Unidades productivas locales atendidas mediante servicios de fortalecimiento de competencias para la conexión a mercados, así como para el acceso a nuevos canales de comercialización (Número/Creciente).</t>
  </si>
  <si>
    <t>Sumatoria de unidades productivas locales atendidas mediante servicios de fortalecimiento de competencias para la conexión a mercados, así como para el acceso a nuevos canales de comercialización.</t>
  </si>
  <si>
    <t>1.1.4. Servicios para la formalización progresiva de las unidades productivas locales.</t>
  </si>
  <si>
    <t>Unidades productivas locales atendidas mediante servicios para la formalización progresiva (Número/Creciente).</t>
  </si>
  <si>
    <t>Sumatoria de unidades productivas locales atendidas mediante servicios para la formalización progresiva.</t>
  </si>
  <si>
    <t>Hacienda</t>
  </si>
  <si>
    <t>Secretaría Distrital de Hacienda</t>
  </si>
  <si>
    <t>Oficina Asesora de Planeación</t>
  </si>
  <si>
    <t>Julio Alejandro Abril Tabares</t>
  </si>
  <si>
    <t>1.1.5. Servicios de identificación, promoción y/o fortalecimiento de la economía social y solidaria entre las unidades productivas locales.</t>
  </si>
  <si>
    <t>Unidades productivas locales vinculadas a los servicios de identificación, promoción y/o fortalecimiento economía social y solidaria (Número/Creciente).</t>
  </si>
  <si>
    <t>Sumatoria de unidades productivas locales que están vinculadas a los servicios de identificación, promoción y/o fortalecimiento economía social y solidaria.</t>
  </si>
  <si>
    <t>Instituto para la Economía Social</t>
  </si>
  <si>
    <t xml:space="preserve">Subdirección Administrativa y Financiera </t>
  </si>
  <si>
    <t>Gloria Josefina Celis Jutinico</t>
  </si>
  <si>
    <t>1.2. Aumento de la productividad de las unidades productivas de alto impacto</t>
  </si>
  <si>
    <t>Variación porcentual de las ventas por trabajador de las unidades productivas de alto impacto</t>
  </si>
  <si>
    <t>Variación porcentual de las ventas por trabajador de las unidades productivas de alto impacto = ((Ventas por trabajador de las unidades productivas de alto impacto t / Ventas por trabajador de las unidades productivas de alto impacto t-1)-1)*100</t>
  </si>
  <si>
    <t>1.2.1. Servicios de apoyo a la innovación y la promoción de la I+D a las unidades productivas de alto impacto, a través de asistencia técnica y capital de apoyo para la adopción tecnológica de las innovaciones.</t>
  </si>
  <si>
    <t>Unidades productivas de alto impacto apoyadas con servicios de innovación y promoción de la I+D (Número/Creciente).</t>
  </si>
  <si>
    <t>Sumatoria del número de unidades productivas de alto impacto apoyadas con servicios de innovación y promoción de la I+D.</t>
  </si>
  <si>
    <t>1.2.2. Servicios para dinamizar el ecosistema de inversión y financiamiento de las unidades productivas de alto impacto</t>
  </si>
  <si>
    <t>Unidades productivas de alto impacto atendidas mediante servicios de inversión y financiamiento (Número/Creciente).</t>
  </si>
  <si>
    <t>Sumatoria de unidades productivas de alto impacto atendidas mediante servicios de inversión y financiamiento.</t>
  </si>
  <si>
    <t>1.2.3. Servicios para la apertura de nuevos mercados, nacionales e internacionales, entre las unidades productivas de alto impacto</t>
  </si>
  <si>
    <t>Unidades productivas de alto impacto atendidas mediante servicios para la apertura de nuevos mercados (Número/Creciente).</t>
  </si>
  <si>
    <t>Sumatoria de unidades productivas de alto impacto atendidas mediante servicios para la apertura de nuevos mercados.</t>
  </si>
  <si>
    <t>7847-7844-7848</t>
  </si>
  <si>
    <t xml:space="preserve">1.3. Incremento de la inversión internacional relevante nueva y de reinversión, para el desarrollo socioeconómico y la competitividad de la ciudad región. </t>
  </si>
  <si>
    <t>Decreciente</t>
  </si>
  <si>
    <t xml:space="preserve">1.3.1. Servicios de articulación, relacionamiento estratégico y asesoría para la financiación de emprendimientos dinámicos en la ciudad región a través de inversión internacional relevante. </t>
  </si>
  <si>
    <t>Proyectos de inversión internacional relevante, nuevos y de reinversión, certificados por Invest in Bogota.</t>
  </si>
  <si>
    <t>Sumatoria de proyectos de inversión internacional relevante, nuevos y de reinversión, certificados por Invest in Bogota.</t>
  </si>
  <si>
    <t>1.3.2. Servicios de articulación, relacionamiento estratégico y asesoría para la atracción de inversión internacional relevante para la financiación de emprendimientos o empresas en la Bogotá-Región.</t>
  </si>
  <si>
    <t>Emprendimientos dinámicos financiados por medio de inversión internacional relevante.</t>
  </si>
  <si>
    <t>Sumatoria de emprendimientos dinámicos financiados a través de la inversión internacional relevante.</t>
  </si>
  <si>
    <t>1.3.3. Servicios de articulación, relacionamiento estratégico y asesoría para la captación de eventos y reuniones de gran escala para la Bogotá-Región.</t>
  </si>
  <si>
    <t>Eventos y reuniones (MICE) captados a través de Invest in Bogota.</t>
  </si>
  <si>
    <t>Sumatoria del número de eventos y reuniones (MICE) captados a través de Invest in Bogota.</t>
  </si>
  <si>
    <t>Instituto Distrital de Turismo</t>
  </si>
  <si>
    <t>Gloria Verónica Zambrano Ocampo</t>
  </si>
  <si>
    <t>2. Fomentar condiciones para mejorar la empleabilidad y la generación de ingresos.</t>
  </si>
  <si>
    <t>2.1. Aumento de la población colocada a través de las políticas de mercado de trabajo en Bogotá.</t>
  </si>
  <si>
    <t>Variación porcentual de las personas colocadas a través de las políticas del mercado de trabajo del Distrito.</t>
  </si>
  <si>
    <t>((Número de personas colocadas a través de las políticas del mercado de trabajo del Distrito en el periodo t / Número de personas colocadas a través de las políticas del mercado de trabajo del Distrito en el periodo t-1) -1) * 100</t>
  </si>
  <si>
    <t>2.1.1. Servicios de formación para el trabajo que propenda por el desarrollo de las competencias laborales más demandadas por el mercado y con mejor prospectiva laboral entre sus beneficiarios.</t>
  </si>
  <si>
    <t>Beneficiarios de servicios de formación para el trabajo que propenda por el desarrollo de competencias laborales (Número/Creciente).</t>
  </si>
  <si>
    <t>Sumatoria del número de beneficiarios de servicios de formación para el trabajo que propenda por el desarrollo de competencias laborales.</t>
  </si>
  <si>
    <t>2.1.2. Servicios de formación para la recualificación y/o reconversión laboral de las personas hacia los sectores más dinámicos del mercado de trabajo.</t>
  </si>
  <si>
    <t>Beneficiarios de los servicios de formación para la recualificación y/o reconversión laboral de las personas hacia los sectores más dinámicos del mercado de trabajo.</t>
  </si>
  <si>
    <t>Sumatoria de las personas beneficiarias de los servicios de formación para la recualificación y/o reconversión laboral de las personas hacia los sectores más dinámicos del mercado de trabajo.</t>
  </si>
  <si>
    <t>2.1.3. Programa de incentivos para la colocación de las personas con mayores barreras de acceso al mercado laboral, a través de esquemas de pagos por resultados, bonos de impacto social u otros que se identifiquen por su eficacia.</t>
  </si>
  <si>
    <t>Personas con mayores barreras de acceso colocadas en el mercado laboral (Número/Creciente).</t>
  </si>
  <si>
    <t>Sumatoria del número de personas con mayores barreras de acceso colocadas en el mercado laboral a través del programa.</t>
  </si>
  <si>
    <t>2.1.4. Servicios de gestión y colocación de empleo para la mitigación de barreras con un enfoque de cierre de brechas, a través de la Agencia Pública de Empleo Distrital (APED).</t>
  </si>
  <si>
    <t>Personas atendidas por la APED a través de los servicios de gestión y colocación de empleo con un enfoque de cierre de brechas (Número/Creciente).</t>
  </si>
  <si>
    <t>Sumatoria del número de personas colocadas en los servicios de gestión y colocación de empleo de la APED con un enfoque de cierre de brechas.</t>
  </si>
  <si>
    <t>2.2. Mejora de las condiciones para la articulación de la inclusión social y productiva.</t>
  </si>
  <si>
    <t>Tasa de transición de inclusión social a la productiva (Porcentaje/Constante)</t>
  </si>
  <si>
    <t>(Número de beneficiarios desempleados de programas de inclusión social vinculados a programas de inclusión productiva/Número de beneficiarios desempleados inscritos en programas sociales)*100</t>
  </si>
  <si>
    <t>2.2.1. Servicios de orientación y divulgación para el acceso a los programas de inclusión productiva de los beneficiarios de los programas sociales del distrito de acuerdo a sus características.</t>
  </si>
  <si>
    <t>Personas atendidas mediante servicios de información y orientación para la transición de la inclusión social a la productiva.</t>
  </si>
  <si>
    <t>Sumatoria del número de personas atendidas mediante servicios de información y orientación para la transición de la inclusión social a la productiva.</t>
  </si>
  <si>
    <t>Planeación; IntegraciónSocial; Mujeres; Gobierno</t>
  </si>
  <si>
    <t>Secretaría Distrital de Planeación; Secretaría Distrital de Integración Social; Secretaría Distrital de la Mujer; Secretaría de Gobierno</t>
  </si>
  <si>
    <t>Dirección de Planeación</t>
  </si>
  <si>
    <t>Mónica Maloof Arias</t>
  </si>
  <si>
    <t>(601) 3358000 Ext. 8971</t>
  </si>
  <si>
    <t>mmaloof@sdp.gov.co</t>
  </si>
  <si>
    <t>3. Potenciar las economías de aglomeración.</t>
  </si>
  <si>
    <t>3.1. Mayor aprovechamiento de los beneficios de las economías de aglomeración para mejorar la productividad de la ciudad</t>
  </si>
  <si>
    <t>Aglomeraciones o zonas de la ciudad intervenidas para aprovechar sus economías de aglomeración</t>
  </si>
  <si>
    <t>Sumatoria del número de aglomeraciones o zonas de la ciudad atendidas mediante al menos una de las intervenciones asociadas a este resultado.</t>
  </si>
  <si>
    <t>3.1.1. Bienes o servicios públicos a nivel productivo para las unidades productivas pertenecientes a aglomeraciones (especializadas o diversificadas) del Distrito Capital, de acuerdo con sus necesidades y características económicas.</t>
  </si>
  <si>
    <t>Aglomeraciones atendidas a través de la provisión de bienes o servicios públicos a nivel productivo (Número/Creciente).</t>
  </si>
  <si>
    <t>Sumatoria del número de aglomeraciones atendidas a través de la provisión de bienes o servicios públicos a nivel productivo.</t>
  </si>
  <si>
    <t>Hacienda; Movilidad; Seguridad</t>
  </si>
  <si>
    <t>Secretaría Distrital de Hacienda; Secretaría Distrital de Movilidad; Secretaría Distrital de Seguridad</t>
  </si>
  <si>
    <t>3.1.2. Estrategia económica para incentivar las actividades económicas nocturnas y sus servicios asociados en ciertas zonas de la ciudad.</t>
  </si>
  <si>
    <t>Zonas de la ciudad con la estrategia económica para incentivar las actividades económicas nocturnas y sus servicios asociados implementada (Número/Creciente).</t>
  </si>
  <si>
    <t>Sumatoria del número de zonas de la ciudad con la estrategia económica para incentivar las actividades económicas nocturnas y sus servicios asociados implementada.</t>
  </si>
  <si>
    <t>Movilidad; Seguridad</t>
  </si>
  <si>
    <t>Secretaría Distrital de Movilidad; Secretaría Distrital de Seguridad</t>
  </si>
  <si>
    <t>Oficina Asesora de Planeación Institucional</t>
  </si>
  <si>
    <t>Julieth Rojas Betancour</t>
  </si>
  <si>
    <t>3.1.3. Servicios de acompañamiento y asistencia técnica para fortalecer la vocación económica de los distritos creativos y sus áreas de influencia en la ciudad.</t>
  </si>
  <si>
    <t>Sumatoria del número de acompañamientos técnicos prestados para el acceso a servicios productivos dirigidos al fortalecimiento de la vocación económica de los distritos creativos de la ciudad.</t>
  </si>
  <si>
    <t>Suma</t>
  </si>
  <si>
    <t>Dirección de Competitividad Bogotá Región</t>
  </si>
  <si>
    <t>Mariana Muñoz</t>
  </si>
  <si>
    <t>(601)3693777 Ext: 164</t>
  </si>
  <si>
    <t>mmunoz@desarrolloeconomico.gov.co</t>
  </si>
  <si>
    <t>3.1.4. Servicios para el fortalecimiento de la vocación de los distritos de innovación</t>
  </si>
  <si>
    <t>(Número de distritos de innovación con servicios productivos para el fortalecimiento de su vocación económica / Número total de distritos de innovación de la ciudad) * 100</t>
  </si>
  <si>
    <t>31/12/2028</t>
  </si>
  <si>
    <t>3.1.5. Servicios de identificación y priorización de necesidades para el fortalecimiento de la vocación económica de las intervenciones encaminadas al aprovechamiento económico del espacio público y las operaciones urbanas integrales.</t>
  </si>
  <si>
    <t>Intervenciones de aprovechamiento económico del espacio público y operaciones urbanas integrales coherentes con la vocación económica (Porcentaje/Creciente).</t>
  </si>
  <si>
    <t>(Número de intervenciones de aprovechamiento económico del espacio público y operaciones urbanas integrales coherentes con la vocación económica/Número total de intervenciones de aprovechamiento económico del espacio público y operaciones urbanas integrales)*100</t>
  </si>
  <si>
    <t>Hacienda; Gobierno; Movilidad; Planeación</t>
  </si>
  <si>
    <t>Secretaría Distrital de Hacienda; Departamento Administrativo de La Defensoría Del Espacio Público; Secretaría Distrital de Movilidad; Secretaría Distrital de Planeación</t>
  </si>
  <si>
    <t>3.2. Aumento en la descentralización de los servicios del sector Desarrollo Económico del Distrito con enfoque modular y territorial.</t>
  </si>
  <si>
    <t>Localidades o UPL atendidas mediante los servicios de descentralización del sector desarrollo económico del Distrito.</t>
  </si>
  <si>
    <t>3.2.1. Espacios físicos para la descentralización de los servicios de desarrollo económico, con enfoque modular (de los servicios) y territorial (prioriza las necesidades socioeconómicas de los territorios).</t>
  </si>
  <si>
    <t>Espacios físicos habilitados y en funcionamiento para la descentralización de los servicios del sector desarrollo económico (Número/Creciente).</t>
  </si>
  <si>
    <t>Sumatoria del número de espacios físicos habilitados y en funcionamiento para la descentralización de los servicios del sector desarrollo económico.</t>
  </si>
  <si>
    <t>DesarrolloEconómicoIndustriayTurismo; Gobierno; GestiónPública</t>
  </si>
  <si>
    <t>Secretaría Distrital de Desarrollo Económico; Instituto Distrital de Turismo; Instituto para la Economía Social; Secretaría de Gobierno; Secretaría General</t>
  </si>
  <si>
    <t>Dirección de Estudios de Desarrollo Económico; Oficina Asesora de Planeación</t>
  </si>
  <si>
    <t>Catalina Bejarano; Carolina Chica Builes</t>
  </si>
  <si>
    <t xml:space="preserve">(601)3693777 </t>
  </si>
  <si>
    <t>mbejarano@desarrolloeconomico.gov.co; cchica@desarrolloeconomico.gov.co</t>
  </si>
  <si>
    <t>3.2.2. Servicios de desarrollo empresarial, empleo o emprendimiento integrados a las áreas de la ciudad intervenidos mediante estrategias del cuidado, con enfoque modular (de los servicios) y territorial (prioriza las necesidades socioeconómicas de los territorios).</t>
  </si>
  <si>
    <t>Áreas de la ciudad intervenidas mediante estrategias del cuidado que cuentan con servicios de desarrollo empresarial, empleo y/o emprendimiento integrados (Número/Creciente).</t>
  </si>
  <si>
    <t>(Número de áreas de la ciudad intervenidas mediante estrategias del cuidado que cuentan con servicios para la integración de servicios de desarrollo empresarial, empleo y/o emprendimiento / Número total de áreas de la ciudad con estrategias del cuidado) * 100</t>
  </si>
  <si>
    <t>Mujeres</t>
  </si>
  <si>
    <t>Secretaría Distrital de la Mujer</t>
  </si>
  <si>
    <t>Sandra Catalina Campos Romero</t>
  </si>
  <si>
    <t>(601) 3169001</t>
  </si>
  <si>
    <t>scampos@sdmujer.gov.co</t>
  </si>
  <si>
    <t>4. Aumentar las interacciones y el flujo de ideas entre actores.</t>
  </si>
  <si>
    <t>4.1. Mejora en la planeación y coordinación de las políticas económicas a nivel local, distrital y regional</t>
  </si>
  <si>
    <t>Proyectos, planes y/o programas a nivel local, distrital y/o regional asistidos desde el sector desarrollo económico.</t>
  </si>
  <si>
    <t>(Sumatoria del número de proyectos, planes y/o programas a nivel local, distrital y/o regional asistidos desde el sector desarrollo económico/solicitudes de asistencia en proyectos, planes y/o programas a nivel local, distrital y/o regional)*100</t>
  </si>
  <si>
    <t>4.1.1. Servicios de generación, sistematización, gestión y análisis de información territorial de las actividades económicas de Bogotá D.C., que considere las necesidades, particularidades y conocimiento de los actores locales.</t>
  </si>
  <si>
    <t>(Número de localidades o UPL con información territorial actualizada de sus actividades económicas/Número total de localidades o UPL)*100</t>
  </si>
  <si>
    <t>Hacienda; GestiónPública</t>
  </si>
  <si>
    <t>Unidad Administrativa Especial de Catastro Distrital (UAECD); Agata</t>
  </si>
  <si>
    <t>Oficina Asesora de Planeación y de Aseguramiento de Procesos</t>
  </si>
  <si>
    <t>Liliana Andrea Hernández Moreno</t>
  </si>
  <si>
    <t>4.1.2. Servicios para la formulación de proyectos de empleo, emprendimiento y fortalecimiento empresarial a través de las líneas de inversión del CONFIS.</t>
  </si>
  <si>
    <t>Lineamientos para la formulación de proyectos de empleo, emprendimiento y fortalecimiento empresarial en las líneas de inversión del CONFIS (Número/Constante).</t>
  </si>
  <si>
    <t>Sumatoria de lineamientos para la formulación de proyectos de empleo, emprendimiento y fortalecimiento empresarial en las líneas de inversión del CONFIS (cada 4 años).</t>
  </si>
  <si>
    <t>DesarrolloEconómicoIndustriayTurismo; Gobierno; Planeación</t>
  </si>
  <si>
    <t>Secretaría Distrital de Desarrollo Económico; Secretaría de Gobierno; Secretaría Distrital de Planeación</t>
  </si>
  <si>
    <t>Dirección de Estudios de Desarrollo Económico</t>
  </si>
  <si>
    <t>Catalina Bejarano</t>
  </si>
  <si>
    <t>mbejarano@desarrolloeconomico.gov.co</t>
  </si>
  <si>
    <t>4.1.3. Servicios para la formulación de proyectos de empleo, emprendimiento y fortalecimiento empresarial a través de los conceptos técnicos para los Planes de Desarrollo Local.</t>
  </si>
  <si>
    <t xml:space="preserve">Conceptos técnicos dados en relación al cumplimiento de cadena lógica de la formulación de proyectos de desarrollo local frente a los conceptos de gasto </t>
  </si>
  <si>
    <t>(Número de conceptos técnicos emitidos para la formulación de los proyectos a ejecutarse bajo los lineamientos de los conceptos de gasto determinados para los planes de desarrollo local/Número de solicitudes de conceptos técnicos para la formulación de los proyectos a ejecutarse bajo los lineamientos de los conceptos de gasto determinados para los planes de desarrollo local)*100</t>
  </si>
  <si>
    <t>DesarrolloEconómicoIndustriayTurismo; Gobierno</t>
  </si>
  <si>
    <t>Secretaría Distrital de Desarrollo Económico; Secretaría de Gobierno</t>
  </si>
  <si>
    <t>4.1.4. Servicio de asistencia técnica a las localidades para orientar la formulación de proyectos de desarrollo económico en el marco de los Planes de Desarrollo Local, según lo dispuesto por las alcaldías locales o la comunidad en los presupuestos participativos.</t>
  </si>
  <si>
    <t>Localidades o UPL  (según corresponda) asistidas técnicamente para la formulación de proyectos de desarrollo económico en el marco de los Planes de Desarrollo Local (Porcentaje/Creciente).</t>
  </si>
  <si>
    <t>(Número de localidades o UPL  (según corresponda) asistidas técnicamente para la formulación de proyectos de desarrollo económico en el marco de los Planes de Desarrollo Local/Número total de localidades o UPL (según corresponda) )*100</t>
  </si>
  <si>
    <t>4.1.5. Servicio de asistencia técnica para la coordinación y fortalecimiento de las políticas, estrategias o programas para la generación de ingresos, el fortalecimiento productivo, la intermediación laboral y el emprendimiento que realizan las entidades del Distrito</t>
  </si>
  <si>
    <t>Políticas, estrategias o programas de competencia del sector desarrollo económico de otras entidades distritales asistidas por la SDDE  (Porcentaje/Creciente).</t>
  </si>
  <si>
    <t>(Número de políticas, estrategias o programas de competencia del sector desarrollo económico de otras entidades distritales asistidas por la SDDE/Número de políticas, estrategias o programas de competencia del sector desarrollo económico estructuradas)*100.</t>
  </si>
  <si>
    <t>DesarrolloEconómicoIndustriayTurismo; Planeación; Gobierno; Hacienda</t>
  </si>
  <si>
    <t>Secretaría Distrital de Desarrollo Económico; Secretaría Distrital de Planeación; Secretaría Distrital de Hacienda; Secretaría de Gobierno</t>
  </si>
  <si>
    <t>4.1.6. Estrategia para dinamizar las interdependencias funcionales en las áreas económicas de la Región Metropolitana Bogotá – Cundinamarca</t>
  </si>
  <si>
    <t>Planeación; Hacienda; Ambiente; Movilidad</t>
  </si>
  <si>
    <t>Secretaría Distrital de Planeación; Secretaría Distrital de Hacienda; Secretaría Distrital de Ambiente; Secretaría Distrital de Movilidad</t>
  </si>
  <si>
    <t>4.1.7. Estrategia de articulación y coordinación de los actores del ecosistema de empleabilidad de la Región Metropolitana Bogotá – Cundinamarca</t>
  </si>
  <si>
    <t>Actores participantes en el marco de la estrategia de articulación y coordinación de los servicios de empleabilidad en el Distrito de Bogotá D.C.</t>
  </si>
  <si>
    <t>Sumatoria del número de actores participantes en el marco de la estrategia de articulación y coordinación de los servicios de empleabilidad en el Distrito de Bogotá D.C.</t>
  </si>
  <si>
    <t>4.1.8. Plan económico distrital ante eventos adversos, que establezca los programas de emergencia en materia fiscal, empresarial y de empleo.</t>
  </si>
  <si>
    <t>Plan económico distrital decenal ante eventos adversos formulado y presentado para su adopción (Porcentaje/Creciente).</t>
  </si>
  <si>
    <t>31/12/2025</t>
  </si>
  <si>
    <t>Secretría Distrital de Planeación; Secretaría Distrital de Hacienda; Secretaría Distrital de Ambiente; Secretaría Distrital de Movilidad</t>
  </si>
  <si>
    <t>4.2. Incremento de los espacios de interacción entre actores y la generación de ideas en favor de la productividad y competitividad de la ciudad.</t>
  </si>
  <si>
    <t>((Relaciones productivas t / Relaciones productivas t-1)-1)*100</t>
  </si>
  <si>
    <t>4.2.1. Servicios de networking públicos para establecer, facilitar y fortalecer redes empresariales y de profesionales, principalmente en los distritos de innovación y las aglomeraciones de la ciudad (consolidadas o incipientes)</t>
  </si>
  <si>
    <t>Sumatoria de las unidades productivas que establecen conexiones empresariales o de profesionales establecidas a través de los servicios de networking públicos</t>
  </si>
  <si>
    <t>GestiónPública</t>
  </si>
  <si>
    <t>Secretaría General</t>
  </si>
  <si>
    <t>Alta Consejería de las TIC</t>
  </si>
  <si>
    <t>4.2.2. Servicios de coworking públicos que prioricen los distritos de innovación y las aglomeraciones económicas (consolidadas o incipientes)</t>
  </si>
  <si>
    <t>Espacios de coworking públicos en funcionamiento (Número/Creciente).</t>
  </si>
  <si>
    <t>Sumatoria del número de espacios de coworking públicos en funcionamiento.</t>
  </si>
  <si>
    <t>4.2.3. Estrategia de acompañamiento, articulación y/o promoción de consultorios empresariales para la atención de unidades productivas con el apoyo de expertos, docentes y estudiantes de últimos semestres de programas universitarios y de postgrado.</t>
  </si>
  <si>
    <t>Consultorios empresariales acompañados y/o articulados en el marco de la estrategia (Número/Constante).</t>
  </si>
  <si>
    <t>Sumatoria del número de consultorios empresariales acompañados y/o articulados en el marco de la estrategia.</t>
  </si>
  <si>
    <t>7847-7848</t>
  </si>
  <si>
    <t>4.2.4. Servicios de acompañamiento y articulación con el sector privado para la identificación de necesidades, la articulación con las intervenciones del sector desarrollo económico y/o el apoyo a iniciativas económicas de ciudad.</t>
  </si>
  <si>
    <t>Gremios y/o asociaciones empresariales acompañadas y/o articuladas por el sector desarrollo económico.</t>
  </si>
  <si>
    <t>Sumatoria del número de gremios y/o asociaciones empresariales acompañadas y/o articuladas por el sector desarrollo económico.</t>
  </si>
  <si>
    <t>Gestion</t>
  </si>
  <si>
    <t>4.3. Aumento de las conexiones entre las unidades productivas y los actores de la cadena de producción y comercialización.</t>
  </si>
  <si>
    <t>(Unidades productivas que establecen conexiones con actores de la cadena de producción y comercialización / Unidades productivas que participan en las estrategias de conexiones asociadas a este resultado)*100</t>
  </si>
  <si>
    <t>Sumatoria del número de espacios de intermediación desarrollados.</t>
  </si>
  <si>
    <t>4.3.3. Servicios para el análisis y definición de apuestas desde el sector desarrollo económico, encaminadas a la mejora regulatoria, disminución de costos de transacción y fortalecimiento del clima de negocios.</t>
  </si>
  <si>
    <t>Agenda de mejora regulatoria y del clima de negocios de Bogotá D.C. definida y adoptada (Porcentaje/Creciente).</t>
  </si>
  <si>
    <t>Sumatoria del porcentaje de avance en la definición y adopción de la agenda
Hito 1 (40 % en 2023): Definición de la agenda.
Hito 2 (10 % en 2024): Empalme y planeación de la implementación
Hito 3 (50 % en 2025): Implementación de la agenda y sus apuestas (definir mínimo en función de las apuestas identificadas en la agenda)</t>
  </si>
  <si>
    <t>DesarrolloEconómicoIndustriayTurismo; Jurídica; Hacienda; Gobierno; DesarrolloEconómicoIndustriayTurismo</t>
  </si>
  <si>
    <t>Secretaría Distrital de Desarrollo Económico; Secretaría Jurídica; Secretaría Distrital de Hacienda; Secretaría de Gobierno; Invest in Bogota</t>
  </si>
  <si>
    <t>Instrucciones para el diligenciamiento del Plan de Acción</t>
  </si>
  <si>
    <r>
      <rPr>
        <sz val="14"/>
        <color theme="1"/>
        <rFont val="Arial Narrow"/>
      </rPr>
      <t xml:space="preserve">En el diligenciamiento del formato </t>
    </r>
    <r>
      <rPr>
        <b/>
        <sz val="14"/>
        <color theme="1"/>
        <rFont val="Arial Narrow"/>
      </rPr>
      <t>NO</t>
    </r>
    <r>
      <rPr>
        <sz val="14"/>
        <color theme="1"/>
        <rFont val="Arial Narrow"/>
      </rPr>
      <t xml:space="preserve"> utilizar mayúsculas sostenidas, letra cursiva, doble espacios, cambiar los títulos, ni combinar celdas, lo anterior con el fin de facilitar la migración de la información al sistema de información</t>
    </r>
  </si>
  <si>
    <t>Secciones</t>
  </si>
  <si>
    <t>Descripción</t>
  </si>
  <si>
    <t>Información General</t>
  </si>
  <si>
    <r>
      <rPr>
        <b/>
        <sz val="12"/>
        <color theme="1"/>
        <rFont val="Arial Narrow"/>
      </rPr>
      <t xml:space="preserve">a. Nombre de la política pública: </t>
    </r>
    <r>
      <rPr>
        <sz val="12"/>
        <color theme="1"/>
        <rFont val="Arial Narrow"/>
      </rPr>
      <t xml:space="preserve">
- Escribir el nombre de la política pública.</t>
    </r>
  </si>
  <si>
    <r>
      <rPr>
        <b/>
        <sz val="12"/>
        <color theme="1"/>
        <rFont val="Arial Narrow"/>
      </rPr>
      <t xml:space="preserve">b. Documento CONPES Distrital #:
</t>
    </r>
    <r>
      <rPr>
        <sz val="12"/>
        <color theme="1"/>
        <rFont val="Arial Narrow"/>
      </rPr>
      <t>Aplica para documentos de política aprobados por el CONPES D.C.</t>
    </r>
    <r>
      <rPr>
        <b/>
        <sz val="12"/>
        <color theme="1"/>
        <rFont val="Arial Narrow"/>
      </rPr>
      <t xml:space="preserve">
</t>
    </r>
    <r>
      <rPr>
        <sz val="12"/>
        <color theme="1"/>
        <rFont val="Arial Narrow"/>
      </rPr>
      <t>Esta información será diligenciada por la Secretaría Técnica del CONPES D.C una vez se numere el documento y se publique.
Esta numeración aplica solamente para políticas públicas nuevas que surtan todo el procedimiento CONPES D.C.
Las PP vigentes que formulan su plan de acción será aprobado por CONPES D.C. pero no tendrían ninguna numeración.</t>
    </r>
  </si>
  <si>
    <r>
      <rPr>
        <b/>
        <sz val="12"/>
        <color theme="1"/>
        <rFont val="Arial Narrow"/>
      </rPr>
      <t xml:space="preserve">c. Fecha de aprobación: 
</t>
    </r>
    <r>
      <rPr>
        <sz val="12"/>
        <color theme="1"/>
        <rFont val="Arial Narrow"/>
      </rPr>
      <t>Si es política pública vigente coloque la fecha de aprobación del acto administrativo.</t>
    </r>
    <r>
      <rPr>
        <b/>
        <sz val="12"/>
        <color theme="1"/>
        <rFont val="Arial Narrow"/>
      </rPr>
      <t xml:space="preserve">
</t>
    </r>
    <r>
      <rPr>
        <sz val="12"/>
        <color theme="1"/>
        <rFont val="Arial Narrow"/>
      </rPr>
      <t>En caso que sean documentos de política aprobados por el CONPES D.C., la Secretaría Técnica suscribe la fecha de aprobación una vez se numere el documento y publique.
Corresponde a la fecha de sesión CONPES D.C</t>
    </r>
  </si>
  <si>
    <r>
      <rPr>
        <b/>
        <sz val="12"/>
        <color theme="1"/>
        <rFont val="Arial Narrow"/>
      </rPr>
      <t>d. Fecha de actualización:</t>
    </r>
    <r>
      <rPr>
        <sz val="12"/>
        <color theme="1"/>
        <rFont val="Arial Narrow"/>
      </rPr>
      <t xml:space="preserve">
Esta información será diligenciada por la Secretaría Técnica del CONPES D.C.
Corresponde a la fecha en la que se modifique datos del Plan de Acción. </t>
    </r>
  </si>
  <si>
    <r>
      <rPr>
        <b/>
        <sz val="12"/>
        <color theme="1"/>
        <rFont val="Arial Narrow"/>
      </rPr>
      <t xml:space="preserve">e. Fecha de corte seguimiento:
</t>
    </r>
    <r>
      <rPr>
        <sz val="12"/>
        <color theme="1"/>
        <rFont val="Arial Narrow"/>
      </rPr>
      <t>Esta información será diligenciada por la Secretaría Técnica del CONPES D.C.
Corresponde a la fecha de corte en la que se haga seguimiento a los planes de acción, establecida cada 6 meses.</t>
    </r>
  </si>
  <si>
    <r>
      <rPr>
        <b/>
        <sz val="12"/>
        <color theme="1"/>
        <rFont val="Arial Narrow"/>
      </rPr>
      <t xml:space="preserve">f. Sector y entidad líder: </t>
    </r>
    <r>
      <rPr>
        <sz val="12"/>
        <color theme="1"/>
        <rFont val="Arial Narrow"/>
      </rPr>
      <t>Lista desplegable</t>
    </r>
    <r>
      <rPr>
        <b/>
        <sz val="12"/>
        <color theme="1"/>
        <rFont val="Arial Narrow"/>
      </rPr>
      <t xml:space="preserve">
</t>
    </r>
    <r>
      <rPr>
        <sz val="12"/>
        <color theme="1"/>
        <rFont val="Arial Narrow"/>
      </rPr>
      <t>Relacionar el sector y la entidad cabeza de sector que lidera la política pública.</t>
    </r>
  </si>
  <si>
    <r>
      <rPr>
        <b/>
        <sz val="12"/>
        <color theme="1"/>
        <rFont val="Arial Narrow"/>
      </rPr>
      <t>g. Sectores y entidades corresponsables:</t>
    </r>
    <r>
      <rPr>
        <sz val="12"/>
        <color theme="1"/>
        <rFont val="Arial Narrow"/>
      </rPr>
      <t xml:space="preserve"> Lista desplegable</t>
    </r>
    <r>
      <rPr>
        <b/>
        <sz val="12"/>
        <color theme="1"/>
        <rFont val="Arial Narrow"/>
      </rPr>
      <t xml:space="preserve">
</t>
    </r>
    <r>
      <rPr>
        <sz val="12"/>
        <color theme="1"/>
        <rFont val="Arial Narrow"/>
      </rPr>
      <t>Se deben relacionar las entidades que son corresponsables en la formulación e implementación de la política pública.</t>
    </r>
  </si>
  <si>
    <t>Objetivos</t>
  </si>
  <si>
    <r>
      <rPr>
        <b/>
        <sz val="12"/>
        <color theme="1"/>
        <rFont val="Arial Narrow"/>
      </rPr>
      <t>a. Objetivo General:</t>
    </r>
    <r>
      <rPr>
        <sz val="12"/>
        <color theme="1"/>
        <rFont val="Arial Narrow"/>
      </rPr>
      <t xml:space="preserve">
Corresponde al propósito general de la política pública. 
Definido en la política pública con el fin de responder a la problemática o situación identificada, expresa el resultado que se desea alcanzar.
Debe estar escrito en infinitivo.</t>
    </r>
  </si>
  <si>
    <r>
      <rPr>
        <b/>
        <sz val="12"/>
        <color theme="1"/>
        <rFont val="Arial Narrow"/>
      </rPr>
      <t xml:space="preserve">b. Objetivos Específicos: 
</t>
    </r>
    <r>
      <rPr>
        <sz val="12"/>
        <color theme="1"/>
        <rFont val="Arial Narrow"/>
      </rPr>
      <t>Corresponden a las acciones que se deben cumplir para alcanzar el objetivo general.
Están definidos en la política.
Inserte cuantas filas sean necesarias.</t>
    </r>
  </si>
  <si>
    <r>
      <rPr>
        <b/>
        <sz val="12"/>
        <color theme="1"/>
        <rFont val="Arial Narrow"/>
      </rPr>
      <t xml:space="preserve">c. Importancia relativa del objetivo especifico: </t>
    </r>
    <r>
      <rPr>
        <sz val="12"/>
        <color theme="1"/>
        <rFont val="Arial Narrow"/>
      </rPr>
      <t>Se expresa en número y corresponde al valor que se le asigna al objetivo, este se determina por la sumatoria de las importancias relativas asignadas a los productos relacionados con cada objetivo.</t>
    </r>
  </si>
  <si>
    <t>Indicadores de Resultado y Producto</t>
  </si>
  <si>
    <r>
      <rPr>
        <b/>
        <sz val="12"/>
        <color theme="1"/>
        <rFont val="Arial Narrow"/>
      </rPr>
      <t xml:space="preserve">a. Resultado o producto esperado: </t>
    </r>
    <r>
      <rPr>
        <sz val="12"/>
        <color theme="1"/>
        <rFont val="Arial Narrow"/>
      </rPr>
      <t xml:space="preserve">Se entiende el </t>
    </r>
    <r>
      <rPr>
        <b/>
        <sz val="12"/>
        <color theme="1"/>
        <rFont val="Arial Narrow"/>
      </rPr>
      <t xml:space="preserve">resultado esperado </t>
    </r>
    <r>
      <rPr>
        <sz val="12"/>
        <color theme="1"/>
        <rFont val="Arial Narrow"/>
      </rPr>
      <t xml:space="preserve">como el efecto generado por la entrega de bienes y servicios por parte del Estado sobre una población específica.
Se entiende como </t>
    </r>
    <r>
      <rPr>
        <b/>
        <sz val="12"/>
        <color theme="1"/>
        <rFont val="Arial Narrow"/>
      </rPr>
      <t xml:space="preserve">producto esperado </t>
    </r>
    <r>
      <rPr>
        <sz val="12"/>
        <color theme="1"/>
        <rFont val="Arial Narrow"/>
      </rPr>
      <t>aquel que mide los bienes y servicios provistos por el Estado que se obtienen de la transformación de los insumos a través de las actividades.
Inserte cuantas filas sean necesarias de acuerdo al número de resultados y productos.</t>
    </r>
  </si>
  <si>
    <r>
      <rPr>
        <b/>
        <sz val="12"/>
        <color theme="1"/>
        <rFont val="Arial Narrow"/>
      </rPr>
      <t>b. Importancia relativa del indicador de resultado:</t>
    </r>
    <r>
      <rPr>
        <sz val="12"/>
        <color theme="1"/>
        <rFont val="Arial Narrow"/>
      </rPr>
      <t xml:space="preserve"> Este valor corresponde a la sumatoria del valor asignado al indicador de producto debido a su importancia e incidencia en el cumplimiento del resultado. Su sumatoria asignarán el valor de la importancia relativa del objetivo. 
-La sumatoria de los objetivos deberá ser 100%
</t>
    </r>
    <r>
      <rPr>
        <b/>
        <sz val="12"/>
        <color theme="1"/>
        <rFont val="Arial Narrow"/>
      </rPr>
      <t>Importancia relativa del indicador de producto:</t>
    </r>
    <r>
      <rPr>
        <sz val="12"/>
        <color theme="1"/>
        <rFont val="Arial Narrow"/>
      </rPr>
      <t xml:space="preserve"> El valor asignado corresponde a la importancia e incidencia que se considera tiene el producto en el cumplimiento del resultado y del objetivo sucesivamente.</t>
    </r>
  </si>
  <si>
    <r>
      <rPr>
        <b/>
        <sz val="12"/>
        <color theme="1"/>
        <rFont val="Arial Narrow"/>
      </rPr>
      <t xml:space="preserve">c. Nombre del indicador de resultado o de producto: </t>
    </r>
    <r>
      <rPr>
        <sz val="12"/>
        <color theme="1"/>
        <rFont val="Arial Narrow"/>
      </rPr>
      <t>Se pueden establecer más de un indicador de resultado los cuales le apuntan al cumplimiento del Objetivo de la política.
Escriba el nombre del indicador.
Debe evidenciar con precisión la propiedad a medir y guardar coherencia con la fórmula de cálculo.</t>
    </r>
  </si>
  <si>
    <r>
      <rPr>
        <b/>
        <sz val="12"/>
        <color theme="1"/>
        <rFont val="Arial Narrow"/>
      </rPr>
      <t xml:space="preserve">d. Fórmula de cálculo del indicador de resultado o de producto: </t>
    </r>
    <r>
      <rPr>
        <sz val="12"/>
        <color theme="1"/>
        <rFont val="Arial Narrow"/>
      </rPr>
      <t>Escribir la expresión matemática con la cual se calcula el indicador.</t>
    </r>
  </si>
  <si>
    <r>
      <rPr>
        <b/>
        <sz val="12"/>
        <color theme="1"/>
        <rFont val="Arial Narrow"/>
      </rPr>
      <t xml:space="preserve">e.Enfoque: </t>
    </r>
    <r>
      <rPr>
        <sz val="12"/>
        <color theme="1"/>
        <rFont val="Arial Narrow"/>
      </rPr>
      <t>Se relaciona si el efecto logrado (resultado) o los bienes o servicios entregados (producto esperado) aborda los enfoques (Derechos Humanos, Género, Diferencial, Poblacional, Ambiental y Territorial), es decir, si estos aportan a la justicia social, y a la transformación de situaciones de inequidades de las poblaciones, grupos sociales, territorios. Si se aborda más de un enfoque se separan con un punto y coma (;).</t>
    </r>
  </si>
  <si>
    <r>
      <rPr>
        <b/>
        <sz val="12"/>
        <color theme="1"/>
        <rFont val="Arial Narrow"/>
      </rPr>
      <t>d. Tipo de anualización:</t>
    </r>
    <r>
      <rPr>
        <sz val="12"/>
        <color theme="1"/>
        <rFont val="Arial Narrow"/>
      </rPr>
      <t xml:space="preserve">
- Define la forma en que se calculan los avances del indicador con respecto a la meta, lo que permite determinar su porcentaje de avance.
- Dependiendo del objetivo del indicador (por ejemplo, si se desea incrementar o disminuir su valor actual), la tendencia esperada y el comportamiento histórico de la información, se pueden definir diferentes tipos de acumulación. De esta manera, se asegura que los avances sean medidos correctamente.
Indicadores de tipo </t>
    </r>
    <r>
      <rPr>
        <b/>
        <sz val="12"/>
        <color theme="1"/>
        <rFont val="Arial Narrow"/>
      </rPr>
      <t>suma</t>
    </r>
    <r>
      <rPr>
        <sz val="12"/>
        <color theme="1"/>
        <rFont val="Arial Narrow"/>
      </rPr>
      <t>: para cada año se programa un valor que se espera cumplir, y la suma de dichas programaciones es igual al valor total de la meta. Ej.: Niños y jóvenes apoyados en procesos de vocación científica y tecnológica - Metas: 5.000, 6.000, 1.000, 950 = Meta Final 12.950.
Indicadores de tipo</t>
    </r>
    <r>
      <rPr>
        <b/>
        <sz val="12"/>
        <color theme="1"/>
        <rFont val="Arial Narrow"/>
      </rPr>
      <t xml:space="preserve"> constante</t>
    </r>
    <r>
      <rPr>
        <sz val="12"/>
        <color theme="1"/>
        <rFont val="Arial Narrow"/>
      </rPr>
      <t xml:space="preserve">: el valor programado para cada año es el mismo, y debe ser igual a la cantidad programada. Los valores no se suman para obtener la cantidad total del indicador. Ej.: Porcentaje de Subsidios Familiares de Vivienda en Especie asignados a Población Desplazada en el Programa de Vivienda Gratuita - Meta cada año: 50% de los subsidios asignados a población Desplazada en el Programa Vivienda Gratuita.
Indicadores de tipo </t>
    </r>
    <r>
      <rPr>
        <b/>
        <sz val="12"/>
        <color theme="1"/>
        <rFont val="Arial Narrow"/>
      </rPr>
      <t>creciente</t>
    </r>
    <r>
      <rPr>
        <sz val="12"/>
        <color theme="1"/>
        <rFont val="Arial Narrow"/>
      </rPr>
      <t xml:space="preserve">: la programación de este indicador presenta las siguientes características: Debe ser anualizado en más de una vigencia; la anualización debe ser consecutiva, es decir, no puede haber programaciones de cero entre dos años; la programación del año debe ser mayor o igual a la del año anterior; la programación de la última vigencia debe ser mayor a la del primer año programado e igual al valor previsto. Ej.: Porcentaje de bogotanos que tienen apropiación alta y muy alta de la ciencia y la tecnología LB: 30%, Metas: 32, 35, 40, 50, Meta final: 50%.
Indicadores de tipo </t>
    </r>
    <r>
      <rPr>
        <b/>
        <sz val="12"/>
        <color theme="1"/>
        <rFont val="Arial Narrow"/>
      </rPr>
      <t>decreciente</t>
    </r>
    <r>
      <rPr>
        <sz val="12"/>
        <color theme="1"/>
        <rFont val="Arial Narrow"/>
      </rPr>
      <t>: la programación de este indicador presenta las siguientes características: debe ser anualizado a más de una vigencia; la anualización debe ser consecutiva, es decir, no puede haber programaciones en cero entre dos años; la programación del año debe ser menor o igual a la del año anterior; la programación de la última vigencia debe ser menor a la del primer año programado e igual al valor previsto. Ej.: Tasa de hurto a personas por 100 mil habitantes LB: 30,3, Metas: 30, 29,7, 29,5, 29,3 Meta final 29,3.</t>
    </r>
  </si>
  <si>
    <r>
      <rPr>
        <b/>
        <sz val="12"/>
        <color theme="1"/>
        <rFont val="Arial Narrow"/>
      </rPr>
      <t>e. Indicador del PDD:</t>
    </r>
    <r>
      <rPr>
        <sz val="12"/>
        <color theme="1"/>
        <rFont val="Arial Narrow"/>
      </rPr>
      <t xml:space="preserve"> Se refiere a si el indicador de resultado o de producto es un indicador del PDD, responda sí o no y posteriormente identificar la relación del indicador con la estructura del PDD.
Para los indicadores que sean identificados del PDD se debe referir el Código de la Meta PDD.
Esta matríz se encuentra en la caja de herramientas.</t>
    </r>
  </si>
  <si>
    <r>
      <rPr>
        <b/>
        <sz val="12"/>
        <color theme="1"/>
        <rFont val="Arial Narrow"/>
      </rPr>
      <t>f. Objetivo de Desarrollo Sostenible ODS:</t>
    </r>
    <r>
      <rPr>
        <sz val="12"/>
        <color theme="1"/>
        <rFont val="Arial Narrow"/>
      </rPr>
      <t xml:space="preserve"> </t>
    </r>
    <r>
      <rPr>
        <sz val="12"/>
        <color theme="1"/>
        <rFont val="Arial Narrow"/>
      </rPr>
      <t>Cada producto, debe relacionarse de acuerdo con los objetivos mundiales, a su vez debe ser identificada la meta del ODS.
Esta matríz se encuentra en la caja de herramientas.</t>
    </r>
  </si>
  <si>
    <r>
      <rPr>
        <b/>
        <sz val="12"/>
        <color theme="1"/>
        <rFont val="Arial Narrow"/>
      </rPr>
      <t>g. Línea base:</t>
    </r>
    <r>
      <rPr>
        <sz val="12"/>
        <color theme="1"/>
        <rFont val="Arial Narrow"/>
      </rPr>
      <t xml:space="preserve">
- Marco de referencia de la situación actual que se pretende modificar, establece la situación inicial del escenario en donde se va a implementar la política. Permite medir los avances y efectos de la gestión, sirve como punto de comparación para el seguimiento y en futuras evaluaciones se pueda determinar qué tanto se lograron alcanzar los objetivos. 
- Indique el valor y el año de la línea base, recuerde que para el seguimiento todo indicador debe contar con la línea base como referente de los avances alcanzados o del referente al que se quiere llegar. Si el indicador no cuenta con línea base se debe revisar la pertinencia de utilizar ese indicador, se debería identificar un indicador proxy (aproximado) que cuente con línea base.
- Contar con la línea base permite identificar indicadores claves de uso obligado para la planeación, el seguimiento, la evaluación, el control y la rendición de cuentas de la gestión pública, dependiendo de la naturaleza de las funciones de las entidades. Así mismo permite organizar bases de datos conforme a necesidades de información identificadas.
- El valor de la línea base debe estar expresado en la misma unidad de la meta.
- Se escribe un valor que puede ser cero (0) cuando se tiene certeza luego de realizar una medición.
- Se escribe No Disponible (ND) cuando no se cuenta o se espera el resultado de una medición.</t>
    </r>
  </si>
  <si>
    <r>
      <rPr>
        <b/>
        <sz val="12"/>
        <color theme="1"/>
        <rFont val="Arial Narrow"/>
      </rPr>
      <t>h. Tiempos de ejecución:</t>
    </r>
    <r>
      <rPr>
        <sz val="12"/>
        <color theme="1"/>
        <rFont val="Arial Narrow"/>
      </rPr>
      <t xml:space="preserve"> ¿En cuánto tiempo se alcanzará la meta? Es decir, el período que tomará lograr el resultado o producto.</t>
    </r>
    <r>
      <rPr>
        <b/>
        <sz val="12"/>
        <color theme="1"/>
        <rFont val="Arial Narrow"/>
      </rPr>
      <t xml:space="preserve">
Año inicio y Año Fin: </t>
    </r>
    <r>
      <rPr>
        <sz val="12"/>
        <color theme="1"/>
        <rFont val="Arial Narrow"/>
      </rPr>
      <t>Corresponde al año en el que inicia la acción y el año en el que se espera esta finalice.</t>
    </r>
  </si>
  <si>
    <r>
      <rPr>
        <b/>
        <sz val="12"/>
        <color theme="1"/>
        <rFont val="Arial Narrow"/>
      </rPr>
      <t>i. Metas - anuales y final:</t>
    </r>
    <r>
      <rPr>
        <sz val="12"/>
        <color theme="1"/>
        <rFont val="Arial Narrow"/>
      </rPr>
      <t xml:space="preserve">
- Es la representación cuantitativa del objetivo de la intervención pública, sea este de resultado o producto.
- Cantidad programada o valor objetivo que espera alcanzar el indicador en un periodo específico (año).
- Meta final: ¿Qué valor se espera tome el indicador tras la implementación de la intervención pública?
- Indique la meta del indicador, solo en términos numéricos (porcentajes o valores absolutos), no escriba palabras. 
- Registre las metas de forma acumulada. 
- En los casos en los que el indicador cuente con línea base, por favor adicione este valor a las metas definidas.
- Inserte las columnas que considere necesarias para referenciar los años de la intervención de la política pública.</t>
    </r>
  </si>
  <si>
    <t>Costos estimados y recursos disponibles</t>
  </si>
  <si>
    <r>
      <rPr>
        <b/>
        <sz val="12"/>
        <color theme="1"/>
        <rFont val="Arial Narrow"/>
      </rPr>
      <t xml:space="preserve">a. Costos estimados:
En el caso de no contar con el dato por dificultades en su cálculo no colocar cero (0) dejarlo vacío.
</t>
    </r>
    <r>
      <rPr>
        <sz val="12"/>
        <color theme="1"/>
        <rFont val="Arial Narrow"/>
      </rPr>
      <t>-Indique el costo estimado del cumplimiento del producto.
-Las cifras debe expresarse en millones de pesos, ejemplo: 300.000.000 colocar 300.
-Totalice los costos por producto y por vigencia. 
-No se deben diligenciar celdas con valores cero. En los casos en los que no pueda determinar los costos, deje la celda vacía.</t>
    </r>
  </si>
  <si>
    <r>
      <rPr>
        <b/>
        <sz val="12"/>
        <color theme="1"/>
        <rFont val="Arial Narrow"/>
      </rPr>
      <t>b. Recursos disponibles:</t>
    </r>
    <r>
      <rPr>
        <sz val="12"/>
        <color theme="1"/>
        <rFont val="Arial Narrow"/>
      </rPr>
      <t xml:space="preserve"> Corresponden al valor destinado para el cumplimiento del producto y es el recurso con el que se cuenta para su avance y cumplimiento.</t>
    </r>
  </si>
  <si>
    <r>
      <rPr>
        <b/>
        <sz val="12"/>
        <color theme="1"/>
        <rFont val="Arial Narrow"/>
      </rPr>
      <t>c. Fuente de financiación:</t>
    </r>
    <r>
      <rPr>
        <sz val="12"/>
        <color theme="1"/>
        <rFont val="Arial Narrow"/>
      </rPr>
      <t xml:space="preserve"> Esta puede ser por funcionamiento, inversión, crédito, cooperación, donación, sector privado, entre otras. Si se aborda más de una fuente de financiación se separan con un punto y coma (;).</t>
    </r>
  </si>
  <si>
    <r>
      <rPr>
        <b/>
        <sz val="12"/>
        <color theme="1"/>
        <rFont val="Arial Narrow"/>
      </rPr>
      <t>a.</t>
    </r>
    <r>
      <rPr>
        <sz val="12"/>
        <color theme="1"/>
        <rFont val="Arial Narrow"/>
      </rPr>
      <t xml:space="preserve"> Corresponde a la información de la persona de contacto en la que se relaciona el sector, la entidad responsable de ejecutar y avanzar en el indicador, así como de alcanzar el producto. </t>
    </r>
    <r>
      <rPr>
        <b/>
        <sz val="12"/>
        <color theme="1"/>
        <rFont val="Arial Narrow"/>
      </rPr>
      <t>Esta información debe estar diligenciada completamente.</t>
    </r>
  </si>
  <si>
    <t>Corresponsable de la ejecución</t>
  </si>
  <si>
    <r>
      <rPr>
        <b/>
        <sz val="12"/>
        <color theme="1"/>
        <rFont val="Arial Narrow"/>
      </rPr>
      <t>a.</t>
    </r>
    <r>
      <rPr>
        <sz val="12"/>
        <color theme="1"/>
        <rFont val="Arial Narrow"/>
      </rPr>
      <t xml:space="preserve"> Corresponde a la información de las personas de contacto que son corresponsables en el cumplimiento del producto. Se debe relacionar la información del sector, la entidad corresponsable del cumplimiento del producto. Esta información debe estar diligenciada completamente, estar escritos los nombres completos de las entidades sin abreviaciones, y para cada uno separarse por punto y coma (;). Ej. Sector Gobierno; Sector Cultura; Sector Planeación, así para cada celda de entidad, teléfono, correo electrónico.</t>
    </r>
  </si>
  <si>
    <t>Instrucciones para el diligenciamiento de la ficha técnica de los indicadores de resultado y producto</t>
  </si>
  <si>
    <t>Se debe diligenciar una ficha técnica por cada indicador de resultado y de producto.</t>
  </si>
  <si>
    <t>Descripción de la variables</t>
  </si>
  <si>
    <r>
      <rPr>
        <b/>
        <sz val="12"/>
        <color theme="1"/>
        <rFont val="Arial Narrow"/>
      </rPr>
      <t xml:space="preserve">a. Nombre del indicador: </t>
    </r>
    <r>
      <rPr>
        <sz val="12"/>
        <color theme="1"/>
        <rFont val="Arial Narrow"/>
      </rPr>
      <t xml:space="preserve">
- Escribir el nombre del indicador, el cual debe dar cuenta de lo que está midiendo, no debe incluir más de una acción.</t>
    </r>
  </si>
  <si>
    <r>
      <rPr>
        <b/>
        <sz val="12"/>
        <color theme="1"/>
        <rFont val="Arial Narrow"/>
      </rPr>
      <t xml:space="preserve">b. Relación entre el indicador de resultado e indicadores de producto:
</t>
    </r>
    <r>
      <rPr>
        <sz val="12"/>
        <color theme="1"/>
        <rFont val="Arial Narrow"/>
      </rPr>
      <t>- Para la ficha técnica del indicador de resultado, indicar cuáles indicadores de producto le aportan al indicador de resultado o con cuales indicadores de producto se relaciona. 
- Para la ficha técnica de los indicadores de producto colocar el indicador de resultado al que le aporta o con el cual tiene relación.</t>
    </r>
  </si>
  <si>
    <r>
      <rPr>
        <b/>
        <sz val="12"/>
        <color theme="1"/>
        <rFont val="Arial Narrow"/>
      </rPr>
      <t xml:space="preserve">c. Relación con el PDD: </t>
    </r>
    <r>
      <rPr>
        <sz val="12"/>
        <color theme="1"/>
        <rFont val="Arial Narrow"/>
      </rPr>
      <t>Se refiere a si el indicador de resultado tiene relación con un indicador del PDD. Posteriormente identificar la relación del indicador con la estructura del PDD.
- Pilar, Objetivo o Eje del PDD
- Programa del PDD
Para los indicadores que sean identificados del PDD se debe referir el Código de la Meta PDD.</t>
    </r>
  </si>
  <si>
    <r>
      <rPr>
        <b/>
        <sz val="12"/>
        <color theme="1"/>
        <rFont val="Arial Narrow"/>
      </rPr>
      <t xml:space="preserve">d. Sector y entidad responsable: </t>
    </r>
    <r>
      <rPr>
        <sz val="12"/>
        <color theme="1"/>
        <rFont val="Arial Narrow"/>
      </rPr>
      <t>Lista desplegable
- Se refiere a la identificación del sector y entidad responsable del cumplimiento del indicador.</t>
    </r>
  </si>
  <si>
    <r>
      <rPr>
        <b/>
        <sz val="12"/>
        <color theme="1"/>
        <rFont val="Arial Narrow"/>
      </rPr>
      <t xml:space="preserve">e. Entidades involucradas en el cumplimiento del indicador:
</t>
    </r>
    <r>
      <rPr>
        <sz val="12"/>
        <color theme="1"/>
        <rFont val="Arial Narrow"/>
      </rPr>
      <t>Se debe relacionar las entidades que tienen responsabilidad directa o compartida en el cumplimiento del indicador</t>
    </r>
  </si>
  <si>
    <r>
      <rPr>
        <b/>
        <sz val="12"/>
        <color theme="1"/>
        <rFont val="Arial Narrow"/>
      </rPr>
      <t>f. Descripción de indicador:</t>
    </r>
    <r>
      <rPr>
        <sz val="12"/>
        <color theme="1"/>
        <rFont val="Arial Narrow"/>
      </rPr>
      <t xml:space="preserve">
- Define la información que el indicador va a proporcionar. Identifica los principales aspectos por los cuales se definió el indicador. Este campo debe responder a las preguntas: ¿qué se mide?  Deje describir el verbo del indicador (construido, elaborado, implementado). 
También se debe indicar si el objetivo del indicador es aumentar, reducir o mantener dentro de un rango.
</t>
    </r>
    <r>
      <rPr>
        <i/>
        <sz val="12"/>
        <color theme="1"/>
        <rFont val="Arial Narrow"/>
      </rPr>
      <t>Por ejemplo si es un indicador de capacitaciones realizadas, aquí se debe incluir toda la información relacionada con las capacitaciones, es decir, qué se entenderá como capacitaciones realizadas, la temática, el número mínimo de asistentes que se tendrá en cuenta para contabilizar la capacitación o el número de horas, si es virtual o presencial.</t>
    </r>
  </si>
  <si>
    <r>
      <rPr>
        <b/>
        <sz val="12"/>
        <color theme="1"/>
        <rFont val="Arial Narrow"/>
      </rPr>
      <t xml:space="preserve">g. Descripción del Producto: </t>
    </r>
    <r>
      <rPr>
        <sz val="12"/>
        <color theme="1"/>
        <rFont val="Arial Narrow"/>
      </rPr>
      <t xml:space="preserve">Se debe responder ¿qué es el producto? ¿por qué es importante entregar o hacer el producto? Aspectos a considerar para el desarrollo del producto, se debe exponer la importancia del producto o resultado. Se resaltan las recomendaciones y elementos que se deben tener presentes en la elaboración del producto (actividades, lineamientos, indicaciones, elementos que no se pueden desconocer). 
Se debe evidenciar la manera en que este producto o resultado esperado  integra el abordaje de los enfoques (Derehos Humanos, Género, Diferencial, Poblacional, Ambiental, Territorial), indicando por ejemplo, se atiende de manera prioritaria a...; o se desarrolla desde el enfoque diferencial. </t>
    </r>
  </si>
  <si>
    <r>
      <rPr>
        <b/>
        <sz val="12"/>
        <color theme="1"/>
        <rFont val="Arial Narrow"/>
      </rPr>
      <t xml:space="preserve">h. Meta(s) de resultado a la que el producto aporta mediante su implementación: </t>
    </r>
    <r>
      <rPr>
        <sz val="12"/>
        <color theme="1"/>
        <rFont val="Arial Narrow"/>
      </rPr>
      <t>Se identifica la o las meta de resultado a la que el producto aporta mediante su implementación.</t>
    </r>
  </si>
  <si>
    <r>
      <rPr>
        <b/>
        <sz val="12"/>
        <color theme="1"/>
        <rFont val="Arial Narrow"/>
      </rPr>
      <t xml:space="preserve">i. Objetivo de Desarrollo Sostenible ODS: </t>
    </r>
    <r>
      <rPr>
        <sz val="12"/>
        <color theme="1"/>
        <rFont val="Arial Narrow"/>
      </rPr>
      <t>Cada producto, debe relacionarse de acuerdo con los objetivos mundiales, a su vez debe ser identificada la meta del ODS.
Esta matríz se encuentra en la caja de herramientas.</t>
    </r>
  </si>
  <si>
    <t>Medición</t>
  </si>
  <si>
    <r>
      <rPr>
        <b/>
        <sz val="12"/>
        <color theme="1"/>
        <rFont val="Arial Narrow"/>
      </rPr>
      <t xml:space="preserve">a. Fórmula de cálculo: </t>
    </r>
    <r>
      <rPr>
        <sz val="12"/>
        <color theme="1"/>
        <rFont val="Arial Narrow"/>
      </rPr>
      <t>Escribir la expresión matemática con la cual se calcula el indicador.</t>
    </r>
  </si>
  <si>
    <r>
      <rPr>
        <b/>
        <sz val="12"/>
        <color theme="1"/>
        <rFont val="Arial Narrow"/>
      </rPr>
      <t>b. Unidad de medida:</t>
    </r>
    <r>
      <rPr>
        <sz val="12"/>
        <color theme="1"/>
        <rFont val="Arial Narrow"/>
      </rPr>
      <t xml:space="preserve"> Escribir el parámetro de referencia para determinar las magnitudes de medición del indicador.</t>
    </r>
  </si>
  <si>
    <r>
      <rPr>
        <b/>
        <sz val="12"/>
        <color theme="1"/>
        <rFont val="Arial Narrow"/>
      </rPr>
      <t>c. Periodicidad de medición:</t>
    </r>
    <r>
      <rPr>
        <sz val="12"/>
        <color theme="1"/>
        <rFont val="Arial Narrow"/>
      </rPr>
      <t xml:space="preserve"> Explicar la frecuencia con la cual se miden los resultados.</t>
    </r>
  </si>
  <si>
    <r>
      <rPr>
        <b/>
        <sz val="12"/>
        <color theme="1"/>
        <rFont val="Arial Narrow"/>
      </rPr>
      <t>d. Línea base:</t>
    </r>
    <r>
      <rPr>
        <sz val="12"/>
        <color theme="1"/>
        <rFont val="Arial Narrow"/>
      </rPr>
      <t xml:space="preserve">
- Indique el valor y el año de la línea base de los indicadores que cuenten con dicha información, en el caso en que no sea posible contar con este dato colocar ND, recuerde que para el seguimiento es fundamental contar con la línea base como referente de los avances alcanzados.
- El valor de la línea base debe estar expresado en la misma unidad de la meta. 
- Se debe especificar la fuente de información usada para obtener el dato y la fecha a la que corresponde.</t>
    </r>
  </si>
  <si>
    <r>
      <rPr>
        <b/>
        <sz val="12"/>
        <color theme="1"/>
        <rFont val="Arial Narrow"/>
      </rPr>
      <t xml:space="preserve">e. Año inicio y Año Fin: </t>
    </r>
    <r>
      <rPr>
        <sz val="12"/>
        <color theme="1"/>
        <rFont val="Arial Narrow"/>
      </rPr>
      <t>Corresponde al año en el que inicia la acción y el año en el que se espera esta finalice.</t>
    </r>
  </si>
  <si>
    <r>
      <rPr>
        <b/>
        <sz val="12"/>
        <color theme="1"/>
        <rFont val="Arial Narrow"/>
      </rPr>
      <t>f. Metas:</t>
    </r>
    <r>
      <rPr>
        <sz val="12"/>
        <color theme="1"/>
        <rFont val="Arial Narrow"/>
      </rPr>
      <t xml:space="preserve">
- Colocar el año, ej. 2018, 2019...
- Cantidad programada o valor objetivo que espera alcanzar el indicador en un periodo específico, cada año y final.
- Registre la meta final de resultado que se espera alcanzar, se debe tener en cuenta el tipo de anualización del indicador.
- En los casos en los que el indicador cuente con línea base, por favor adicione este valor a las metas definidas.
- Indique la meta del indicador, solo en términos numéricos (porcentajes o valores absolutos), no escriba palabras.</t>
    </r>
  </si>
  <si>
    <r>
      <rPr>
        <b/>
        <sz val="12"/>
        <color theme="1"/>
        <rFont val="Arial Narrow"/>
      </rPr>
      <t xml:space="preserve">g. Metodología de la medición: </t>
    </r>
    <r>
      <rPr>
        <sz val="12"/>
        <color theme="1"/>
        <rFont val="Arial Narrow"/>
      </rPr>
      <t xml:space="preserve">Describa el proceso técnico para poder reportar el indicador; es decir, el proceso que se sigue para obtener los datos y realizar los cálculos necesarios. Responde a la pregunta: ¿cómo se mide? y ¿cómo se recolecta la información? 
</t>
    </r>
    <r>
      <rPr>
        <i/>
        <sz val="12"/>
        <color theme="1"/>
        <rFont val="Arial Narrow"/>
      </rPr>
      <t>Por ejemplo, si el indicador es sobre capacitaciones realizadas, en la metodología se describirá en qué momento preciso se contabiliza la capacitación, si con la entrega de certificados o con el listado de los asistentes, o si se contabilizan con un número mínimo de personas inscritas corresponde u las que finalizaron el curso. 
Y a partir de qué registro administrativo o medio con el que se calcula el dato.</t>
    </r>
  </si>
  <si>
    <r>
      <rPr>
        <b/>
        <sz val="12"/>
        <color theme="1"/>
        <rFont val="Arial Narrow"/>
      </rPr>
      <t xml:space="preserve">h. Territorialización del indicador: </t>
    </r>
    <r>
      <rPr>
        <sz val="12"/>
        <color theme="1"/>
        <rFont val="Arial Narrow"/>
      </rPr>
      <t>Identifique y marque con una "X" si el indicador se puede calcular o contar con el dato a nivel local (localidad), por UPZ, u otra medición a nivel territorial.</t>
    </r>
  </si>
  <si>
    <r>
      <rPr>
        <b/>
        <sz val="12"/>
        <color theme="1"/>
        <rFont val="Arial Narrow"/>
      </rPr>
      <t xml:space="preserve">i. Fuentes de medición: </t>
    </r>
    <r>
      <rPr>
        <sz val="12"/>
        <color theme="1"/>
        <rFont val="Arial Narrow"/>
      </rPr>
      <t>Escriba las entidades y sistemas de información encargados de la producción o suministro de la información que se utiliza para la construcción del indicador.</t>
    </r>
  </si>
  <si>
    <r>
      <rPr>
        <b/>
        <sz val="12"/>
        <color theme="1"/>
        <rFont val="Arial Narrow"/>
      </rPr>
      <t xml:space="preserve">i. Días de rezago: </t>
    </r>
    <r>
      <rPr>
        <sz val="12"/>
        <color theme="1"/>
        <rFont val="Arial Narrow"/>
      </rPr>
      <t>Escriba los días que tarda la información para estar disponible después de cumplido el periodo de referencia o el medido.</t>
    </r>
  </si>
  <si>
    <r>
      <rPr>
        <b/>
        <sz val="12"/>
        <color theme="1"/>
        <rFont val="Arial Narrow"/>
      </rPr>
      <t>j. Serie disponible:</t>
    </r>
    <r>
      <rPr>
        <sz val="12"/>
        <color theme="1"/>
        <rFont val="Arial Narrow"/>
      </rPr>
      <t xml:space="preserve"> Indique la fecha desde la cuál es posible tener acceso a la serie de datos del indicador. </t>
    </r>
  </si>
  <si>
    <t>Datos del responsable del indicador</t>
  </si>
  <si>
    <t>Corresponde a la información de la persona de la entidad responsable de reportar el avance del indicador. Esta información debe estar completa.</t>
  </si>
  <si>
    <t>Aprobación Oficina de Planeación Sector</t>
  </si>
  <si>
    <t>La información contenida en la ficha técnica del indicador debe contar con el visto bueno de la oficina de planeación de la entidad responsable del reporte. Se deben consignar los datos de la persona que valida la información contenida en la ficha.</t>
  </si>
  <si>
    <t>Observaciones</t>
  </si>
  <si>
    <t xml:space="preserve">Escriba los comentarios que deban tenerse en cuenta sobre el indicador, y que no fueron recogidos a través de la ficha técnica. Incluye comentarios que se consideren pertinentes para la conceptualización y comprensión del indicador. </t>
  </si>
  <si>
    <t>ENFOQUE</t>
  </si>
  <si>
    <t>Derechos Humanos</t>
  </si>
  <si>
    <t>Género</t>
  </si>
  <si>
    <t>SECTORES</t>
  </si>
  <si>
    <t>ENTIDAD</t>
  </si>
  <si>
    <t>Poblacional</t>
  </si>
  <si>
    <t>Diferencial</t>
  </si>
  <si>
    <t>Dpto. Admitivo. del Servicio Civil Distrital DASCD</t>
  </si>
  <si>
    <t>Gobierno</t>
  </si>
  <si>
    <t>Territorial</t>
  </si>
  <si>
    <t>Secretaría de Gobierno</t>
  </si>
  <si>
    <t>SeguridadConvivenciayJusticia</t>
  </si>
  <si>
    <t>Ambiental</t>
  </si>
  <si>
    <t>Dpto Admitivo. de la Defensoría del Espacio Público DADEP</t>
  </si>
  <si>
    <t>GestiónJurídica</t>
  </si>
  <si>
    <t>ANUALIZACIÓN</t>
  </si>
  <si>
    <t>Instituto Distrital de la Participación y Acción Comunal IDPAC</t>
  </si>
  <si>
    <t xml:space="preserve">Hacienda </t>
  </si>
  <si>
    <t>Secretaría de Seguridad, Convivencia y Justicia</t>
  </si>
  <si>
    <t>Planeación</t>
  </si>
  <si>
    <t>UAE Cuerpo Oficial de Bomberos de Bogotá</t>
  </si>
  <si>
    <t>Secretaría Jurídica Distrital</t>
  </si>
  <si>
    <t xml:space="preserve">Educación </t>
  </si>
  <si>
    <t>Salud</t>
  </si>
  <si>
    <t>Unidad Administrativa Especial de Catastro Distrital UAECD</t>
  </si>
  <si>
    <t>IntegraciónSocial</t>
  </si>
  <si>
    <t>Fondo de Prestaciones Económicas, Cesantías y Pensiones FONCEP</t>
  </si>
  <si>
    <t>CulturaRecreaciónyDeporte</t>
  </si>
  <si>
    <t>Lotería de Bogotá</t>
  </si>
  <si>
    <t>Ambiente</t>
  </si>
  <si>
    <t>Secretaría Distrital de Planeación</t>
  </si>
  <si>
    <t>Movilidad</t>
  </si>
  <si>
    <t>Hábitat</t>
  </si>
  <si>
    <t>Instituto para la economía social IPES</t>
  </si>
  <si>
    <t>Instituto Distrital de Turismo IDT</t>
  </si>
  <si>
    <t>Corporación para el Desarollo y la productividad Bogotá Región Invest In Bogotá</t>
  </si>
  <si>
    <t>Secretaría Distrital de Educación</t>
  </si>
  <si>
    <t>Instituto para la Investigación Educativa y el Desarrollo Pedagógico IDEP</t>
  </si>
  <si>
    <t xml:space="preserve">Universidad Distrital Francisco Jose de Caldas </t>
  </si>
  <si>
    <t>Secretaría Distrital de Salud</t>
  </si>
  <si>
    <t>Findelapobreza</t>
  </si>
  <si>
    <t>Fondo Financiero Distrital de Salud FFDS</t>
  </si>
  <si>
    <t>HambreCero</t>
  </si>
  <si>
    <t>Subredes Integradas de Servicios de Salud ESE´s</t>
  </si>
  <si>
    <t>Saludybienestar</t>
  </si>
  <si>
    <t>Secretaría Distrital de Integración Social</t>
  </si>
  <si>
    <t>Educacióndecalidad</t>
  </si>
  <si>
    <t>Instituto para la Protección de la Niñez y la Juventud IDIPRON</t>
  </si>
  <si>
    <t>Igualdaddegénero</t>
  </si>
  <si>
    <t>Secretaría Distrital de Cultura, Recreación y Deporte</t>
  </si>
  <si>
    <t>Agualimpiaysaneamiento</t>
  </si>
  <si>
    <t>Instituto Distrital de Recreación y Deporte IDRD</t>
  </si>
  <si>
    <t>Energíaasequibleynocontaminante</t>
  </si>
  <si>
    <t>Instituto Distrital de las artes IDARTES</t>
  </si>
  <si>
    <t>Trabajodecenteycrecimientoeconómico</t>
  </si>
  <si>
    <t>Orquesta Filarmónica de Bogotá</t>
  </si>
  <si>
    <t>Industria,innovacióneinfraestructura</t>
  </si>
  <si>
    <t>Instituto Distrital del Patrimonio Cultural IDPC</t>
  </si>
  <si>
    <t>Reduccióndelasdesigualdades</t>
  </si>
  <si>
    <t>FUENTE</t>
  </si>
  <si>
    <t>Fundación Gilberto Alzate Avendaño</t>
  </si>
  <si>
    <t>Ciudadesycomunidadessostenibles</t>
  </si>
  <si>
    <t xml:space="preserve">Funcionamiento
</t>
  </si>
  <si>
    <t>Canal Capital</t>
  </si>
  <si>
    <t>Producciónyconsumoresponsables</t>
  </si>
  <si>
    <t>Secretaría Distrital de Ambiente</t>
  </si>
  <si>
    <t>Acciónporelclima</t>
  </si>
  <si>
    <t xml:space="preserve">Cooperación </t>
  </si>
  <si>
    <t>Jardín Botánico José Celestino Mutis JBB</t>
  </si>
  <si>
    <t>Vidasubmarina</t>
  </si>
  <si>
    <t>Crédito</t>
  </si>
  <si>
    <t>Instituto de protección y bienestar animal IDPYBA</t>
  </si>
  <si>
    <t>Vidadeecosistemasterrestres</t>
  </si>
  <si>
    <t>Instituto Distrital de Gestión de Riesgos y Cambio Climático IDIGER</t>
  </si>
  <si>
    <t>Pazjusticiaeinstitucionessólidas</t>
  </si>
  <si>
    <t>Secretaría Distrital de Movilidad</t>
  </si>
  <si>
    <t>Instituto de Desarrollo Urbano 
IDU</t>
  </si>
  <si>
    <t>Empresa Metro de Bogotá</t>
  </si>
  <si>
    <t>Unidad Administrativa Especial de Rehabilitación y Mantenimiento Vial UAERMV</t>
  </si>
  <si>
    <t>INDICADOR PDD</t>
  </si>
  <si>
    <t>Empresa de Transporte del Tercer Milenio -Transmilenio S.A.</t>
  </si>
  <si>
    <t>Sí</t>
  </si>
  <si>
    <t>Terminal de Transporte S.A.</t>
  </si>
  <si>
    <t>No</t>
  </si>
  <si>
    <t>Secretaría Distrital de Hábitat</t>
  </si>
  <si>
    <t>Caja de Vivienda Popular CVP</t>
  </si>
  <si>
    <t>Unidad Administrativa Especial de Servicios Públicos UAESP</t>
  </si>
  <si>
    <t>NIVEL DE TERRITORIALIZACIÓN</t>
  </si>
  <si>
    <t>Empresa de Renovación y Desarrollo Urbano de Bogotá D.C.</t>
  </si>
  <si>
    <t>UPZ</t>
  </si>
  <si>
    <t>Empresa de Acueducto y Alcantarillado de Bogotá EAAB – ESP</t>
  </si>
  <si>
    <t>Localidad</t>
  </si>
  <si>
    <t>Empresa de Telecomunicaciones de Bogotá S.A.ETB - ESP</t>
  </si>
  <si>
    <t>Otro</t>
  </si>
  <si>
    <t>Empresa de Energía de Bogotá S.A. EEB - ESP</t>
  </si>
  <si>
    <t>Meta ODS</t>
  </si>
  <si>
    <t>De aquí a 2030, erradicar para todas las personas y en todo el mundo la pobreza extrema (actualmente se considera que sufren pobreza extrema las personas que viven con menos de 1,25 dólares de los Estados Unidos al día)</t>
  </si>
  <si>
    <t>De aquí a 2030, reducir al menos a la mitad la proporción de hombres, mujeres y niños de todas las edades que viven en la pobreza en todas sus dimensiones con arreglo a las definiciones nacionales</t>
  </si>
  <si>
    <t>Implementar a nivel nacional sistemas y medidas apropiados de protección social para todos, incluidos niveles mínimos, y, de aquí a 2030, lograr una amplia cobertura de las personas pobres y vulnerables</t>
  </si>
  <si>
    <t>De aquí a 2030, garantizar que todos los hombres tengan los mismos derechos a los recursos económicos y acceso a los servicios básicos, la propiedad y el control de la tierra y otros bienes, la herencia, los recursos naturales, las nuevas tecnologías apropiadas y los servicios financieros, incluida la microfinanciación</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</si>
  <si>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</si>
  <si>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De aquí a 2030, poner fin al hambre y asegurar el acceso de todas las personas, en particular los pobres y las personas en situaciones de vulnerabilidad, incluidos los niños menores de 1 año, a una alimentación sana, nutritiva y suficiente durante todo el año</t>
  </si>
  <si>
    <t>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</si>
  <si>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De aquí a 2030, reducir la tasa mundial de mortalidad materna a menos de 70 por cada 100.000 nacidos vivos</t>
  </si>
  <si>
    <t>De aquí a 2030, poner fin a las muertes evitables de recién nacidos y de niños menores de 5 años, logrando que todos los países intenten reducir la mortalidad neonatal al menos a 12 por cada 1.000 nacidos vivos y la mortalidad de los niños menores de 5 años al menos a 25 por cada 1.000 nacidos vivos</t>
  </si>
  <si>
    <t>De aquí a 2030, poner fin a las epidemias del SIDA, la tuberculosis, la malaria y las enfermedades tropicales desatendidas y combatir la hepatitis, las enfermedades transmitidas por el agua y otras enfermedades transmisibles</t>
  </si>
  <si>
    <t>De aquí a 2030, reducir en un tercio la mortalidad prematura por enfermedades no transmisibles mediante su prevención y tratamiento, y promover la salud mental y el bienestar</t>
  </si>
  <si>
    <t>Fortalecer la prevención y el tratamiento del abuso de sustancias adictivas, incluido el uso indebido de estupefacientes y el consumo nocivo de alcohol</t>
  </si>
  <si>
    <t>De aquí a 2020, reducir a la mitad el número de muertes y lesiones causadas por accidentes de tráfico en el mundo</t>
  </si>
  <si>
    <t>De aquí a 2030, garantizar el acceso universal a los servicios de salud sexual y reproductiva, incluidos los de planificación familiar, información y educación, y la integración de la salud reproductiva en las estrategias y los programas nacionales</t>
  </si>
  <si>
    <t>Lograr la cobertura sanitaria universal, incluida la protección contra los riesgos financieros, el acceso a servicios de salud esenciales de calidad y el acceso a medicamentos y vacunas inocuos, eficaces, asequibles y de calidad para todos</t>
  </si>
  <si>
    <t>De aquí a 2030, reducir considerablemente el número de muertes y enfermedades causadas por productos químicos peligrosos y por la polución y contaminación del aire, el agua y el suelo</t>
  </si>
  <si>
    <t>Fortalecer la aplicación del Convenio Marco de la Organización Mundial de la Salud para el Control del Tabaco en todos los países, según proceda</t>
  </si>
  <si>
    <t>De aquí a 2030, asegurar que todas las niñas y todos los niños terminen la enseñanza primaria y secundaria, que ha de ser gratuita, equitativa y de calidad y producir resultados de aprendizaje pertinentes y efectivos.</t>
  </si>
  <si>
    <t>De aquí a 2030, asegurar que todas las niñas y todos los niños tengan acceso a servicios de atención y desarrollo en la primera infancia y educación preescolar de calidad, a fin de que estén preparados para la enseñanza primaria.</t>
  </si>
  <si>
    <t>De aquí a 2030, asegurar el acceso igualitario de todos los hombres y las mujeres a una formación técnica, profesional y superior de calidad, incluida la enseñanza universitaria.</t>
  </si>
  <si>
    <t xml:space="preserve">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 </t>
  </si>
  <si>
    <t xml:space="preserve">De aquí a 2030, asegurar que todos los jóvenes y una proporción considerable de los adultos, tanto hombres como mujeres, estén alfabetizados y tengan nociones elementales de aritmética. </t>
  </si>
  <si>
    <t xml:space="preserve">Construir y adecuar instalaciones educativas que tengan en cuenta las necesidades de los niños y las personas con discapacidad y las diferencias de género, y que ofrezcan entornos de aprendizaje seguros, no violentos, inclusivos y eficaces para todos. </t>
  </si>
  <si>
    <t>Poner fin a todas las formas de discriminación contra todas las mujeres y las niñas en todo el mundo</t>
  </si>
  <si>
    <t>Eliminar todas las formas de violencia contra todas las mujeres y las niñas en los ámbitos público y privado, incluidas la trata y la explotación sexual y otros tipos de explotación</t>
  </si>
  <si>
    <t>Eliminar todas las prácticas nocivas, como el matrimonio infantil, precoz y forzado y la mutilación genital femenina</t>
  </si>
  <si>
    <t>Reconocer y valorar los cuidados y el trabajo doméstico no remunerados mediante servicios públicos, infraestructuras y políticas de protección social, y promoviendo la responsabilidad compartida en el hogar y la familia, según proceda en cada país</t>
  </si>
  <si>
    <t>Asegurar la participación plena y efectiva de las mujeres y la igualdad de oportunidades de liderazgo a todos los niveles decisorios en la vida política, económica y pública</t>
  </si>
  <si>
    <t>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</si>
  <si>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</si>
  <si>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Mejorar el uso de la tecnología instrumental, en particular la tecnología de la información y las comunicaciones, para promover el empoderamiento de las mujeres</t>
  </si>
  <si>
    <t>De aquí a 2030, lograr el acceso universal y equitativo al agua potable a un precio asequible para todos</t>
  </si>
  <si>
    <t>De aquí a 2030, lograr el acceso a servicios de saneamiento e higiene adecuados y equitativos para todos y poner fin a la defecación al aire libre, prestando especial atención a las necesidades de las mujeres y las niñas y las personas en situaciones de vulnerabilidad</t>
  </si>
  <si>
    <t>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</si>
  <si>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</si>
  <si>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De aquí a 2030, implementar la gestión integrada de los recursos hídricos a todos los niveles, incluso mediante la cooperación transfronteriza, según proceda</t>
  </si>
  <si>
    <t>De aquí a 2030, garantizar el acceso universal a servicios energéticos asequibles, fiables y modernos</t>
  </si>
  <si>
    <t>De aquí a 2030, aumentar considerablemente la proporción de energía renovable en el conjunto de fuentes energéticas</t>
  </si>
  <si>
    <t>De aquí a 2030, duplicar la tasa mundial de mejora de la eficiencia energética</t>
  </si>
  <si>
    <t>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</si>
  <si>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Mantener el crecimiento económico per cápita de conformidad con las circunstancias nacionales y, en particular, un crecimiento del producto interno bruto de al menos el 7% anual en los países menos adelantados</t>
  </si>
  <si>
    <t>Lograr niveles más elevados de productividad económica mediante la diversificación, la modernización tecnológica y la innovación, entre otras cosas centrándose en los sectores con gran valor añadido y un uso intensivo de la mano de obra</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</si>
  <si>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</si>
  <si>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</si>
  <si>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De aquí a 2030, lograr el empleo pleno y productivo y el trabajo decente para todas las mujeres y los hombres, incluidos los jóvenes y las personas con discapacidad, así como la igualdad de remuneración por trabajo de igual valor</t>
  </si>
  <si>
    <t>De aquí a 2020, reducir considerablemente la proporción de jóvenes que no están empleados y no cursan estudios ni reciben capacitación</t>
  </si>
  <si>
    <t>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</si>
  <si>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Proteger los derechos laborales y promover un entorno de trabajo seguro y sin riesgos para todos los trabajadores, incluidos los trabajadores migrantes, en particular las mujeres migrantes y las personas con empleos precarios</t>
  </si>
  <si>
    <t>De aquí a 2030, elaborar y poner en práctica políticas encaminadas a promover un turismo sostenible que cree puestos de trabajo y promueva la cultura y los productos locales</t>
  </si>
  <si>
    <t>Fortalecer la capacidad de las instituciones financieras nacionales para fomentar y ampliar el acceso a los servicios bancarios, financieros y de seguros para todos</t>
  </si>
  <si>
    <t>Industriainnovacióneinfraestructura</t>
  </si>
  <si>
    <t>Aumentar significativamente el acceso a la tecnología de la información y las comunicaciones y esforzarse por proporcionar acceso universal y asequible a Internet en los países menos adelantados de aquí a 2020</t>
  </si>
  <si>
    <t>Desarrollar infraestructuras fiables, sostenibles, resilientes y de calidad, incluidas infraestructuras regionales y transfronterizas, para apoyar el desarrollo económico y el bienestar humano, haciendo especial hincapié en el acceso asequible y equitativo para todos</t>
  </si>
  <si>
    <t>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</si>
  <si>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</si>
  <si>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</si>
  <si>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Apoyar el desarrollo de tecnologías, la investigación y la innovación nacionales en los países en desarrollo, incluso garantizando un entorno normativo propicio a la diversificación industrial y la adición de valor a los productos básicos, entre otras cosas</t>
  </si>
  <si>
    <t>De aquí a 2030, lograr progresivamente y mantener el crecimiento de los ingresos del 40% más pobre de la población a una tasa superior a la media nacional</t>
  </si>
  <si>
    <t>De aquí a 2030, potenciar y promover la inclusión social, económica y política de todas las personas, independientemente de su edad, sexo, discapacidad, raza, etnia, origen, religión o situación económica u otra condición</t>
  </si>
  <si>
    <t>Adoptar políticas, especialmente fiscales, salariales y de protección social, y lograr progresivamente una mayor igualdad</t>
  </si>
  <si>
    <t>De aquí a 2030, asegurar el acceso de todas las personas a viviendas y servicios básicos adecuados, seguros y asequibles y mejorar los barrios marginales</t>
  </si>
  <si>
    <t>Redoblar los esfuerzos para proteger y salvaguardar el patrimonio cultural y natural del mundo</t>
  </si>
  <si>
    <t>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</si>
  <si>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De aquí a 2030, reducir el impacto ambiental negativo per cápita de las ciudades, incluso prestando especial atención a la calidad del aire y la gestión de los desechos municipales y de otro tipo</t>
  </si>
  <si>
    <t>De aquí a 2030, proporcionar acceso universal a zonas verdes y espacios públicos seguros, inclusivos y accesibles, en particular para las mujeres y los niños, las personas de edad y las personas con discapacidad</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</si>
  <si>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</si>
  <si>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De aquí a 2030, reducir considerablemente la generación de desechos mediante actividades de prevención, reducción, reciclado y reutilización</t>
  </si>
  <si>
    <t>De aquí a 2030, reducir a la mitad el desperdicio de alimentos per cápita mundial en la venta al por menor y a nivel de los consumidores y reducir las pérdidas de alimentos en las cadenas de producción y suministro, incluidas las pérdidas posteriores a la cosecha</t>
  </si>
  <si>
    <t>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</si>
  <si>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Alentar a las empresas, en especial las grandes empresas y las empresas transnacionales, a que adopten prácticas sostenibles e incorporen información sobre la sostenibilidad en su ciclo de presentación de informes</t>
  </si>
  <si>
    <t>Elaborar y aplicar instrumentos para vigilar los efectos en el desarrollo sostenible, a fin de lograr un turismo sostenible que cree puestos de trabajo y promueva la cultura y los productos locales</t>
  </si>
  <si>
    <t>Fortalecer la resiliencia y la capacidad de adaptación a los riesgos relacionados con el clima y los desastres naturales en todos los países</t>
  </si>
  <si>
    <t>Incorporar medidas relativas al cambio climático en las políticas, estrategias y planes nacionales</t>
  </si>
  <si>
    <t>De aquí a 2020, conservar al menos el 10% de las zonas costeras y marinas, de conformidad con las leyes nacionales y el derecho internacional y sobre la base de la mejor información científica disponible</t>
  </si>
  <si>
    <t>De aquí a 2025, prevenir y reducir significativamente la contaminación marina de todo tipo, en particular la producida por actividades realizadas en tierra, incluidos los detritos marinos y la polución por nutrientes</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</si>
  <si>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</si>
  <si>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Adoptar medidas urgentes y significativas para reducir la degradación de los hábitats naturales, detener la pérdida de la diversidad biológica y, para 2020, proteger las especies amenazadas y evitar su extinción</t>
  </si>
  <si>
    <t>Reducir significativamente todas las formas de violencia y las correspondientes tasas de mortalidad en todo el mundo</t>
  </si>
  <si>
    <t>Promover el estado de derecho en los planos nacional e internacional y garantizar la igualdad en el acceso a la justicia para todos</t>
  </si>
  <si>
    <t>Garantizar el acceso público a la información y proteger las libertades fundamentales, de conformidad con las leyes nacionales y los acuerdos internacionales</t>
  </si>
  <si>
    <t>Fortalecer las instituciones nacionales pertinentes, incluso mediante la cooperación internacional, con miras a crear capacidad a todos los niveles, en particular en los países en desarrollo, para prevenir la violencia y combatir el terrorismo y la delincuencia</t>
  </si>
  <si>
    <t>FICHA TÉCNICA INDICADOR DE PRODUCTO</t>
  </si>
  <si>
    <t>Información general</t>
  </si>
  <si>
    <t>Nombre del indicador</t>
  </si>
  <si>
    <t>Relación entre el indicador de producto y el resultado esperado</t>
  </si>
  <si>
    <t>El indicador del producto tiene una relación directa con el indicador de resultado IR 1.1</t>
  </si>
  <si>
    <t>Desarrollar habilidades financieras y herramientas digitales para mejoras de procesos y comercio electrónico a al menos 72.900 empresarios y emprendedores, micro y pequeñas empresas, negocios, pequeños comercios y/o unidades productivas aglomeradas y/o emprendimientos por subsistencia formales e informales con especial énfasis en sectores afectados por la emergencia, mujeres y jóvenes, plazas de mercado distritales, atendiendo un enfoque de género, diferencial, territorial, de cultura ciudadana y de participación, teniendo en cuenta acciones afirmativas. Con un mínimo del 20% de la oferta será destinada a jóvenes</t>
  </si>
  <si>
    <t>Pilar, Objetivo o Eje del PDD</t>
  </si>
  <si>
    <t>Hacer un nuevo contrato social con igualdad de oportunidades para la inclusión social, productiva y política</t>
  </si>
  <si>
    <t>Programa (PDD)</t>
  </si>
  <si>
    <t>Cierre de brechas para la inclusión productiva urbano rural</t>
  </si>
  <si>
    <t>Sector responsable</t>
  </si>
  <si>
    <t>Entidades involucradas en el cumplimiento del indicador</t>
  </si>
  <si>
    <t>SDDE</t>
  </si>
  <si>
    <t xml:space="preserve">Entidad </t>
  </si>
  <si>
    <t>Descripción del indicador</t>
  </si>
  <si>
    <t>El indicador mide el avance en la atención de la Secretaría Distrital de Desarrollo Económico a las unidades productivas locales a través de los servicios para el fortalecimiento de competencias y de asistencia técnica para apoyar la ideación, el emprendimiento y/o procesos productivos. Por unidades productivas locales se entienden aquellas que desarrollan actividades para la generación de ingresos pudiendo o no estar formalizadas. Las características de los servicios, como su tipo, modalidad, duración o lugar, podrán variar a criterio de la Secretaría Distrital de Desarrollo Económico, siempre y cuando garanticen el fortalecimiento de las competencias y la prestación de asistencia técnica en materia de ideación, emprendimiento y/o procesos productivos.</t>
  </si>
  <si>
    <t>Descripción del producto</t>
  </si>
  <si>
    <t>Corresponde a los servicios de fortalecimiento de competencias y de asistencia técnica para apoyar la ideación, el emprendimiento y/o los procesos productivos de las unidades productivas locales o de base. Se tendrán en cuenta sus características, de forma tal que se aborden los enfoques diferencial, de género y poblacional.
Este producto será suministrado por la Subdirección de Emprendimiento y Negocios. No obstante, en los casos que la Subdirección de Emprendimiento y Negocios lo requiera, la Subdirección de Financiamiento e Inclusión Financiera apoyará la provisión de este producto mediante los servicios a cargo de esta última subdirección.</t>
  </si>
  <si>
    <t>Meta(s) de resultado a la que el producto aporta mediante su implementación.</t>
  </si>
  <si>
    <t>Objetivo de Desarrollo Sostenible ODS</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</si>
  <si>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</si>
  <si>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Diferencial; Género; Poblacional</t>
  </si>
  <si>
    <t>Fórmula de cálculo</t>
  </si>
  <si>
    <t>Unidad de medida</t>
  </si>
  <si>
    <t>Kilómetros</t>
  </si>
  <si>
    <t>Toneladas</t>
  </si>
  <si>
    <t>Programas</t>
  </si>
  <si>
    <t>Personas</t>
  </si>
  <si>
    <t>Hectáreas</t>
  </si>
  <si>
    <t>Habitantes</t>
  </si>
  <si>
    <t>Acuerdos</t>
  </si>
  <si>
    <t>Documento</t>
  </si>
  <si>
    <t>Estrategia</t>
  </si>
  <si>
    <t>X</t>
  </si>
  <si>
    <t>Cuál?</t>
  </si>
  <si>
    <t>Unidades productivas locales.</t>
  </si>
  <si>
    <t>Periodicidad de medición</t>
  </si>
  <si>
    <t>Mensual</t>
  </si>
  <si>
    <t>Trimestral</t>
  </si>
  <si>
    <t>Anual</t>
  </si>
  <si>
    <t>Bimestral</t>
  </si>
  <si>
    <t>Semestral</t>
  </si>
  <si>
    <t>Línea Base (LB)</t>
  </si>
  <si>
    <t>LB</t>
  </si>
  <si>
    <t>Fecha de LB</t>
  </si>
  <si>
    <t>promedio 2020 - 2022</t>
  </si>
  <si>
    <t>Fuente LB</t>
  </si>
  <si>
    <t>SDDE - Subdirección de Emprendimiento y Negocios</t>
  </si>
  <si>
    <t>Año inicio - Año fin</t>
  </si>
  <si>
    <t>Año inicio</t>
  </si>
  <si>
    <t>Año Fin</t>
  </si>
  <si>
    <t>2038</t>
  </si>
  <si>
    <t>Metas</t>
  </si>
  <si>
    <t>Año 1 - 2023</t>
  </si>
  <si>
    <t>Año 2 - 2024</t>
  </si>
  <si>
    <t>Año 3 - 2025</t>
  </si>
  <si>
    <t>Año 4 - 2026</t>
  </si>
  <si>
    <t>Año 5 - 2027</t>
  </si>
  <si>
    <t>Año 6 - 2028</t>
  </si>
  <si>
    <t>Año 7 - 2029</t>
  </si>
  <si>
    <t>Año 8 - 2030</t>
  </si>
  <si>
    <t>Año 9 - 2031</t>
  </si>
  <si>
    <t>Año 10 - 2032</t>
  </si>
  <si>
    <t>Año 11 - 2033</t>
  </si>
  <si>
    <t>Año 12 - 2034</t>
  </si>
  <si>
    <t>Año 13 - 2035</t>
  </si>
  <si>
    <t>Año 14 - 2036</t>
  </si>
  <si>
    <t>Año 15 - 2037</t>
  </si>
  <si>
    <t>Final - 2038</t>
  </si>
  <si>
    <t>Territorialización del indicador</t>
  </si>
  <si>
    <t>Nivel:</t>
  </si>
  <si>
    <t>Cúal?</t>
  </si>
  <si>
    <t>Metodología de medición</t>
  </si>
  <si>
    <t>Serán contabilizadas las unidades productivas locales que reciban al menos uno de los servicios correspondientes a este producto, y que cumplan con los requisitos establecidos para cada uno de los servicios recibidos. En caso de que una unidad productiva reciba más de un servicio durante el periodo de medición del indicador, esta deberá ser contabilizada solo una vez.</t>
  </si>
  <si>
    <t xml:space="preserve">Fuentes de información </t>
  </si>
  <si>
    <t>Subdirección de Emprendimiento y Negocios</t>
  </si>
  <si>
    <t>Días de rezago</t>
  </si>
  <si>
    <t>Serie disponible</t>
  </si>
  <si>
    <t>Nombre funcionario:</t>
  </si>
  <si>
    <t>Natalia Rodriguez Pinzón</t>
  </si>
  <si>
    <t>Cargo:</t>
  </si>
  <si>
    <t xml:space="preserve">Subdirectora de Emprendimiento y Negocios </t>
  </si>
  <si>
    <t>Entidad:</t>
  </si>
  <si>
    <t>Dependencia:</t>
  </si>
  <si>
    <t>Correo electrónico:</t>
  </si>
  <si>
    <t>nrodriguez@desarrolloeconomico.gov.co</t>
  </si>
  <si>
    <t>Teléfono:</t>
  </si>
  <si>
    <t>(601) 369 3777</t>
  </si>
  <si>
    <t>Aprobación Oficina de Planeación de la entidad responsable de reportar el dato</t>
  </si>
  <si>
    <t>Nombre funcionario</t>
  </si>
  <si>
    <t>Carolina Chica Builes</t>
  </si>
  <si>
    <t>Cargo</t>
  </si>
  <si>
    <t>Jefe Oficina Asesora de Planeación Institucional</t>
  </si>
  <si>
    <t>El cálculo de la línea base se realizó con el promedio de los beneficiarios de los programas en los años 2019 (1784up), 2020 (1168up), 2021 (8002up) y 2022 (18000up). 
Para 2020, 2021, 2022 y 2023 la entidad cuenta con recurso de rescate social, lo cual permite una mayor cobertura del programa gracias a la dispersión de recursos para capitalización; estos recursos se otorgaron por motivo de la estrategia de reactivación economica de Bogotá. Sin embargo, sin posibilidad de capitalización, las magnitudes serán similares a los periodos anteriores al 2020.
Para los años posteriores al 2023, se tendrán en cuenta las magnitudes del periodo 2017-2020 (7187/4) con un aumento del 2% para los años intermedios. Para los años de inicio de administración, se tendrá en cuenta la mitad de la magnitud del año anterior (Por armonización presupuestal - cambio de gobierno).</t>
  </si>
  <si>
    <t>Diseñar y poner en marcha uno o varios vehículos financieros para fondear al menos 73.900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</si>
  <si>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El indicador mide el avance en la atención de la Secretaría Distrital de Desarrollo Económico a las unidades productivas locales a través de los servicios de financiamiento. Por unidades productivas locales se entienden aquellas que desarrollan actividades para la generación de ingresos pudiendo o no estar formalizadas. Las características de los servicios, como su tipo, modalidad, duración o lugar, podrán variar a criterio de la Secretaría Distrital de Desarrollo Económico, siempre y cuando garanticen el apoyo en materia de financiamiento a las unidades productivas locales.</t>
  </si>
  <si>
    <t>Corresponde a  los servicios para el financiamiento de las unidades productivas locales, especialmente a través de créditos o capital de trabajo condicionado al plan de inversiones. Se tendrán en cuenta las características de las unidades productivas locales, de forma tal que se aborden los enfoques diferencial, de género y poblacional.</t>
  </si>
  <si>
    <t>SUIM</t>
  </si>
  <si>
    <t>2023</t>
  </si>
  <si>
    <t>Se tomará el número de unidades productivas locales beneficiarias atendidas mediante servicios de financiamiento que se tengan reportados en el Sitema SUIM, como resultado de la vinculación efectiva en programas de la SFIF cuyo objetivo haya sido el de beneficiar con servicios de financiamiento a través de capital de trabajo condicionado al plan de inversiones e incentivos a la financiación, tradicional o alternativa, por parte de proveedores de recursos financieros mediante el uso de garantías de pago, la cofinanciación de costos financieros, entre otros.</t>
  </si>
  <si>
    <t>Sistema SUIM</t>
  </si>
  <si>
    <t>90 días</t>
  </si>
  <si>
    <t>Enero de 2021</t>
  </si>
  <si>
    <t>Subdirectora de Financiamiento e Inclusión Financiera</t>
  </si>
  <si>
    <t>Abrir nuevos mercados/segmentos comerciales para al menos 100 empresas, mipymes y/o emprendimientos con potencial exportador y atracción de eventos, que permita la reactivación económica local</t>
  </si>
  <si>
    <t>Bogotá región productiva y competitiva</t>
  </si>
  <si>
    <t>El indicador mide el avance en la atención de la Secretaría Distrital de Desarrollo Económico a las unidades productivas locales a través de los servicios para el fortalecimiento de competencias para la conexión a mercados y el acceso a nuevos canales de comercialización. Por unidades productivas locales se entienden aquellas que desarrollan actividades para la generación de ingresos pudiendo o no estar formalizadas. Las características de los servicios, como su tipo, modalidad, duración o lugar, podrán variar a criterio de la Secretaría Distrital de Desarrollo Económico, siempre y cuando garanticen el fortalecimiento de las competencias para la conexión a mercados en las unidades productivas locales, así como su acceso a nuevos canales de comercialización.</t>
  </si>
  <si>
    <t>Corresponde a los servicios de fortalecimiento de competencias para la conexión a mercados, así como para el acceso a nuevos canales de comercialización de las unidades productivas locales. Se tendrán en cuenta sus características, de forma tal que se aborden los enfoques diferencial, de género y poblacional.</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</si>
  <si>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</si>
  <si>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Subdirección de Intermediación, Formalización y Regulación Empresarial- SUIM</t>
  </si>
  <si>
    <t>Serán contabilizadas las unidades productivas locales que reciban al menos uno de los servicios correspondientes a este producto, y que cumplan con los requisitos establecidos para cada uno de los servicios recibidos. Solo serán contabilizadas las unidades productivas que no hayan sido atendidas con este producto durante el año anterior.</t>
  </si>
  <si>
    <t>Subdirección de Intermediación, Formalización y Regulación Empresarial</t>
  </si>
  <si>
    <t>N/A</t>
  </si>
  <si>
    <t>Angelica Maria Segura Bonell</t>
  </si>
  <si>
    <t>Subdirectora</t>
  </si>
  <si>
    <t>asegura@desarrolloeconomico.gov.co</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</si>
  <si>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</si>
  <si>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 xml:space="preserve"> Hacer un nuevo contrato social con igualdad de oportunidades para la inclusión social, productiva y política</t>
  </si>
  <si>
    <t>Bogotá región emprendedora e innovadora</t>
  </si>
  <si>
    <t>SDH</t>
  </si>
  <si>
    <t>El indicador mide el avance en la atención de la Secretaría Distrital de Desarrollo Económico a las unidades productivas locales a través de los servicios para su formalización progresiva. Por unidades productivas locales se entienden aquellas que desarrollan actividades para la generación de ingresos pudiendo o no estar formalizadas. Las características de los servicios, como su tipo, modalidad, duración o lugar, podrán variar a criterio de la Secretaría Distrital de Desarrollo Económico, siempre y cuando garanticen la formalización progresiva de las unidades productivas atendidas.</t>
  </si>
  <si>
    <t>Corresponde a servicios para la formalización progresiva de las unidades productivas locales prestados por la Subdirección de Intermediación, Formalización y Regulación Empresarial de la Secretaría Distrital de Desarrollo Económico. Se tendrán en cuenta sus características, de forma tal que se aborden los enfoques diferencial, de género y poblacional.
El desarrollo de este producto se podrá apoyar en la generación de incentivos tributarios Distritales entre otros, de la mano con la Secretaría Distrital de Hacienda. Para ello, el apoyo se gestionará a través de la oficina asesora de planeación de esta entidad.</t>
  </si>
  <si>
    <t>x</t>
  </si>
  <si>
    <t>dic-2021</t>
  </si>
  <si>
    <t>SUIM- Subdirección de Intermediación, Formalización y Regulación Empresarial</t>
  </si>
  <si>
    <t>Serán contabilizadas las unidades productivas locales que reciban en su totalidad al menos uno de los servicios correspondientes a este producto, y que cumplan con los requisitos establecidos para cada uno de los servicios recibidos. Solo serán contabilizadas las unidades productivas que no hayan sido atendidas con este producto durante el año anterior.</t>
  </si>
  <si>
    <t>Subdirección de Intermediación, Formalización y Regulación Empresarial - SDDE</t>
  </si>
  <si>
    <t>Octubre 2020</t>
  </si>
  <si>
    <t>N/D</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</si>
  <si>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</si>
  <si>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IPES</t>
  </si>
  <si>
    <t>El indicador mide el avance en la atención de la Secretaría Distrital de Desarrollo Económico a las unidades productivas locales a través de los servicios para promover su vinculación a la economía social y solidaria. Por unidades productivas locales se entienden aquellas que desarrollan actividades para la generación de ingresos pudiendo o no estar formalizadas, mientras que por economía social y solidaria abarca el conjunto de formas y prácticas económicas, individuales o colectivas, que privilegiando al ser humano y su calidad de vida por sobre el lucro y la acumulación del capital. Las características de los servicios, como su tipo, modalidad, duración o lugar, podrán variar a criterio de la Secretaría Distrital de Desarrollo Económico, siempre y cuando garanticen la vinculación y acceso a los servicios de economía social y solidaria por parte de las unidades productivas.</t>
  </si>
  <si>
    <t xml:space="preserve">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                                                        </t>
  </si>
  <si>
    <t>Diferencial; Género; Poblacional; Territorial</t>
  </si>
  <si>
    <t>SDDE - DDEE</t>
  </si>
  <si>
    <t>Dirección de Desarrollo Empresarial y Empleo</t>
  </si>
  <si>
    <t>William García Machado</t>
  </si>
  <si>
    <t>Director de Desarrollo Empresarial y Empleo</t>
  </si>
  <si>
    <t>wgarcia@desarrolloeconomico.gov.co</t>
  </si>
  <si>
    <t>(601)3693777 Ext: 240</t>
  </si>
  <si>
    <t>El indicador del producto tiene una relación directa con el indicador de resultado IR 1.2</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</si>
  <si>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</si>
  <si>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El indicador mide el avance en la atención de la Secretaría Distrital de Desarrollo Económico a las unidades productivas de alto impacto a través de los servicios de innovación y promoción de la I+D. Por unidades productivas de alto impacto se hace referencia a aquellas que se encuentren desarrollando nuevas ideas de negocio y requieran ser impulsadas. Pertenecen a esta categoría las Pymes, startups, fintech, grandes empresas y emprendimientos, con productos o servicios que se conciban a partir de la transformación digital, comercio electrónico, gestión de conocimiento o ideas transformadoras que impacten en los mercados. Las características de los servicios, como su tipo, modalidad, duración o lugar, podrán variar a criterio de la Secretaría Distrital de Desarrollo Económico, siempre y cuando garanticen el apoyo a las unidades productivas de alto impacto en materia de innovación y promoción de la I+D.</t>
  </si>
  <si>
    <t>Corresponde a servicios de apoyo a la innovación y la promoción de la I+D a las unidades productivas de alto impacto, a través de asistencia técnica y capital de apoyo para la adopción tecnológica de las innovaciones. Se tendrán en cuenta las características de estas unidades productivas, de forma tal que se aborden los enfoques diferencial, de género y poblacional.</t>
  </si>
  <si>
    <t>8.2  Lograr niveles más elevados de productividad económica mediante la diversificación, la modernización tecnológica y la innovación, entre otras cosas centrándose en los sectores con gran valor añadido y un uso intensivo de la mano de obra</t>
  </si>
  <si>
    <t>Unidades productivas de alto impacto.</t>
  </si>
  <si>
    <t xml:space="preserve">SUIM (SDDE - Subdirección de Innovación y Productividad)                                                                            </t>
  </si>
  <si>
    <t>Serán contabilizadas las unidades productivas de alto impacto que reciban al menos uno de los servicios correspondientes a este producto, y que cumplan con los requisitos establecidos para cada uno de los servicios recibidos. En caso de que una unidad productiva reciba más de un servicio durante el periodo de medición del indicador, esta deberá ser contabilizada solo una vez.</t>
  </si>
  <si>
    <t xml:space="preserve">SDDE - Subdirección de Innovación y Productividad                                                                                </t>
  </si>
  <si>
    <t xml:space="preserve">Ana Maria Veloza Cardenas </t>
  </si>
  <si>
    <t>Subdirectora de Innovación y Productividad (e)</t>
  </si>
  <si>
    <t>Subdirección de Innovación y Productividad</t>
  </si>
  <si>
    <t>aveloza@desarrolloeconomico.gov.co</t>
  </si>
  <si>
    <t>(601)3693777</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</si>
  <si>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</si>
  <si>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El indicador mide el avance en la atención de la Secretaría Distrital de Desarrollo Económico a las unidades productivas de alto impacto a través de los servicios de inversión y financiamiento. Por unidades productivas de alto  Por unidades productivas de alto impacto se hace referencia a aquellas que se encuentren desarrollando nuevas ideas de negocio y requieran ser impulsadas. Pertenecen a esta categoría las Pymes, startups, fintech, grandes empresas y emprendimientos, con productos o servicios que se conciban a partir de la transformación digital, comercio electrónico, gestión de conocimiento o ideas transformadoras que impacten en los mercados. Las características de los servicios, como su tipo, modalidad, duración o lugar, podrán variar a criterio de la Secretaría Distrital de Desarrollo Económico, siempre y cuando garanticen el apoyo a las unidades productivas de alto impacto en materia de inversión y financiamiento.</t>
  </si>
  <si>
    <t>Corresponde a los servicios para dinamizar el ecosistema de inversión y financiamiento de las unidades productivas de alto impacto. Se tendrán en cuenta las características de estas unidades productivas, de forma tal que se aborden los enfoques diferencial, de género y poblacional.</t>
  </si>
  <si>
    <t>Directora de Competitividad Bogotá Región</t>
  </si>
  <si>
    <t>Carolina Chica</t>
  </si>
  <si>
    <t>Jefe Oficina Asesora de Planeación</t>
  </si>
  <si>
    <r>
      <rPr>
        <sz val="12"/>
        <color theme="1"/>
        <rFont val="Arial Narrow"/>
      </rPr>
      <t>El indicador mide el avance en la atención de la Secretaría Distrital de Desarrollo Económico a las unidades productivas de alto impacto a través de los servicios para la apertura de nuevos mercados.</t>
    </r>
    <r>
      <rPr>
        <sz val="12"/>
        <color rgb="FFFF0000"/>
        <rFont val="Arial Narrow"/>
      </rPr>
      <t xml:space="preserve"> </t>
    </r>
    <r>
      <rPr>
        <sz val="12"/>
        <color theme="1"/>
        <rFont val="Arial Narrow"/>
      </rPr>
      <t>Por unidades productivas de alto impacto se hace referencia a aquellas que se encuentren desarrollando nuevas ideas de negocio y requieran ser impulsadas. Pertenecen a esta categoría las Pymes, startups, fintech, grandes empresas y emprendimientos, con productos o servicios que se conciban a partir de la transformación digital, comercio electrónico, gestión de conocimiento o ideas transformadoras que impacten en los mercados. Las características de los servicios, como su tipo, modalidad, duración o lugar, podrán variar a criterio de la Secretaría Distrital de Desarrollo Económico, siempre y cuando garanticen el apoyo a las unidades productivas de alto impacto en materia de apertura de nuevos mercados.</t>
    </r>
  </si>
  <si>
    <t>Corresponde a los servicios de fortalecimiento para la apertura de nuevos mercados, nacionales e internacionales, entre las unidades productivas de alto impacto. Se tendrán en cuenta las características de estas unidades productivas, de forma tal que se aborden los enfoques diferencial, de género y poblacional.</t>
  </si>
  <si>
    <t>El indicador del producto tiene una relación directa con el indicador de resultado IR 1.3</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</si>
  <si>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</si>
  <si>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 xml:space="preserve">Corporación para el Desarollo y la productividad Bogotá Región Invest In Bogotá                                </t>
  </si>
  <si>
    <t>Invest In Bogota</t>
  </si>
  <si>
    <t>El indicador mide la dinámica de los proyectos de inversión internacional relevante, nueva y de reinversión, en Bogotá-Región, entendida como aquella que cumpla al menos uno de los siguientes criterios: (i) transferencia de tecnología y conocimiento; (ii) incremento en la capacidad exportadora y (iii) que aporten al cumplimiento de los ODS.</t>
  </si>
  <si>
    <t>Corresponde a los servicios de articulación, relacionamiento estratégico y asesoría a empresas extranjeras para la atracción y facilitación de la inversión internacional relevante en la Bogotá-Región.</t>
  </si>
  <si>
    <t>Proyectos de inversión internacional relevante, nuevos y de reinversión</t>
  </si>
  <si>
    <t>Serán contabilizados los proyectos de inversión internacional relevante certificados por Invest In Bogota que reciban al menos uno de los servicios correspondientes a este producto, y que cumplan con los requisitos establecidos para cada uno de los servicios recibidos. En caso de que un proyecto de inversión internacional reciba más de un servicio durante el periodo de medición del indicador, esta deberá ser contabilizada solo una vez.</t>
  </si>
  <si>
    <t>Maria Isabella Muñoz</t>
  </si>
  <si>
    <t>Directora ejecutiva</t>
  </si>
  <si>
    <t>Dirección ejecutiva</t>
  </si>
  <si>
    <t>imunoz@investinbogota.org</t>
  </si>
  <si>
    <t xml:space="preserve"> +57 (1) 7423030 Ext. 300 </t>
  </si>
  <si>
    <t>Maria Ximena Obando</t>
  </si>
  <si>
    <t xml:space="preserve">Gerente Administrativa y Financiera </t>
  </si>
  <si>
    <t>Debido a la incertidumbre y constante volatilidad de los flujos de inversión extranjera, así como de las decisiones de inversión de empresas internacionales, no es posible asignar metas de atracción y facilitación de inversión en el mediano y largo plazo. Invest In Bogota se compromete a remitir las metas y presupuestos para los años siguientes con base en la información actualizada que tenga para este indicador.</t>
  </si>
  <si>
    <t>El indicador mide el número de emprendimientos dinámicos financiados por medio de inversión internacional relevante, entendida como aquella que cumpla al menos uno de los siguientes criterios: (i) transferencia de tecnología y conocimiento; (ii) incremento en la capacidad exportadora y (iii) que aporten al cumplimiento de los ODS.</t>
  </si>
  <si>
    <t xml:space="preserve">Corresponde a los servicios de articulación, relacionamiento estratégico y asesoría para la financiación de emprendimientos dinámicos en la ciudad región a través de inversión internacional relevante. </t>
  </si>
  <si>
    <t>Emprendimientos dinámicos financiados.</t>
  </si>
  <si>
    <t>Serán contabilizados los emprendimientos dinámicos que hayan sido financiados a través de la inversión internacional relevante, gestionada por Invest in Bogota. En caso de que un emprendimiento dinámico sea financiado por uno o más proyectos de inversión internacional relevante durante el periodo de medición del indicador, este deberá ser contabilizado solo una vez.</t>
  </si>
  <si>
    <t>IDT</t>
  </si>
  <si>
    <t>El indicador mide el número de eventos y reuniones de clase mundial desarrollados en la ciudad a través de Invest in Bogotá, entre los que se encuentran congresos, convenciones, viajes de incentivos y eventos (MICE) que cumplan con las siguientes características: (i) de carácter internacional; (ii) mayor o igual a 250 personas: (iii) frecuencia anual; y (iv) pernoctación mínimo 2 (dos) noches en destino.</t>
  </si>
  <si>
    <t>Corresponde a los servicios de articulación, relacionamiento estratégico y asesoría para la atracción de inversión extranjera para el desarrollo de eventos y reuniones de clase mundial.
Este producto será suministrado por Invest In Bogota. No obstante, en los casos en que Invest In Bogota lo requiera, podrá solicitar el apoyo del Instituto Distrital de Turismo a través de las competencias a cargo de esta última entidad. Para ello, el apoyo se gestionará a través de la oficina asesora de planeación de esta entidad.</t>
  </si>
  <si>
    <t>Eventos y reuniones de clase mundial</t>
  </si>
  <si>
    <t>Invest In Bogotá</t>
  </si>
  <si>
    <t>Serán contabilizados los eventos y reuniones de clase mundial captados a través de Invest in Bogota que reciban al menos uno de los servicios correspondientes a este producto, y que cumplan con los requisitos establecidos para cada uno de los servicios recibidos. En caso de que un evento o reunión de clase mundial reciba más de un servicio durante el periodo de medición del indicador, este deberá ser contabilizado solo una vez.</t>
  </si>
  <si>
    <t>El indicador del producto tiene una relación directa con el indicador de resultado IR 2.1.</t>
  </si>
  <si>
    <t>Formar al menos 50.000 personas en las nuevas competencias, bilingüismo y/o habilidades para el trabajo con especial énfasis en sectores afectados por la emergencia, mujeres y jóvenes, atendiendo un enfoque de género, diferencial, territorial, de cultura ciudadana y/o de participación, teniendo en cuenta acciones afirmativas. Al menos El 20% deberá ser mujeres y el 10% jóvenes. Lo anterior a través de la formación y educación para el trabajo y el desarrollo humano</t>
  </si>
  <si>
    <t>El indicador corresponde a las personas que hacen parte de la oferta laboral (buscadores de empleo o beneficiarios de servicios de formación) del Distrito, que fortalecen sus habilidades laborales a traves de formación pertinente y concordante con las necesidades del sector productivo (demanda laboral). La anterior descripción debe basarse en los siguientes conceptos:
- Formación para el trabajo: según el Decreto 4904 de 2009, este tipo de formación hace parte del servicio público educativo y responde a los fines de la educación consagrados en el artículo 5°de la Ley 115 de 1994. Se ofrece con el objeto de complementar, actualizar, suplir conocimientos y formar, en aspectos académicos o laborales y conduce a la obtención de certificados de aptitud ocupacional. Comprende la formación permanente, personal, social y cultural, que se fundamenta en una concepción integral de la persona, que una institución organiza en un proyecto educativo institucional y que estructura en currículos flexibles sin sujeción al sistema de niveles y grados propios de la educación formal.</t>
  </si>
  <si>
    <t>4.4  De aquí a 2030, aumentar considerablemente el número de jóvenes y adultos que tienen las competencias necesarias, en particular técnicas y profesionales, para acceder al empleo, el trabajo decente y el emprendimiento</t>
  </si>
  <si>
    <t>31/12/2021</t>
  </si>
  <si>
    <t xml:space="preserve">SEF: registro de personas formadas a traves de convenios para la ejecución de Programas de Formación para el trabajo. </t>
  </si>
  <si>
    <t>Se suman las personas formadas producto de la ejecución de los programas, convenios, contratos, alianzas institucionales y otros instrumentos de gestión de procesos de formación para el trabajo. En caso de que una persona reciba más de un servicio de formación durante el periodo de medición del indicador, esta deberá ser contabilizada solo una vez.</t>
  </si>
  <si>
    <t xml:space="preserve">Archivo SEF, de registro de personas formadas a traves de programas, convenios, contratos, alianzas institucionales y otros instumentos de gestión y ejecución de procesos de formación para el trabajo.  </t>
  </si>
  <si>
    <t xml:space="preserve">90 días </t>
  </si>
  <si>
    <t xml:space="preserve">Bernardo Brigard Posse </t>
  </si>
  <si>
    <t xml:space="preserve">Subdirector de Empleo y Formación </t>
  </si>
  <si>
    <t>Subdirección de Empleo y Formación</t>
  </si>
  <si>
    <t>bbrigard@desarrolloeconómico.gov.co</t>
  </si>
  <si>
    <r>
      <rPr>
        <sz val="12"/>
        <color theme="1"/>
        <rFont val="Arial Narrow"/>
      </rPr>
      <t xml:space="preserve">3693777 ext </t>
    </r>
    <r>
      <rPr>
        <sz val="12"/>
        <color theme="1"/>
        <rFont val="Arial Narrow"/>
      </rPr>
      <t>166</t>
    </r>
  </si>
  <si>
    <t>El indicador corresponde a las personas que hacen parte de la oferta laboral (buscadores de empleo o beneficiarios de servicios de formación) del Distrito,  que deciden fortalecer sus habilidades laborales para recualificar sus competencias y/o hacer una reconversión laboral, a traves de formación  pertinente y concordante con las necesidades del sector productivo (demanda laboral) ofertados por la entidad. La anterior descripción debe basarse en los siguientes conceptos:
- Servicios para la recualificación laboral: se entiende como los servicios que le permiten a los trabajadores adquirir nuevas competencias o cualificaciones dentro de su ocupación, aprovechando su formación y experiencia laboral previa.
- Servicios para la reconversión laboral: se entiende como los servicios que le permiten a los trabajadores adquirir nuevas competencias o cualificaciones para desempeñarse en otras ocupaciones, teniendo en cuenta las competencias y la experiencia desempeñada en la ocupación laboral previa.</t>
  </si>
  <si>
    <t>Archivo SEF</t>
  </si>
  <si>
    <r>
      <rPr>
        <sz val="12"/>
        <color theme="1"/>
        <rFont val="Arial Narrow"/>
      </rPr>
      <t xml:space="preserve">3693777 ext </t>
    </r>
    <r>
      <rPr>
        <sz val="12"/>
        <color theme="1"/>
        <rFont val="Arial Narrow"/>
      </rPr>
      <t>166</t>
    </r>
  </si>
  <si>
    <t>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t>
  </si>
  <si>
    <t>Corresponde al programa de incentivos para la colocación de las personas con mayores barreras de acceso al mercado laboral, a través de esquemas de pagos por resultados, bonos de impacto social u otros que se identifiquen por su eficacia. Se priorizarán las atenciones teniendo en cuenta el género, localización y características sociodemográficas de los beneficiarios.</t>
  </si>
  <si>
    <t>8.5  De aquí a 2030, lograr el empleo pleno y productivo y el trabajo decente para todas las mujeres y los hombres, incluidos los jóvenes y las personas con discapacidad, así como la igualdad de remuneración por trabajo de igual valor</t>
  </si>
  <si>
    <t xml:space="preserve">Archivo SEF,  registro de personas colocadas a traves del o los  programas de incentivos para la colocación de empleos. </t>
  </si>
  <si>
    <r>
      <rPr>
        <sz val="12"/>
        <color theme="1"/>
        <rFont val="Arial Narrow"/>
      </rPr>
      <t xml:space="preserve">3693777 ext </t>
    </r>
    <r>
      <rPr>
        <sz val="12"/>
        <color theme="1"/>
        <rFont val="Arial Narrow"/>
      </rPr>
      <t>166</t>
    </r>
  </si>
  <si>
    <t>El indicador corresponde a las personas que hacen parte de la oferta laboral del Distrito y que son atendidas por la APED a través de los servicios de gestión y colocación de empleo con un enfoque de cierre de brechas. Se consideran como atendidas aquellas personas que al menos son orientadas dentro de esta ruta. La anterior descripción debe basarse en los siguientes conceptos:
- Servicios de gestión y colocación de empleo: Los servicios de gestión y colocación de empleo a cargo de los Prestadores autorizados del Servicio Público de Empleo son todas aquellas actividades que facilitan el encuentro entre oferta y demanda laboral, el mejoramiento de las condiciones de empleabilidad y, la mitigación de barreras para el acceso y permanencia a un empleo formal. 
- Enfoque de cierre de brechas: se constituye en acciones integrales que permiten en primera instancia la identificación (desde las diferencias y diversidades poblacionales) de las barreras que limitan el acceso al mercado laboral, y posteriormente el diseño e implementación de estrategias que posibiliten la mitigación de las mismas en favor de la inclusión laboral, este enfoque, se aborda como eje fundamental en la construcción e implementación del Modelo Distrital de Inclusión Laboral. 
- Inclusión laboral: La inclusión laboral, entendida como la vinculación de personas con empleadores del mercado laboral a través de empleos formales y estables, es uno de los mecanismos que permiten que poblaciones vulnerables, alcancen niveles significativos de movilidad social.</t>
  </si>
  <si>
    <t>Corresponde a servicios de gestión y colocación de empleo con un enfoque de cierre de brechas y barreras para la inclusión laboral, a través de la Agencia Pública de Empleo Distrital (APED). Se priorizarán las atenciones teniendo en cuenta el género, localización y características sociodemográficas de los beneficiarios.</t>
  </si>
  <si>
    <t xml:space="preserve">SISE </t>
  </si>
  <si>
    <t>Se suman las personas que al menos reciban el servicio de orientación dentro de la ruta de atención con un enfoque de cierre de brechas de la APED y que se reportan en el SISE. En caso de que una persona sea orientada más de una vez durante el periodo de medición del indicador, esta deberá ser contabilizada solo una vez.</t>
  </si>
  <si>
    <t xml:space="preserve">SISE - Sistema de Información de Servicios de Empleo. </t>
  </si>
  <si>
    <r>
      <rPr>
        <sz val="12"/>
        <color theme="1"/>
        <rFont val="Arial Narrow"/>
      </rPr>
      <t xml:space="preserve">3693777 ext </t>
    </r>
    <r>
      <rPr>
        <sz val="12"/>
        <color theme="1"/>
        <rFont val="Arial Narrow"/>
      </rPr>
      <t>166</t>
    </r>
  </si>
  <si>
    <t xml:space="preserve">El indicador del producto tiene una relación directa con el indicador de resultado IR 2.2.                 </t>
  </si>
  <si>
    <t>SDP - SDMujer</t>
  </si>
  <si>
    <t>SDIS - SecGobierno</t>
  </si>
  <si>
    <t>El indicador mide las personas orientadas mediante servicios de información tras una correcta focalización teniendo en cuenta programas de inclusión social y productiva y el historial de los mismos.Para ello se deberán tener en cuenta los siguientes conceptos:
- Programas para la inclusión social: son aquellos que le permiten a un hogar o persona acceder a servicios sociales, tales como educación, salud, vivienda y servicios públicos domiciliarios, entre otros.
- Programas para la inclusión productiva: son aquellos que le permiten a las personas mejorar sus ingresos mediante el acceso al mercado laboral formal.</t>
  </si>
  <si>
    <t>Se suman las personas beneficiarias de los programas de inclusión social del Distrito Capital que se les ofreció los servicios de orientación e información sobre los programas de inclusión productiva al ser suceptibles o potenciales beneficiarias de los mismos. En caso de que una persona sea orientada o reciba información más de una vez durante el periodo de medición del indicador, esta deberá ser contabilizada solo una vez.</t>
  </si>
  <si>
    <t>William García</t>
  </si>
  <si>
    <t>Director</t>
  </si>
  <si>
    <t xml:space="preserve">El indicador del producto tiene una relación directa con el indicador de resultado IR 2.2.                                            </t>
  </si>
  <si>
    <t>Porcentaje</t>
  </si>
  <si>
    <t>N/S</t>
  </si>
  <si>
    <t>Directora</t>
  </si>
  <si>
    <t xml:space="preserve">El indicador del producto tiene una relación directa con el indicador de resultado IR 3.1.   </t>
  </si>
  <si>
    <t>SDH - SDM</t>
  </si>
  <si>
    <t>SDSCJ</t>
  </si>
  <si>
    <t>El indicador mide las aglomeraciones que recibieron atenciones mediante bienes o servicios públicos a nivel productivo.Para ello se deberán tener en cuenta los siguientes conceptos:
- Aglomeración: asentamiento de empresas en un lugar geográfico establecido dentro de una ciudad o su periferia que puede estar conformada en torno a una misma actividad económica (especializada) o a varias complementarias (diversificada), cuya cercanía e interacción les permite aprovechar las economías de escala en sus procesos.
- Bienes o servicios públicos a nivel productivo para las aglomeraciones: corresponden a aquellas intervenciones que fortalecen la productividad de las unidades productivas pertenecientes a una aglomeración de acuerdo con sus necesidades y características económicas. Por lo anterior, corresponden intervenciones como generación de redes de proveedores y comercialización, asesoría y fomento técnico, centros de recursos compartidos, fomento de la asociatividad, etc.</t>
  </si>
  <si>
    <t>Corresponde a los bienes o servicios públicos a nivel productivo para que las unidades productivas pertenecientes a las aglomeraciones (especializadas o diversificadas) del Distrito Capital incrementen su productividad.
Este producto será diseñado, coordinado y ejecutado por la Secretaría Distrital de Desarrollo Económico a través de la Dirección de Competitividad. En el caso en que lo requiera esta Dirección, este producto será apoyado por: (i) la Secretaría Distrital de Hacienda a través del suministro de información triburaria anonimizada; (ii) la Secretaría Distrital de Movilidad, para liderar y orientar el correcto funcionamiento de la movilidad de personas y mercancías en estas zonas, y (iii) Secretaría Distrital de Seguridad, para garantizar la convivencia y la seguridad ciudadana en las aglomeraciones intervenidas que requieran atención adicional. Para ello, el apoyo se gestionará a través de las oficinas asesoras de planeación de estas entidades.</t>
  </si>
  <si>
    <t>Aglomeraciones</t>
  </si>
  <si>
    <t>SDM</t>
  </si>
  <si>
    <t>El indicador mide las zonas de la ciudad que hacen parte de la estrategia económica para incentivar las actividades económicas nocturnas y sus servicios asociados. En otras palabras, se busca medir la implementación de un conjunto de acciones integrales y coordinadas a nivel de Distrito Capital que, enmarcadas en la estrategia, permita llevar a cabo aquellas actividades suceptibles de desarrollarse en horarios nocturnos en ciertas zonas de la ciudad, como el comercio, los restaurantes y los bares, entre otros.</t>
  </si>
  <si>
    <t>Corresponde al diseño y puesta en marcha de una estrategia económica para incentivar las actividades económicas nocturnas y sus servicios asociados en ciertas zonas de la ciudad.
Este producto será diseñado, coordinado y ejecutado por la Secretaría Distrital de Desarrollo Económico a través de la Dirección de Competitividad, con el apoyo de: (i) la Secretaría Distrital de Movilidad, para liderar y orientar el correcto funcionamiento de la movilidad de personas y mercancías, así como la disponibilidad del servicio de transporte público, y (ii) Secretaría Distrital de Seguridad, para garantizar la convivencia y la seguridad ciudadana en las zonas intervenidas. Para ello, el apoyo se gestionará a través de las oficinas asesoras de planeación de estas entidades.</t>
  </si>
  <si>
    <t>Zonas de la ciudad</t>
  </si>
  <si>
    <t>Diseñar e implementar dos (2) estrategias para reconocer, crear, fortalecer, consolidar y/o posicionar Distritos Creativos, así como espacios adecuados para el desarrollo de actividades culturales y creativas</t>
  </si>
  <si>
    <t>Promover aglomeraciones productivas y sectores de alto impacto con visión de largo plazo en Bogotá región</t>
  </si>
  <si>
    <t>SDCRD</t>
  </si>
  <si>
    <t xml:space="preserve">El indicador mide el número de acompañamientos técnicos realizados por la Secretaría Distrital de Cultura, Recreación y Deporte para el acceso a servicios productivos dirigidos al fortalecimiento de la vocación económica de los distritos creativos de la ciudad </t>
  </si>
  <si>
    <t>Corresponde a los servicios de acompañamiento y asistencia técnica para fortalecer la vocación económica de los distritos creativos y sus áreas de influencia en la ciudad. 
Este producto será coordinado por la Secretaría Distrital de Cultura, Recreación y Deporte que, como complemento a sus funciones y actividades encaminadas a fortalecer los Distritos Creativos o  espacios de la ciudad en los que se concentran las actividades económicas asociadas a la cultura y a la creatividad, solicitará a la Secretaría Distrital de Desarrollo Económico los servicios de acompañamiento y asistencia técnica para socializar u ofrecer, según corresponda, los productos que disponga en materia de empleo, fortalecimiento productivo y emprendimiento que sean suceptibles de ser ofrecidos en estos distritos.
Anualmente, la Secretaría Distrital de Cultura, Recreación y Deporte priorizará los Distritos Creativos donde focalizará la oferta institucional, incluyendo los servicios de acompañamiento y asistencia técnica de la Secretaría Distrital de Desarrollo Económico.</t>
  </si>
  <si>
    <t>Acompañamientos técnicos</t>
  </si>
  <si>
    <t>Dirección de Economía, Estudios y Política - SDCRD</t>
  </si>
  <si>
    <t>Se contabilizarán los distritos creativos de la ciudad que cuenten con los servicios de acompañamiento y asistencia técnica para fortalecer su vocación económica, con respecto al total de los distritos creativos existentes en la ciudad de acuerdo con la información de la SDCRD. Los servicios de acompañamiento o asistencia técnica corresponden a los productos en materia de empleo, fortalecimiento productivo y emprendimiento que defina la SDDE y que sean susceptibles de ser ofrecidos en estos distritos, de acuerdo con sus características.</t>
  </si>
  <si>
    <t>ND</t>
  </si>
  <si>
    <t>Mauricio Agudelo Ruiz</t>
  </si>
  <si>
    <t>Director de Economía, Estudios y Política</t>
  </si>
  <si>
    <t>Secretaría de Cultura, Recreación y Deporte</t>
  </si>
  <si>
    <t>Dirección de Economía, Estudios y Política</t>
  </si>
  <si>
    <t>mauricio.agudelo@scrd.gov.co</t>
  </si>
  <si>
    <t>(601) 327 48 50</t>
  </si>
  <si>
    <t>Sonia Córdoba Alvarado</t>
  </si>
  <si>
    <t>Corresponde a servicios de acompañamiento y asistencia técnica para garantizar y fortalecer la vocación y los servicios económicos de los distritos de innovación.</t>
  </si>
  <si>
    <t>Se contabilizarán los distritos de innovación de la ciudad asistidos con los servicios de la SDDE, con respecto al total de los distritos de innovación. Los servicios corresponden a los que defina la SDDE para garantizar y fortalecer la vocación económica y los servicios económicos en estos distritos, de acuerdo con sus características, como por ejemplo financiamiento, asistencia técnica, etc.</t>
  </si>
  <si>
    <t>Subdirectora de Innovación y Productividad</t>
  </si>
  <si>
    <t>Mantener al menos 750 espacios y fortalecer al menos 125 ferias para la comercialización en el Espacio Público alineados con las nuevas oportunidades de mercado en la reactivación económica para mipymes y/o emprendimientos</t>
  </si>
  <si>
    <t>SDP - DADEP</t>
  </si>
  <si>
    <t>SDH - SD.Gobierno</t>
  </si>
  <si>
    <t>Se entenderá como intervención el uso económico del espacio público aprobado por las entidades involucradas en el indicador, así como el desarrollo de operaciones urbanas integrales. La anterior descripción debe basarse en los siguientes conceptos:
- Servicios de identificación y priorización de necesidades económicas de las intervenciones urbanas integrales: son los servicios que permiten que las intervenciones urbanas integrales del Distrito Capital reconozcan, se adapten y potencialicen las actividades económicas de los territorios intervenidos.
- Aprovechamiento económico del espacio público: corresponde al fomento de las actividades económicas en los elementos constitutivos y complementarios del espacio público.
- Operaciones Urbanas Integrales: Son proyectos urbanos estratégicos que involucran a distintos sectores y cuya intervención considera las dimensiones ambiental, urbanística, social y económica, entre otras, para consolidar el Modelo de Ordenamiento Territorial y promover el desarrollo socioeconómico de la ciudad.</t>
  </si>
  <si>
    <t>Corresponde a los servicios de identificación y priorización de necesidades para el fortalecimiento de la vocación económica de las intervenciones encaminadas al aprovechamiento económico del espacio público.
En este producto la Secretaría Distrital de Desarrollo Económico apoyará a la Secretaría Distrital de Planeación, la Secretaría Distrital de Hacienda, la Secretaría de Movilidad y la Secretaría de Gobieno a través del Departamento Administrativo de La Defensoría Del Espacio Público, mediante la identificación y priorización de las necesidades para el fortalecimiento de la vocación económica de las acciones que, en el marco de las intervenciones urbanas integrales, busquen el aprovechamiento económico del espacio público. Por ende, la responsabilidad de estas entidades consiste en requerir y utilizar en las acciones propias de sus funciones y que se encuentren encaminadas a aprovechar economicamente el espacio público, los conceptos técnicos y las recomendaciones de la Secretaría de Desarrollo Económico en esta materia. Para ello, el apoyo se gestionará a través de las oficinas asesoras de planeación de estas entidades.</t>
  </si>
  <si>
    <t>Se contará el número de intervenciones de aprovechamiento económico del espacio público y operaciones urbanas integrales con la vocación económica fortalecida, respecto al número total de intervenciones de aprovechamiento económico del espacio público y operaciones urbanas integrales en la ciudad. Las intervenciones corresponden a la identificación y priorización de las necesidades para el fortalecimiento de la vocación económica de las acciones que, en el marco de las intervenciones urbanas integrales, busquen el aprovechamiento económico del espacio público.</t>
  </si>
  <si>
    <t>Maria Catalina Bejarano</t>
  </si>
  <si>
    <t xml:space="preserve">El indicador del producto tiene una relación directa con el indicador de resultado IR 3.2.   </t>
  </si>
  <si>
    <t>IDT - IPES</t>
  </si>
  <si>
    <t>SGobierno - SGeneral</t>
  </si>
  <si>
    <t>El indicador mide los espacios físicos que se habiliten y estén en funcionamiento para avanzar en la descentralización de los servicios del sector desarrollo económico, bajo los lineamientos que se definan desde la SDDE para tal fin. Este proceso tendrá un enfoque modular y territorial de los servicios, en cuanto estos espacios ofrezcan y prioricen los servicios de acuerdo con las necesidades socioeconómicas de los territorios.</t>
  </si>
  <si>
    <t>Espacios físicos habilitados y en funcionamiento para la descentralización de los servicios del sector de desarrollo económico</t>
  </si>
  <si>
    <t>SDDE - DGC</t>
  </si>
  <si>
    <t>Cada espacio físico que esté habilitado ofreciendo permanentemente al menos dos de los servicios SDDE durante el periodo de medición del indicador. No se tiene en cuenta los espacios físicos de la Plaza de los Artesanos</t>
  </si>
  <si>
    <t xml:space="preserve">Base de datos con el número de espacios físicos habilitados y en funcionamiento reportados por la DGC </t>
  </si>
  <si>
    <t>Bibiana Guerrero</t>
  </si>
  <si>
    <t>Directora de Gestión Corporativa (e)</t>
  </si>
  <si>
    <t xml:space="preserve">Dirección de Gestión Corporativa </t>
  </si>
  <si>
    <t>bguerrero@desarrolloeconomico.gov.co</t>
  </si>
  <si>
    <t>SDMujer</t>
  </si>
  <si>
    <t>El indicador mide las áreas de la ciudad asociadas a estrategias del cuidado lideradas por la Secretaría Distrital de la Mujer en las cuales se prestan servicios de desarrollo empresarial, empleo y/o emprendimiento por parte de la SDDE. En este caso se hace referencia a las áreas o espacios definidos por la Secretaría Distrital de la Mujer en el marco de las estrategias del cuidado.</t>
  </si>
  <si>
    <t>Corresponde a la prestación de los servicios de desarrollo empresarial, empleo o emprendimiento integrados a las áreas de la ciudad que concentran los servicios del cuidado de la Secretaría de la Mujer, con un enfoque modular (de los servicios) y territorial (prioriza las necesidades socioeconómicas de los territorios).
Este producto será coordinado por la Secretaría Distrital de Desarrollo Económico a través de la Dirección de Desarrollo Empresarial y Empleo, que suministrará los servicios productivos correspondientes a este producto. La Secretaría de la Mujer, en el marco de la implementación las áreas que concentran los servicios del cuidado, será la encargada de focalizar y convocar la población beneficiaria, así como proveer los espacios físicos y demás servicios logísticos requeridos que permitan articular los servicios mencionados. Para ello, el apoyo se gestionará a través de la oficina asesora de planeación de esta entidad.</t>
  </si>
  <si>
    <t>Territorial; Género</t>
  </si>
  <si>
    <t>SDDE - OAP</t>
  </si>
  <si>
    <t>Se calcula como el número relativo de áreas de la ciudad intervenidas mediante las estrategias del cuidado que cuentan con los servicios de desarrollo empresarial, empleo y/o emprendimiento, según corresponda, respecto al número total de áreas intervenidas con esta estrategia por la Secretaría Distrital de la Mujer.</t>
  </si>
  <si>
    <t>William Garcia Machado</t>
  </si>
  <si>
    <t xml:space="preserve">Director de Desarrollo Empresarial y Empleo </t>
  </si>
  <si>
    <t>Dirección De Desarrollo Empresarial y Empleo</t>
  </si>
  <si>
    <t xml:space="preserve">El indicador del producto tiene una relación directa con el indicador de resultado IR 4.1.   </t>
  </si>
  <si>
    <t>Integrar los observatorios del sector Desarrollo Económico, como fuente de información para la toma de decisiones acertadas para el desarrollo de acciones que permitan la mitigación de impactos negativos de la crisis</t>
  </si>
  <si>
    <t>Construir Bogotá Región con gobierno abierto, transparente y ciudadanía consciente</t>
  </si>
  <si>
    <t>Información para la toma de decisiones</t>
  </si>
  <si>
    <t>UAECD</t>
  </si>
  <si>
    <t>AGATA</t>
  </si>
  <si>
    <t>Corresponde a los servicios de generación, sistematización, gestión y análisis de información territorial de las actividades económicas de Bogotá D.C., que considere las necesidades, particularidades y conocimiento de los actores locales, a nivel de localidad o Unidad de Planeación Local (UPL), según la normatividad vigente.
Este producto será ejecutado por la Secretaría Distrital de Desarrollo Económico a través de la Dirección de Estudios de Desarrollo Económico, específicamente el Observatorio de Estudios de Desarrollo Económico, la cual se encargará de la definición de los lineamientos técnicos para generar, sistematizar, gestionar y analizar la información territorial a la que se refiere el producto. En el desarrollo de este producto se podrá acudir a la Agencia de Analítica de Datos de Bogotá (Agata) y la Unidad Administrativa Especial de Catastro Distrital (UAECD) para que, en el marco de sus funciones, brinden apoyo técnico en materia de información geoestadística. Para ello, el apoyo se gestionará a través de las oficinas asesoras de planeación de estas entidades.</t>
  </si>
  <si>
    <t>16.7 Garantizar la adopción en todos los niveles de decisiones inclusivas, participativas y representativas que respondan a las necesidades</t>
  </si>
  <si>
    <t>SDDE - SIE</t>
  </si>
  <si>
    <t>Se contabilizará el porcentaje de localidades o UPL (según normatividad vigente) que cuentan con información pública que sistematice las necesidades, particularidades y conocimientos y expectativas de los actores economicos locales.</t>
  </si>
  <si>
    <t>Subdirección de Información y Estadísticas</t>
  </si>
  <si>
    <t>Yaneth Lucia Pinilla</t>
  </si>
  <si>
    <t>Subdirectora de Información y Estadísticas</t>
  </si>
  <si>
    <t>ypinilla@desarrolloeconomico.gov.co</t>
  </si>
  <si>
    <t>SGobierno</t>
  </si>
  <si>
    <t>SDP</t>
  </si>
  <si>
    <t>El indicador mide la emisión de lineamientos para la formulación de proyectos de empleo, emprendimiento y fortalecimiento empresarial a través de las líneas de inversión del CONFIS.</t>
  </si>
  <si>
    <t>Corresponde a los servicios para la formulación de proyectos de empleo, emprendimiento y fortalecimiento empresarial a través de las líneas de inversión del CONFIS.
Este producto será ejecutado por la Secretaría Distrital de Desarrollo Económico a través de la Oficina Asesora de Planeación, con el apoyo de la Dirección de Estudios de Desarrollo Económico, la cual se encargará de la definición de los lineamientos técnicos para la formulación de proyectos en las líneas de inversión del CONFIS en materia de programas o proyectos de empleo, emprendimiento y fortalecimiento empresarial. En el desarrollo de este producto se contará con el apoyo de la Secretaría Distrital de Planeación y Secretaría de Gobierno, dado que en el marco del CONFIS son las responsables de brindar el acompañamiento técnico, formulando metodologías y lineamientos de política pública para adelantar los procesos de formulación y contratación para el fortalecimiento de las líneas de inversión local. Para ello, el apoyo se gestionará a través de las oficinas asesoras de planeación de estas entidades.</t>
  </si>
  <si>
    <t>Lineamientos para la formulación de proyectos del sector desarrollo económico</t>
  </si>
  <si>
    <t>Se contabilizarán los lineamientos emitidos por la SDDE para la formulación de los proyectos del sector cada 4 años, en el marco de las líneas de inversión del CONFIS.</t>
  </si>
  <si>
    <t>cchica@desarrolloeconomico.gov.co</t>
  </si>
  <si>
    <t>Se emite un concepto de gasto por cada administración o período de gobierno. Se emite por el CONFIS y la participación de emisión de conceptos de gastos de la SDDE a esta instancia puede ser modificado. Presupuesto estimado 168.000.000 con base 2022</t>
  </si>
  <si>
    <r>
      <rPr>
        <sz val="12"/>
        <color theme="1"/>
        <rFont val="Arial Narrow"/>
      </rPr>
      <t xml:space="preserve">El indicador mide la actualización de los conceptos técnicos para la formulación de proyectos en el marco de los Planes de Desarrollo Local. Para esta descripción se debe tener en cuenta que la definición de </t>
    </r>
    <r>
      <rPr>
        <i/>
        <sz val="12"/>
        <color theme="1"/>
        <rFont val="Arial Narrow"/>
      </rPr>
      <t xml:space="preserve">conceptos técnicos </t>
    </r>
    <r>
      <rPr>
        <sz val="12"/>
        <color theme="1"/>
        <rFont val="Arial Narrow"/>
      </rPr>
      <t xml:space="preserve">corresponde al apoyo en la formulación de los proyectos locales desde la OAP para que los mismos se estructuren y ejecuten el marco de los conceptos de gasto del sector que fueron dados para los Planes de Desarrollo Local a través del CONFIS. Tambien se tendrá en cuenta la actualización/revisión de dichos conceptos para cada anualidad a solicitud de las alcaldías locales.  </t>
    </r>
  </si>
  <si>
    <t>Corresponde a los servicios dados frente a la formulación de proyectos de desarrollo local con el fin de dar concepto técnico frente al cumplimiento de la línea lógica de los conceptos de gasto del sector que fueron dados para los Planes de Desarrollo Local a través del CONFIS.
Este producto será ejecutado por la Secretaría Distrital de Desarrollo Económico a través de la Oficina Asesora de Planeación con apoyo de la Dirección de Estudios de Desarrollo Económico, la cual proveerá información actualizada a nivel territorial que sirva como base para la emisión de los conceptos a los que se refiere este producto. Por su parte, se podrá contactar a la Secretaría de Gobierno para que, en el marco de sus funciones, se pueda validar o complementar la orientación de estos conceptos de gasto de forma tal que respondan a las necesidades de las localidades o Unidades de Planeación Local (UPL), según la normatividad vigente. Para ello, el apoyo se gestionará a través de la oficina asesora de planeación de esta entidad. La OAP de la SDDE se apoyará en las diferentes subdirecciones y direcciones para emitir estos conceptos correspondan.</t>
  </si>
  <si>
    <t>Conceptos de gasto actualizados y emitidos</t>
  </si>
  <si>
    <t xml:space="preserve">Se contabilizarán los conceptos técnicos actualizados y emitidos por la SDDE para la formulación de los proyectos del sector cada año, en el marco de los Planes de Desarrollo Local. </t>
  </si>
  <si>
    <t xml:space="preserve">Presupuesto estimado 168.000.000 con base 2022                                                                                </t>
  </si>
  <si>
    <t>El indicador mide las localidades o UPL (según la normatividad vigente) que reciban asistencia técnica para la formulación de proyectos del sector desarrollo económico, en el marco de los Planes de Desarrollo Local, según lo dispuesto por las alcaldías locales o la comunidad en los presupuestos participativos. En particular, el servicio de asistencia técnica para la estructuración de proyectos se tomará como el apoyo en mesas de trabajo donde se formulen proyectos de desarrollo económico. El apoyo se orientará a la verificación de la cadena de valor de dichos proyectos o de insumos relacionados por parte de la Dirección de Estudios de Desarrollo Económico.</t>
  </si>
  <si>
    <t>Corresponde al servicio de asistencia técnica a las localidades o UPL (según la normatividad vigente) para orientar la formulación de proyectos de desarrollo económico en el marco de los Planes de Desarrollo Local, según lo dispuesto por las alcaldías locales o la comunidad en los presupuestos participativos.
Este producto será liderado por la Secretaría Distrital de Desarrollo Económico a través de la Oficina Asesora de Planeación, que se coordinará con la Dirección de Estudios de Desarrollo Económico y las demás direcciones de la entidad para la prestación de los servicios de asistencia técnica. La Secretaría Distrital de Gobierno participa de este producto al informar a las alcaldías locales responsables de las políticas, estrategias o programas para la generación de ingresos, el fortalecimiento productivo, la intermediación laboral y el emprendimiento de la existencia de este servicio, en el marco del cual reportará los mismos a la Secretaría de Desarrollo Económico para su validación. Para ello, el apoyo se gestionará a través de la oficina asesora de planeación de esta entidad.</t>
  </si>
  <si>
    <t>Localidades o UPL (según normatividad vigente)</t>
  </si>
  <si>
    <t>Se contabilizarán las localidades o UPL asistidas técnicamente por la SDDE. El soporte será el registro de asistencia a mesas de trabajo y el informe de dichas mesas de trabajo.</t>
  </si>
  <si>
    <t>Presupuesto estimado 168.000.000 con base 2022</t>
  </si>
  <si>
    <t>El indicador mide la asistencia técnica prestada por la SDDE para la coordinación y fortalecimiento de las políticas, estrategias o programas para la generación de ingresos, el fortalecimiento productivo, la intermediación laboral y el emprendimiento que realizan las entidades del Distrito. Se entenderá como política cualquier política pública sectorial que se actualice, formule o evalúe, mientras que por estrategia se hace referencia a un plan de intervención que desarrollará programas, los cuales corresponden a las herramientas que materializan la oferta institucional.</t>
  </si>
  <si>
    <t>Corresponde al servicio de asistencia técnica para la coordinación y fortalecimiento de las políticas, estrategias o programas para la generación de ingresos, el fortalecimiento productivo, la intermediación laboral y el emprendimiento que realizan las entidades del Distrito.
Este producto será liderado y coordinado por la Secretaría Distrital de Desarrollo Económico a través de la Oficina Asesora de Planeación, que se coordinará con la Dirección de Estudios de Desarrollo Económico y las demás direcciones de la entidad para la realización de la asistencia técnica. La Secretaría Distrital de Planeación, la Secretaría Distrital de Hacienda y la Secretaría Distrital de Gobierno participan de este producto al informar a los responsables de las políticas, estrategias o programas para la generación de ingresos, el fortalecimiento productivo, la intermediación laboral y el emprendimiento de la existencia de este servicio, en el marco del cual reportarán los mismos a la Secretaría de Desarrollo Económico para su validación. Para ello, el apoyo se gestionará a través de las oficinas asesoras de planeación de estas entidades.</t>
  </si>
  <si>
    <t>2028</t>
  </si>
  <si>
    <t>Año 1</t>
  </si>
  <si>
    <t>Año 2</t>
  </si>
  <si>
    <t>Año 3</t>
  </si>
  <si>
    <t>Año 4</t>
  </si>
  <si>
    <t>Año 5</t>
  </si>
  <si>
    <t>Año 6</t>
  </si>
  <si>
    <t>Año 7</t>
  </si>
  <si>
    <t>Año 8</t>
  </si>
  <si>
    <t>Año 9</t>
  </si>
  <si>
    <t>Año 10</t>
  </si>
  <si>
    <t>Año 11</t>
  </si>
  <si>
    <t>Año 12</t>
  </si>
  <si>
    <t>Año 13</t>
  </si>
  <si>
    <t>Año 14</t>
  </si>
  <si>
    <t>Año 15</t>
  </si>
  <si>
    <t>Final</t>
  </si>
  <si>
    <t>Se contabilizarán las políticas, estrategias o programas de competencia del sector desarollo económico de otras entidades distritales asistidas por la SDDE, como proporción del total que se estructuren.</t>
  </si>
  <si>
    <t>El indicador mide las interdependencias económicas existentes en la Bogotá-Región a nivel turístico, de conmutación y de abastecimiento alimentario.</t>
  </si>
  <si>
    <t>Corresponde a la estrategia para dinamizar las interdependencias funcionales de la Región Metropolitana Bogotá – Cundinamarca, de forma tal que se fortalezcan su vocación y apuestas económicas. En particular, esta estrategia brindará apoyo a los actores del ecosistema Bogotá Región en las temáticas de empleo, fortalecimiento prodcutivo, movilidad y ciencia, tecnología e innovación, entre otros.
Este producto será liderado y coordinado por la Secretaría Distrital de Desarrollo Económico a través de la Dirección de Competitividad, con el apoyo técnico de la Secretaría Distrital de Planeación, la Secretaría Distrital de Hacienda, la Secretaría Distrital de Ambiente y la Secretaría Distrital de Movilidad. Para ello, el apoyo se gestionará a través de las oficinas asesoras de planeación de estas entidades.</t>
  </si>
  <si>
    <t>Se mide a través de un índice compuesto que mide las interdependencias de la Bogotá-Región a nivel de conmutación (número de viajes por razones de trabajo o estudio con respecto al total de viajes realizados entre el Distrito y los demás municipios), turismo (número de viajes por razones de turismo con respecto al total de viajes realizados entre el Distrito y los demás municipios) y abastecimiento alimentario (toneladas de alimentos transportados entre el Distrito y los demás municipios).</t>
  </si>
  <si>
    <t>El indicador busca medir el desarrollo de una estrategia de articulación y coordinación de los actores que participan en la prestación de servicios en el ecosistema de empleabilidad de la Bogotá-Región, teniendo en cuenta sus necesidades de fortalecimiento de la vocación y apuestas económicas, a partir del número de actores que participan en ella.</t>
  </si>
  <si>
    <t>Corresponde a la estrategia de articulación y coordinación de los actores ecosistema de empleabilidad de la Región Metropolitana Bogotá – Cundinamarca.</t>
  </si>
  <si>
    <t xml:space="preserve">Número de actores </t>
  </si>
  <si>
    <t>SDDE - SEF</t>
  </si>
  <si>
    <t>Se contabilizarán los actores que participan en la prestación de servicios en el marco de la estrategia de articulación y coordinación de los actores ecosistema de empleabilidad de la Región Metropolitana Bogotá – Cundinamarca.</t>
  </si>
  <si>
    <r>
      <rPr>
        <sz val="12"/>
        <color rgb="FF000000"/>
        <rFont val="Arial Narrow"/>
      </rPr>
      <t xml:space="preserve">3693777 ext </t>
    </r>
    <r>
      <rPr>
        <sz val="12"/>
        <color rgb="FF000000"/>
        <rFont val="Arial Narrow"/>
      </rPr>
      <t>166</t>
    </r>
  </si>
  <si>
    <t>SDP - SDH</t>
  </si>
  <si>
    <t>SDA - SDM</t>
  </si>
  <si>
    <t>El indicador mide el porcentaje de avance en la elaboración del Plan Económico Distrital ante eventos adversos, estableciendo hitos clave en su proceso de formulación, socialización y presentación para aprobación. La descripción anterior deberá tener en cuenta los siguientes conceptos:
-  Eventos adversos: se entenderán como todos aquellos eventos fuera de lo común que puedan afectar el desempeño de la economía de la ciudad tales como: pandemias, hiperinflación, estanflación, desastres naturales y recesión económica, entre otros.
- Programas de emergencia en materia fiscal, empresarial y de empleo: serán aquellos programas que se formulan para atender o mitigar las consecuencias socioeconómicas de los eventos adversos.</t>
  </si>
  <si>
    <t>Corresponde a la realización del Plan Económico Distrital ante eventos adversos, que establezca los programas de emergencia en materia fiscal, empresarial y de empleo en caso de que se presentacen, entre otros, recesiones económicas, desastres naturales o pandemias en la ciudad.
Este producto será liderado y coordinado por la Secretaría Distrital de Desarrollo Económico a través de la Dirección de Estudios de Desarrollo Económico, con el apoyo técnico de la Secretaría Planeación Distrital, la Secretaría Distrital de Hacienda, la Secretaría Distrital de Ambiente, la Secretaría Distrital de Movilidad y las demás entidades distritales que así se consideren. Para ello, el apoyo se gestionará a través de las oficinas asesoras de planeación de estas entidades.</t>
  </si>
  <si>
    <t>SDDE - DEDE</t>
  </si>
  <si>
    <t>33,3%</t>
  </si>
  <si>
    <t>66,6%</t>
  </si>
  <si>
    <t>Para formular y presentar el plan para aprobación se definen unos hitos principales, a los cuales se asigna una ponderación porcentual. Así las cosas, se reporta avance en el indicador una vez se cumplan las metas respectivas en cada uno de los hitos según los plazos establecidos.</t>
  </si>
  <si>
    <t xml:space="preserve">El indicador del producto tiene una relación directa con el indicador de resultado IR 4.2.   </t>
  </si>
  <si>
    <t>Unidades productivas</t>
  </si>
  <si>
    <t>SDDE - SIFRE</t>
  </si>
  <si>
    <t xml:space="preserve">Se contabilizarán las unidades productivas que logren establecer conexiones (empresariales o profesionales) generadas en el marco de los servicios de networking públicos ofrecidos por la SDDE, para lo cual la entidad definirá los medios de verificación idóneos (p. ej. encuestas previas y de seguimiento a beneficiarios de los servicios). </t>
  </si>
  <si>
    <t>Angelica Maria Segura</t>
  </si>
  <si>
    <t>Subdirector(a) de Intermediación, Formalización y Regulación Empresarial</t>
  </si>
  <si>
    <t xml:space="preserve">asegura@desarrolloeconomico.gov.co </t>
  </si>
  <si>
    <t>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t>
  </si>
  <si>
    <t>El indicador mide los espacios de coworking públicos creados y en funcionamiento, de acuerdo con los lineamientos que defina la SDDE para ello, priorizando la atención en distritos de innovación y aglomeraciones económicas.</t>
  </si>
  <si>
    <t>9.3 Aumentar el acceso de las pequeñas industrias y otras empresas, particularmente en los países en desarrollo, a los servicios financieros, incluidos créditos asequibles, y su integración en las cadenas de valor y los mercados</t>
  </si>
  <si>
    <t>SDDE - SEN</t>
  </si>
  <si>
    <t>Se contabilizarán los espacios públicos fijos, moviles y/o itinerantes de coworking habilitados y en funcionamiento a cargo de la SDDE, por convenio y/o gestión.</t>
  </si>
  <si>
    <t xml:space="preserve">SDDE - SEN </t>
  </si>
  <si>
    <r>
      <rPr>
        <sz val="12"/>
        <color theme="1"/>
        <rFont val="Arial Narrow"/>
      </rPr>
      <t xml:space="preserve">3693777 ext </t>
    </r>
    <r>
      <rPr>
        <sz val="12"/>
        <color theme="1"/>
        <rFont val="Arial Narrow"/>
      </rPr>
      <t>166</t>
    </r>
  </si>
  <si>
    <t>El indicador mide los consultorios empresariales apoyados en el marco de la estrategia liderada por la SDDE para su acompañamiento, articulación y/o promoción. La descripción anterior deberá tener en cuenta los siguientes conceptos:
- Consultorios empresariales: son los servicios de apoyo que le permiten a los emprendedores y empresarios fortalecer sus capacidades para la creación, puesta en marcha o fortalecimiento de sus unidades productivas en términos de talento humano, legislación laboral, asignación salarial, finanzas, etc.</t>
  </si>
  <si>
    <t>Corresponde a estrategia de acompañamiento, articulación y promoción de consultorios empresariales para la atención de unidades productivas con el apoyo de expertos, docentes y estudiantes de últimos semestres de programas universitarios y de postgrado.</t>
  </si>
  <si>
    <t>Consultorios empresariales</t>
  </si>
  <si>
    <t>SDDE - SIP</t>
  </si>
  <si>
    <t>Se contabilizarán los consultorios empresariales acompañados y/o articulados por la SDDE, de acuerdo con los criterios que defina la entidad para tal fin.</t>
  </si>
  <si>
    <t xml:space="preserve">SDDE - Subdirección de Innovación y Productividad										</t>
  </si>
  <si>
    <t xml:space="preserve">Ana Maria Velosa Cardenas </t>
  </si>
  <si>
    <t>El indicador mide el nivel de acompañamiento y articulación entre el sector desarrollo económico del Distrito Capital y los principales actores del sector privado, con énfasis en gremios y/o asociaciones.</t>
  </si>
  <si>
    <t>Corresponde a servicios de acompañamiento y articulación con el sector privado para la identificación de necesidades sectoriales, la articulación con las intervenciones del sector desarrollo económico y/o el apoyo a iniciativas económicas de ciudad.</t>
  </si>
  <si>
    <t>Gremios y/o asociaciones</t>
  </si>
  <si>
    <t>SDDE - Dirección de Competitividad</t>
  </si>
  <si>
    <t>Se contabilizarán los gremios y/o asociaciones empresariales que reciban acompañamiento y servicios de articulación por parte de la SDDE , para lo cual la entidad definirá los medios de verificación idóneos.</t>
  </si>
  <si>
    <t xml:space="preserve">El indicador del producto tiene una relación directa con el indicador de resultado IR 4.3.   </t>
  </si>
  <si>
    <t>Para la puesta en marcha y actualización de la plataforma digital se definen unos hitos principales a los cuales se asigna una ponderación porcentual. Así las cosas, se reporta avance en el indicador una vez se cumplan las metas respectivas en cada uno de los hitos según los plazos establecidos.</t>
  </si>
  <si>
    <t xml:space="preserve">Natalia Rodriguez </t>
  </si>
  <si>
    <t>Subdirectora de Emprendimiento y Negocios</t>
  </si>
  <si>
    <t>Espacios de intermediación</t>
  </si>
  <si>
    <t>SEGPLAN</t>
  </si>
  <si>
    <t>Se contabilizarán los distintos espacios de intermediación de carácter termporal a cargo de la la SDDE o en los que haya participado. En el caso de estos últimos, solo se contarán al momento de su entrada en funcionamiento.</t>
  </si>
  <si>
    <t>Junio 2022</t>
  </si>
  <si>
    <t>El indicador mide los servicios de análisis y definición de apuestas del sector en el marco de una agenda de mejora regulatoria, disminución de costos de transacción y fortalecimiento del clima de negocios.</t>
  </si>
  <si>
    <t>Para formular y poner en marcha la agenda que contenga las apuestas del sector desarrollo económico en materia de mejora regulatoria, disminución de costos de transacción y fortalecimiento del clima de negocios, se identifican los principales hitos y se les asigna una ponderación porcentual. Así las cosas, se reporta avance en el indicador una vez se cumplan las metas respectivas en cada uno de los hitos según los plazos establecidos.</t>
  </si>
  <si>
    <t>FICHA TÉCNICA INDICADOR DE RESULTADO</t>
  </si>
  <si>
    <t>Relación entre el indicador de resultado e indicadores de producto</t>
  </si>
  <si>
    <t>El indicador de resultado tiene relación directa con los indicadores de producto: IP 1.1.1, 1.1.2, 1.1.3, 1.1.4 y 1.1.5.</t>
  </si>
  <si>
    <t>El indicador mide en términos relativos la evolución de las ventas por trabajador de las unidades productivas locales, como resultado de las acciones de la política que busca proveer bienes y servicios públicos para la productividad de las empresas. La descripción anterior deberá tener en cuenta los siguientes conceptos:
- Unidades productivas locales: aquellas unidades productivas que desarrollan actividades para la generación de ingresos pudiendo o no estar formalizadas.</t>
  </si>
  <si>
    <t>SDDE - Dirección de Desarrollo Empresarial y empleo</t>
  </si>
  <si>
    <t xml:space="preserve">El indicador de resultado tiene relación directa con los indicadores de producto: IP 1.2.1, 1.2.2 y 1.2.3 </t>
  </si>
  <si>
    <t xml:space="preserve">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
</t>
  </si>
  <si>
    <t xml:space="preserve">Hacer un nuevo contrato social con igualdad de oportunidades para la inclusión social, productiva y política
</t>
  </si>
  <si>
    <r>
      <rPr>
        <sz val="12"/>
        <color theme="1"/>
        <rFont val="Arial Narrow"/>
      </rPr>
      <t xml:space="preserve">El indicador mide en términos relativos la evolución de las ventas por trabajador de las unidades productivas de alto impacto, como resultado de las acciones de la política que busca proveer bienes y servicios públicos para la productividad de las empresas. La descripción anterior deberá tener en cuenta los siguientes conceptos:
</t>
    </r>
    <r>
      <rPr>
        <sz val="12"/>
        <color theme="1"/>
        <rFont val="Arial Narrow"/>
      </rPr>
      <t xml:space="preserve">- Unidades productivas de alto impacto: </t>
    </r>
    <r>
      <rPr>
        <sz val="12"/>
        <color theme="1"/>
        <rFont val="Arial Narrow"/>
      </rPr>
      <t xml:space="preserve">por unidades productivas de alto impacto se hace referencia a aquellas que se encuentren desarrollando nuevas ideas de negocio y requieran ser impulsadas. Pertenecen a esta categoría las Pymes, startups, fintech, grandes empresas y emprendimientos, con productos o servicios que se conciban a partir de la transformación digital, comercio electrónico, gestión de conocimiento o ideas transformadoras que impacten en los mercados. </t>
    </r>
  </si>
  <si>
    <t>El indicador de resultado tiene relación directa con los indicadores de producto: IP 1.3.1, 1.3.2 y 1.3.3</t>
  </si>
  <si>
    <t xml:space="preserve">Bogotá región productiva y competitiva
</t>
  </si>
  <si>
    <t>Invest in Bogota</t>
  </si>
  <si>
    <t>El indicador de resultado tiene relación directa con los indicadores de producto: IP 2.1.1, 2.1.2, 2.1.3 y 2.1.4</t>
  </si>
  <si>
    <t xml:space="preserve">Promover la generación de empleo para al menos 200.000 personas, con enfoque de género, territorial, diferencial: mujeres cabeza de hogar, jóvenes especialmente en primer empleo, jóvenes NINI en los que se incluyen jóvenes en acción, personas con discapacidad, víctimas del conflicto, grupo étnico y/o teniendo en cuenta acciones afirmativas
</t>
  </si>
  <si>
    <t xml:space="preserve">Cierre de brechas para la inclusión productiva urbano rural
</t>
  </si>
  <si>
    <t>SDDE - Subdirección de Empleo y Formación</t>
  </si>
  <si>
    <t>Bernardo Brigard Posse</t>
  </si>
  <si>
    <t>Subdirector(a) de Empleo y Formación</t>
  </si>
  <si>
    <t xml:space="preserve">bbrigard@desarrolloeconomico.gov.co </t>
  </si>
  <si>
    <r>
      <rPr>
        <sz val="12"/>
        <color theme="1"/>
        <rFont val="Arial Narrow"/>
      </rPr>
      <t xml:space="preserve">3693777 ext </t>
    </r>
    <r>
      <rPr>
        <sz val="12"/>
        <color theme="1"/>
        <rFont val="Arial Narrow"/>
      </rPr>
      <t>166</t>
    </r>
  </si>
  <si>
    <t xml:space="preserve">Este resultado se mide teniendo en cuenta las metas de colocación de los productos 2.1.3 y 2.1.4. correspondiente a colocación por pago por resultados y colocación por APED respectivamente. Es importante aclarar que la variación porcentual del primer año (2023) es cero porque se toma la línea base de las colocaciones de la APDE porque no existe línea base de colocaciones por pago por resultados para el 2021. </t>
  </si>
  <si>
    <t>Tasa de transición de inclusión social a la productiva</t>
  </si>
  <si>
    <t>El indicador de resultado tiene relación directa con los indicadores de producto: IP 2.2.1 y 2.2.2</t>
  </si>
  <si>
    <t>El indicador mide el número de beneficiarios de los programas del sector desarrollo económico del Distrito Capital que provienen de los programas de inclusión social, como resultado de las acciones de la política para fomentar las condiciones para mejorar la empleabilidad y la generación de ingresos. La descripción anterior deberá tener en cuenta los siguientes conceptos:
- Beneficiarios desempleados de los programas de inclusión social vinculados a programas de inclusión productiva: corresponde a las personas desempleadas beneficiarias de los programas de formación para el trabajo, empleo o emprendimiento del sector Desarrollo Económico Distrital en el presente año, que en dicho año o en el anterior hayan participado de los programas de inclusión social del Distrito Capital.
- Número de beneficiarios desempleados inscritos en programas sociales: corresponde a las personas desempleadas que en el presente año o en el anterior hayan participado de los programas de inclusión social del Distrito Capital (educación, niñez y juventud, salud y vivienda o servicios públicos domiciliarios).
- Desempleados o desocupados: Según el DANE, son las personas de 15 años o más que estuvieron simultáneamente en las siguientes condiciones: 1. No tenían un empleo asalariado o un trabajo; independiente ni se desempeñaron como trabajador(a) familiar sin remuneración. 2. Habían realizado alguna actividad para buscar un empleo asalariado o independiente en las últimas 4 semanas; o 3. Estaban disponibles para empezar a trabajar.</t>
  </si>
  <si>
    <t>SDDE-DEDE</t>
  </si>
  <si>
    <t>SDDE - Dirección de Estudios de Desarrollo Económico</t>
  </si>
  <si>
    <t>Aglomeraciones o zonas de la ciudad intervenidas para aprovechar sus economías de aglomeración.</t>
  </si>
  <si>
    <t>El indicador de resultado tiene relación con los siguientes indicadores de producto IP: 3.1.1., 3.1.2., 3.1.3., 3.1.4. y 3.1.5.</t>
  </si>
  <si>
    <t xml:space="preserve">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
</t>
  </si>
  <si>
    <t>El indicador mide las aglomeraciones o zonas de la ciudad que fueron objetos de intervenciones encaminadas a potencializar y aprovechar los beneficios de suseconomías de aglomeración, en el marco de las acciones de la política para suministrar servicios públicos para la productividad desde la comprensión de la distribución espacial de las empresas y el uso del suelo. La descripción anterior deberá tener en cuenta los siguientes conceptos:
- Aglomeración: asentamiento de empresas en un lugar geográfico establecido dentro de una ciudad o su periferia que puede estar conformada en torno a una misma actividad económica (especializada) o a varias complementarias (diversificada), cuya cercanía e interacción les permite aprovechar las economías de escala en sus procesos.
- Zonas de la ciudad: cualquier localidad, UPZ, UPL, barrio o conjunto de manzanas de la ciudad.</t>
  </si>
  <si>
    <t>Aglomeraciones y/o zonas de la ciudad</t>
  </si>
  <si>
    <t>Dirección de Competitividad - SDDE</t>
  </si>
  <si>
    <t>Director(a)</t>
  </si>
  <si>
    <t>Dirección de Competitividad</t>
  </si>
  <si>
    <t>(601) 3693777</t>
  </si>
  <si>
    <t>El indicador de resultado tiene relación con los siguientes indicadores de producto IP: 3.2.1. y 3.2.2.</t>
  </si>
  <si>
    <t>El indicador mide el nivel de descentralización de los servicios del sector Desarrollo Económico del Distrito con enfoque modular (de los servicios) y territorial (prioriza las necesidades socioeconomicas de los territorios), como parte de las acciones de política encaminadas a suministrar servicios públicos para la productividad desde la comprensión de la distribución espacial de las empresas y el uso del suelo. La descripción anterior deberá tener en cuenta los siguientes conceptos:
- Servicios de descentralización del sector desarrollo económico asociados a este resultado al resultado 3.2.: corresponden a: (i)aquellos ofrecidos de manera permanente en los espacios físicos por fuera de la plaza de los artesanos, o (ii) los relacionados con desarrollo empresarial, empleo o emprendimiento, integrados a los espacios de la ciudad intervenidos mediante estrategias del cuidado o relacionadas con las metas y compromisos de la SDDE.</t>
  </si>
  <si>
    <t>Oficina Asesora de Planeación - SDDE</t>
  </si>
  <si>
    <t>SDDE - Oficina Asesora de Planeación</t>
  </si>
  <si>
    <t>Jefe</t>
  </si>
  <si>
    <t>Se relaciona con los indicadores de producto 4.1.1., 4.1.2., 4.1.3., 4.1.4., 4.1.5., 4.1.6., 4.1.7. y 4.1.8.</t>
  </si>
  <si>
    <t xml:space="preserve">Integrar los observatorios del sector Desarrollo Económico, como fuente de información para la toma de decisiones acertadas para el desarrollo de acciones que permitan la mitigación de impactos negativos de la crisis
</t>
  </si>
  <si>
    <t>El indicador mide los proyectos, planes y/o programas que reciben asistencia por parte del sector desarrollo económico, como parte de las acciones de política encaminadas a fomentar las interacciones entre los actores del ecosistema de productividad mediante la mejora en la planeación y coordinación de las políticas económicas a distintas escalas. Por asistencia técnica se entiende la orientación dada desde el sector para: (i) la generación de información con enfoque territorial pertinente para la toma de decisiones por parte de las entidades distritales, localidades o UPL en cuanto a la formulación, implementación y/o seguimiento de instrumentos de planeación; (ii) la formulación de proyectos, planes y/o programas por parte de las entidades distritales, localidades o UPL que definan las prioridades sectoriales, y (iii) el desarrollo de estrategias orientadas a mejorar la articulación de actores en la Bogotá-Región.</t>
  </si>
  <si>
    <t>Se relaciona con los indicadores de producto 4.2.1., 4.2.2., 4.2.3. y 4.2.4.</t>
  </si>
  <si>
    <t xml:space="preserve">Participar en la estructuración, financiación y puesta en marcha de un complejo físico de innovación, ciencia y tecnología, para el fortalecimiento del ecosistema de CTI y emprendimiento de la Bogotá-región, habilitando el relacionamiento de sus actores, con el propósito de apalancar la reactivación económica de la ciudad, y promover su competitividad a través de la innovación, así como también la consolidación del talento necesario para generar soluciones tecnológicas y científicas propias de la Cuarta Revolución Industrial para el impulso del desarrollo de la ciudad
</t>
  </si>
  <si>
    <t>Dirección de Competitividad Región - SDDE</t>
  </si>
  <si>
    <t>Se relaciona con los indicadores de producto 4.3.1., 4.3.2. y 4.3.3.</t>
  </si>
  <si>
    <t xml:space="preserve">Incubar al menos 2500 emprendimientos por subsistencia en la creación de modelos de negocio alineados a las nuevas oportunidades del mercado. Como mínimo, un 20% de la oferta será destinada a jóvenes. Incluyendo a los comerciantes de animales vivos de plazas distritales de mercado que opten por cambiar su actividad productiva
</t>
  </si>
  <si>
    <t>El indicador mide la proporción de unidades productivas que aumentaron su conexión con otros actores de la cadena de producción y comercialización, como resultado de la atención recibida a través de los servicios de conexión a mercados asociados a este resultado.</t>
  </si>
  <si>
    <t>SIFRE - SDDE</t>
  </si>
  <si>
    <t>Acompañamientos técnicos para el acceso a servicios productivos dirigidos al fortalecimiento de la vocación económica de los distritos creativos de la ciudad.</t>
  </si>
  <si>
    <t xml:space="preserve">El indicador mide los distritos de innovación que reciben los servicios para el fortalecimiento de su vocación económica respecto al total existente. Estos servicios incluyen financiamiento, asistencia técnica y los demás que permitan el fortalecimiento y puesta en marcha de la vocación económica de los distritos de innovación, teniendo en cuenta las características y necesidades del tejido productivo de la ciudad.                                                                        </t>
  </si>
  <si>
    <t>(Sumatoria del número de localidades o UPL atendidas mediante los servicios de descentralización del sector desarrollo económico del Distrito / Número total de localidades o UPL existentes) * 100</t>
  </si>
  <si>
    <t>El indicador mide la proporción de las localidades o UPL existentes (según la normatividad vigente) que cuenten con información actualizada sobre las actividades económicas de sus territorios, bajo los lineamientos que se definan desde la SDDE para tal fin. La descripción anterior deberá tener en cuenta los siguientes conceptos:
- Localidades: Según lo dispone el artículo 60 del Decreto Ley 1421 de 1993, las localidades hacen referencia a una división político administrativa del Distrito Capital que busca la organización de las comunidades que residan en ellas, a efectos de que se expresen institucionalmente y contribuyan al mejoramiento de sus condiciones y calidades de vida, participando activamente en la toma de las decisiones que puedan afectarlos, tales como el manejo y la prestación de los servicios públicos, la construcción de las obras de interés común, y el ejercicio de la fiscalización y vigilancia de quienes cumplen con las funciones de administración. 
- Unidad de Planeamiento Local- UPL: Según el Decreto 555 de 2021, es un instrumento de planeación y gestión participativa mediante el cual se concreta el modelo de ocupación territorial a escala local dando solución a problemáticas y potenciando las oportunidades locales. Tiene como objetivo pasar de la planeación general a la gestión local con incidencia en la inversión, la localización y priorización de proyectos de proximidad, para garantizar las condiciones óptimas de accesibilidad, disponibilidad y diversidad de soportes territoriales, servicios del cuidado y servicios sociales, y acceso a empleo en el marco de lo definido por el modelo de ocupación territorial del Plan de Ordenamiento Territorial y como resultado del proceso de participación de las comunidades. 
- Unidad de Planeamiento Zonal- UPZ: Según el Decreto 190 de 2004, es un instrumento de planeación que  tiene como propósito definir y precisar el planeamiento del suelo urbano, respondiendo a la dinámica productiva de la ciudad y a su inserción en el contexto regional, involucrando a los actores sociales en la definición de aspectos de ordenamiento y control normativo a escala zonal.
- Información territorial sobre actividades económicas: es aquella información referida al marco territorial de una división político administrativa como la localidad, un instrumento de planeación como la UPL o UPZ, u otra división territorial o espacio geográfico. Para los fines de este producto y su indicador, se hace referencia a la informaicón sobre las necesidades, particularidades y conocimiento de los actores económicos del territorio.</t>
  </si>
  <si>
    <t>Interdependencias económicas de la región metropolitana = 
((( 1 si ∆% conmutación laboral total &gt; 0% | 0 de lo contrario) + (1 si ∆% conmutación viajes por turismo total &gt; 0% | 0 de lo contrario) + (1 si ∆% toneladas de abastecimiento alimentario &gt; 0% | 0 de lo contrario) ) / 3) * 100</t>
  </si>
  <si>
    <t>Variación porcentual de los actores que fortalecen sus relaciones productivas</t>
  </si>
  <si>
    <t xml:space="preserve">El indicador se medirá con la siguiente fórmula:
((Actores que participan en espacios de fortalecimiento de sus relaciones productivas t / Actores que participan en espacios de fortalecimiento de sus relaciones productivas  t-1)-1)*100
Para el cálculo del indicador se levantará información de los actores que participan en los diferentes espacios de interacción y de generación de ideas asociados a los productos de este resultado. En caso de que un usuario haga uso de más de uno de estos espacios, deberá ser contabilizado solo una vez. </t>
  </si>
  <si>
    <t>Actores que establecen conexiones empresariales o de profesionales a través de los servicios de networking públicos (Número/Creciente).</t>
  </si>
  <si>
    <t>El indicador mide los actores que generan conexiones (empresariales o profesionales) gracias a su interacción que en el marco de los servicios de networking públicos.</t>
  </si>
  <si>
    <t>Participación de las unidades productivas que establecen conexiones con actores de la cadena de producción y comercialización</t>
  </si>
  <si>
    <t>El indicador se medirá con la siguiente fórmula:
(Unidades productivas que establecen conexiones con actores de la cadena de producción y comercialización / Unidades productivas que participan en las estrategias de conexiones asociadas a este resultado)*100
Para el cálculo del indicador se encuestará a las unidades productivas que participen en los espacios de intermediación y/o estén incritas en el Marketplace distrital, las cuales corresponderán al denominador de la fórmula anterior. Por su parte, para el cálculo del numerador, se contabilizarán aquellas que respondan afirmativamente a la pregunta sobre establecimiento de contacto con proveedores, productores, distribuidores y/o ampliación de la base de clientes. En caso de que una de las unidades de análisis reciba más de un servicio durante el periodo de medición del indicador, esta deberá ser contabilizada solo una vez.</t>
  </si>
  <si>
    <t>El indicador se medirá con la siguiente fórmula:
Tasa de transición de inclusión social a la productiva = (Número de beneficiarios desempleados de programas de inclusión social vinculados a programas de inclusión productiva/Número de beneficiarios desempleados inscritos en programas sociales)*100
Para el cálculo del indicador se sumarán los beneficiarios desempleados de acuerdo con la definición del DANE que hayan participado en al menos un programa de inclusión social y que se haya vinculado en al menos uno de los programas de inclusión productiva del sector. Los potenciales beneficiarios de esta intervención deberán ser reportados formalmente por la entidad distrital responsable de la ejecución de los respectivos programas sociales.</t>
  </si>
  <si>
    <t>El indicador se medirá con la siguiente fórmula:
(Sumatoria del número de proyectos, planes y/o programas a nivel local, distrital y/o regional asistidos desde el sector desarrollo económico/solicitudes de asistencia en proyectos, planes y/o programas a nivel local, distrital y/o regional)*100
Para el cálculo del indicador se sumarán los proyectos, planes y/o programas de distinta escala que hayan sido asistidos técnicamente desde el sector, mientras que serán recibidas, analizadas y compiladas por la Oficina Asesora de Planeación a través del sistema oficial de correspondencia de la SDDE. En caso de que uno de estos reciba apoyo más de una vez o a través de distintos mecanismos durante el periodo de medición del indicador, este deberá ser contabilizado solo una vez. Las solicitudes</t>
  </si>
  <si>
    <t>El indicador mide en términos relativos la evoluciónde los actores económicos como usuarios de los diferentes espacios de interacción entre actores y para la generación de ideas (eventos, espacios de coworking/networking, consultorios empresariales, etc.), como parte de las acciones de política encaminadas a fomentar las interacciones entre los actores del ecosistema de productividad mediante la mejora en la planeación y coordinación de las políticas económicas a distintas escalas.
Por relaciones productivas se entenderán aquellas que registran las unidades productivas para realizar sus procesos de producción, así como las que registran las personas para realizar sus actividades laborales y/o económicas.</t>
  </si>
  <si>
    <t>El indicador corresponde a las personas que hacen parte de la oferta laboral del Distrito, que se vinculan laboralmente a traves de mecanismos de incentivos para la colocación efectiva implementados por la entidad y pertenecen a alguno de los grupos poblacionales por razón de género, grupo etario, víctimas del conflicto, personas con discapacidad y grupos étnicos. La anterior descripción debe basarse en los siguientes conceptos:
- Barreras de acceso al mercado laboral: Según la Unidad Administrativa Especial del Servicio Público de Empleo, las barreras de acceso al mercado laboral formal son aquellas que tienen impacto negativo en las posibilidades de vinculación laboral de los buscadores de empleo y que son causadas por las restricciones de acceso a la información, los canales de búsqueda deficientes y demás factores que afectan de manera particular la empleabilidad de los individuos.
- Colocación de empleo: Se entiende como el acceso a un empleo formal de los oferentes o buscadores de empleo por la intervención y gestión de los servicios de empleabilidad.</t>
  </si>
  <si>
    <t>Se suman las personas beneficiarias de los programas de incentivos para la colocación, es decir la sumatoria de las personas colocadas en un empleo, que pertenecen a alguno de los grupos poblacionales por razón de género, grupo etario, víctimas del conflicto, personas con discapacidad y grupos étnicos. En caso de que una persona sea beneficiaria de más de un programa de formación durante el periodo de medición del indicador, esta deberá ser contabilizada solo una vez.</t>
  </si>
  <si>
    <t>Se sumarán las aglomeraciones de la ciudad (especializadas o diversificadas) que reciban atenciones mediante bienes o servicios públicos a nivel productivo, es decir, que permitan fortalecer la productividad de las unidades productivas allí ubicadas. Estos bienes o servicios pueden variar de acuerdo con las necesidades y características de las aglomeraciones, por lo que pueden ser, por ejemplo, servicios para la generación de redes de proveedores y comercialización, asesoría y fomento técnico, centros de recursos compartidos, fomento de la asociatividad, etc. Asimismo, las atenciones contabilizadas en cada periodo de medición deberán ser distintas a las del periodo inmediatamente anterior.</t>
  </si>
  <si>
    <t>Se contabilizarán las zonas de la ciudad a las que se beneficien de las acciones resultantes de la estrategia económica para incentivar las actividades económicas nocturnas y sus servicios asociados en ciertas zonas de la ciudad. En caso de que una zona se beneficie de dos o más acciones en el marco de esta estrategia, será contabilizada una sola vez. Asimismo, las zonas contabilizadas en cada periodo de medición deberán ser distintas a las del periodo inmediatamente anterior.</t>
  </si>
  <si>
    <t>Tasa de actualización de la información territorial de las actividades económicas de las localidades o UPL (según la normatividad vigente).</t>
  </si>
  <si>
    <t>Tasa de interdependencias económicas de la Región Metropolitana</t>
  </si>
  <si>
    <t>SEN-SDDE</t>
  </si>
  <si>
    <t>Sumatoria del porcentaje de avance en la formulación del plan económico distrital decenal ante eventos adversos
Hito 1 (33,3 % entre 2022 y 2024): Formulación del plan.
Hito 2 (33,3 % entre 2024 y 2025): Socialización y retroalimentación del plan.
Hito 3 (33,4 % 2025): Presentación del plan para aprobación del Concejo.</t>
  </si>
  <si>
    <t>Tasa de distritos de innovación con servicios para el fortalecimiento de su vocación económica</t>
  </si>
  <si>
    <t>El indicador mide el avance en el desarrollo, implementación, pruebas, modificaciones y actualización semestral de datos de usuarios registrados de una plataforma digital que contempla la conexión de oferta y demanda de bienes y servicios, especialmente aquellos de origen local en el marco de "Hecho en Bogotá", así como la generación de conexiones e información con los actores del ecosistema, considerando los avances que tenga la SDDE en la materia.</t>
  </si>
  <si>
    <t>El indicador mide el desarrollo de distintos espacios de intermediación desarrollados por parte de la SDDE o en los que participe, considerando los lineamientos que esta defina para ello, con énfasis en la promoción de bienes y servicios locales en el marco de "Hecho en Bogotá". Estos espacios podrán ser temporales o permanentes.</t>
  </si>
  <si>
    <t>El indicador mide la población colocada a través de las políticas de mercado de trabajo, como resultado de las acciones de la política para fomentar las condiciones para mejorar la empleabilidad y la generación de ingresos. La descripción anterior deberá tener en cuenta los siguientes conceptos:
- Colocación de empleo: Se entiende como el acceso a un empleo formal de los oferentes o buscadores de empleo por la intervención y gestión de los servicios de empleabilidad.
Con base en la información de caracterización de la población colocada se deberá desagregar la información a nivel de localidad o UPL (según la normativa vigente).</t>
  </si>
  <si>
    <t>El indicador se medirá con la siguiente fórmula:
Variación porcentual de las personas colocadas a través de las políticas del mercado de trabajo del Distrito = ((Número de personas colocadas a través de las políticas del mercado de trabajo del Distrito en el periodo t / Número de personas colocadas a través de las políticas del mercado de trabajo del Distrito en el periodo t-1) -1) * 100
Para el cálculo del indicador se sumarán las personas colocadas que reporte la APED gracias a la implementación de sus políticas del mercado laboral. Con base en la información de caracterización de la población colocada se deberá desagregar la información a nivel de localidad o UPL (según la normativa vigente).</t>
  </si>
  <si>
    <t>Corresponde a los servicios para identificar, promover y/o fortalecer la economía social y solidaria entre las unidades productivas locales, de acuerdo con sus características y necesidades, de forma tal que se aborden los enfoques diferencial, de género y poblacional.
El desarrollo de este producto se podrá apoyar en el Instituto para la Economía Social. Para ello, el apoyo se gestionará a través de la oficina asesora de planeación de esta entidad.</t>
  </si>
  <si>
    <t>Corresponde a servicios de formación para el trabajo que propenda por el desarrollo de las competencias laborales más demandadas por el mercado y con mejor prospectiva laboral entre sus beneficiarios. Se priorizarán las atenciones teniendo en cuenta el género de las personas beneficiarias.</t>
  </si>
  <si>
    <t>Corresponde a servicios de formación para la recualificación y reconversión laboral de las personas hacia los sectores más dinámicos del mercado de trabajo. Se priorizarán las atenciones teniendo en cuenta el género y características sociodemográficas de los beneficiarios.</t>
  </si>
  <si>
    <t>Corresponde a una plataforma digital para la conexión del ecosistema de emprendimiento e inversión de la ciudad, permitiendo a su vez, promover la oferta y demanda de bienes y servicios de origen local en el marco de "Hecho en Bogotá".</t>
  </si>
  <si>
    <t>Corresponde a espacios de intermediación acordes con los nichos de mercado existentes en los territorios, con énfasis en la promoción de bienes y servicios de origen local en el marco de "Hecho en Bogotá", de forma tal que se puedan abordar los enfoques diferencial, poblaciónal y de género.</t>
  </si>
  <si>
    <t>4.3.1. Plataforma digital para la conexión de oferta y demanda de bienes y servicios de origen local en el marco de "Hecho en Bogotá".</t>
  </si>
  <si>
    <t>4.3.2. Espacios de intermediación acordes con los nichos de mercado existentes en los territorios, con énfasis en la promoción de bienes y servicios de origen local en el marco de "Hecho en Bogotá".</t>
  </si>
  <si>
    <t>Plataforma digital para la conexión de oferta y demanda de bienes y servicios de origen local en el marco de "Hecho en Bogotá" creada, implementada y actualizada (Porcentaje/Constante).</t>
  </si>
  <si>
    <t>Espacios de intermediación desarrollados y/o en los que participa la SDDE, con énfasis en la promoción de bienes y servicios de origen local en el marco de "Hecho en Bogotá" (Número/Creciente).</t>
  </si>
  <si>
    <t>Unidades productivas locales</t>
  </si>
  <si>
    <t>Se suman las personas formadas producto de la ejecución de los programas, convenios, contratos, alianzas institucionales y otros instrumentos de gestión de procesos de formación para el trabajo que busquen específicamente la reconversión y la recualificación laboral. En caso de que una persona reciba más de un servicio de formación para la reconversión o recualificación laboral durante el periodo de medición del indicador, esta deberá ser contabilizada solo una vez.</t>
  </si>
  <si>
    <t>El indicador se medirá con la siguiente fórmula:
Variación porcentual de las ventas por trabajador de las unidades productivas locales = ((Ventas por trabajador de las unidades productivas locales t / Ventas por trabajador de las unidades productivas locales t-1)-1)*100
Para el cálculo del indicador se tomarán como referencia el promedio de las ventas totales por trabajador de las unidades productivas locales en cada periodo de tiempo (antes y después de los servicios) por la Dirección de Desarrollo Empresarial y Empleo de la SDDE.</t>
  </si>
  <si>
    <t>El indicador se medirá con la siguiente fórmula:
Variación porcentual de las ventas por trabajador de las unidades productivas de alto impacto = ((Ventas por trabajador de las unidades productivas de alto impacto t / Ventas por trabajador de las unidades productivas de alto impacto t-1)-1)*100
Para el cálculo del indicador se tomarán como referencia el promedio de las ventas totales por trabajador de las unidades productivas de alto impacto en cada periodo de tiempo (antes y después de los servicios) por la Dirección de Competitividad de la SDDE.</t>
  </si>
  <si>
    <t>El indicador se medirá con la siguiente fórmula:
Sumatoria del número de aglomeraciones o zonas de la ciudad atendidas mediante al menos una de las intervenciones asociadas a este resultado.
Para el cálculo del indicador se sumarán las aglomeraciones o zonas de la ciudad que hayan sido intervenidas al menos una vez en el marco de este resultado, de acuerdo con la información recopilada por la Dirección de Competitividad. En caso de que una de las unidades de análisis reciba más de un servicio durante el periodo de medición del indicador, esta deberá ser contabilizada solo una vez. Asimismo, las intervenciones contabilizadas en cada periodo de medición deberán ser distintas a las del periodo inmediatamente anterior.</t>
  </si>
  <si>
    <t>El indicador se medirá con la siguiente fórmula:
(Sumatoria del número de localidades o UPL atendidas mediante los servicios de descentralización del sector desarrollo económico del Distrito / Número total de localidades o UPL existentes) * 100
Para el cálculo del indicador se sumarán las localidades o UPL que hayan sido atendidas con al menos uno de los servicios de descentralización del sector, con respecto a la mitad del número total que exista, de acuerdo con la información recopilada por la Oficina Asesora de Planeación de la SDDE. En caso de que una de las localidades o UPL de análisis reciba más de un servicio durante el periodo de medición del indicador, esta deberá ser contabilizada solo una vez.</t>
  </si>
  <si>
    <t>El indicador mide el porcentaje de avance en la elaboración del Plan estratégico para el fomento de la industria manufacturera, de acuerdo con lo establecido en el Acuerdo 851 de 2022 del Concejo de Bogotá D.C. "por el cual se establecen los lineamientos de la política pública de fomento a la industria manufacturera bogotana", y con los lineamientos, programas y espacios de articulación establecidos desde el Gobierno Nacional. Para ello, se definen hitos clave en el proceso de formulación, socialización y aprobación.</t>
  </si>
  <si>
    <t>Corresponde a la realización del Plan estratégico para el fomento de la industria manufacturera, que establezca los lineamientos de política pública en el marco de lo definido en el Acuerdo 851 de 2022 del Concejo de Bogotá D.C., de forma articulada con lo establecido en el POT y el PDD vigentes, así como con los lineamientos, programas y espacios de articulación establecidos desde el Gobierno Nacional. En particular, la ejecución de este producto deberá tener en cuenta lo definido en la norma anterior en cuanto al objetivo, las herramientas, los sectores estratégicos e implementación, entre otros aspectos relevantes para el fomento de la industria manufacturera en el Distrito Capital. Asimismo, el plan estratégico al que se refiere este producto deberá contemplar el ajuste y reformulación de la política industrial a cargo del Gobierno Nacional.
Este producto será liderado y coordinado por la Secretaría Distrital de Desarrollo Económico a través de la Dirección de Competitividad Región con el apoyo de la Dirección de Desarrollo Empresarial y Empleo. La Secretaría Distrital de Hacienda será corresponsable de este producto mediante el acompañamiento a la SDDE en materia tributaria. Para ello, el apoyo se gestionará a través de la oficina asesora de planeación de esta entidad.</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</si>
  <si>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</si>
  <si>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SDDE - Dirección de Competitividad Región</t>
  </si>
  <si>
    <t>Plan estratégico para el fomento de la industria manufacturera formulado y presentado para su aprobación y adopción (Porcentaje/Creciente).</t>
  </si>
  <si>
    <t>Sumatoria del porcentaje de avance de las etapas: desarrollo, pruebas, puesta en producción, modificaciones, creación de módulos y actualización de datos de usuarios de la plataforma digital para la conexión del ecosistema, oferta y demanda de bienes y servicios.
Hito 1 (2023): Implementación de la plataforma (desarrollo, pruebas y puesta en marcha) (50%)
Hito 2 (entre 2024 y 2026): Modificaciones, creación de módulos y actualización de datos (80%)
Hito 3 (entre 2027 y 2038): Actualización semestral de datos de usuarios registrados en la plataforma (100%)</t>
  </si>
  <si>
    <t>3.1.6. Plan estratégico para el fomento de la industria manufacturera en el Distrito Capital, según lo establecido en el Acuerdo 851 de 2022.</t>
  </si>
  <si>
    <t>Sumatoria del porcentaje de avance en la elaboración e implementación del Plan estratégico para el fomento de la industria manufacturera:
Hito 1 (40 % 2023): Formulación de los lineamientos bases del plan, así como de la propuesta de sectores estratégicos a priorizar, según lo establecido en el Acuerdo 851 de 2022 del Concejo de Bogotá D.C.
Hito 2 (40 % entre 2023 y 2024): Socialización y retroalimentación del plan.
Hito 3 (20 % 2025): Presentación del plan para aprobación del Consejo Consultivo de la Política Pública de Fomento Distrital a la Industria (en línea con lo establecido en los artículos 5, 6 y 7 del Acuerdo 851).</t>
  </si>
  <si>
    <t>Promedio simple últimos 6 años</t>
  </si>
  <si>
    <t xml:space="preserve">El cálculo de la proyección de eventos captados 2023-2038 se realiza teniendo en cuenta que el crecimiento estará dado por la gestión propia del Bureau durante el año en curso y la inercia del trabajo realizado en años anteriores. Sin embargo el número de eventos a conseguir en los años futuros, no será exponencial, ya que captar más eventos implicará cada año, mayores esfuerzos y más recursos humanos/técnicos, económicos, tecnológicos, entre otros. Adicionalmente, la captación de reuniones depende de variables externas propias del entorno, las tendencias, del destino y de los organizadores de eventos. </t>
  </si>
  <si>
    <t>Corresponde a servicios para el análisis y definición de apuestas desde el sector desarrollo económico, encaminadas a la mejora regulatoria, disminución de costos de transacción y fortalecimiento del clima de negocios.
Este producto será diseñado, liderado y ejecutado por la Secretaría Distrital de Desarrollo Económico a través de la Subdirección de Intermediación, Formalización y Regulación Empresarial, con el apoyo técnico de la Dirección de Estudios de Desarrollo Económico. La Secretaría Jurídica aportará en la identificación de la agenda regulatoria de los distintos sectores distritales, con base en lo establecido en el Decreto 474 de 2022, y participará en el desarrollo de las mesas técnicas que convoque el responsable del producto. Por su parte, la Secretaría Distrital de Hacienda, la Secretaría de Gobierno e Invest in Bogota apoyarán este producto a través del envío de sus propuestas técnicas en esta materia que permitan la definición de las apuestas. Para ello, el apoyo se gestionará a través de las oficinas asesoras de planeación de estas entidades.</t>
  </si>
  <si>
    <t>Corresponde a servicios de networking públicos para establecer, facilitar y fortalecer redes empresariales y de profesionales, principalmente en los distritos de innovación y las aglomeraciones de la ciudad (consolidadas o incipientes)
Este producto será diseñado, liderado y ejecutado por la Secretaría Distrital de Desarrollo Económico a través de la Subdirección de Intermediación, Formalización y Regulación Empresarial, con el apoyo técnico de la Secretaría General a través de la Alta Consejería Distrital de las TIC, con énfasis en el diseño requerido para la prestación de los servicios a los que se refiere este producto. Para ello, el apoyo se gestionará a través de la oficina asesora de planeación de esta entidad.</t>
  </si>
  <si>
    <t>Corresponde a los servicios de orientación y divulgación para el acceso a los programas de inclusión productiva de los beneficiarios de los programas sociales del distrito, teniendo en cuenta sus características. En tal sentido, se priorizarán las atenciones teniendo en cuenta el género y características sociodemográficas de los beneficiarios.
Este producto será diseñado, coordinado y ejecutado por la Secretaría Distrital de Desarrollo Económico a través de la Dirección de Desarrollo Empresarial y Empleo con el apoyo de la Oficina Asesora de Planeación. La Secretaría Distrital de Planeación, la Secretaría de Integración Social, la Secretaría de la Mujer y la Secretaría de Gobierno serán corresponsables de este producto mediante la construcción de una estrategia de comunicaciones que incluya la generación de espacios y/o canales para difundir los programas de inclusión productiva entre las personas beneficiadas por los programas sociales a cargo de sus sectores. Para ello, el apoyo se gestionará a través de una mesa técnica de trabajo interinstitucional liderada por la SDDE, con la participación de las oficinas asesoras de planeación de las entidades corresponsables.</t>
  </si>
  <si>
    <t>Estrategia de articulación de información de los programas de inclusión social con los de inclusión productiva (Porcentaje/Creciente).</t>
  </si>
  <si>
    <t>2.2.2. Piloto de articulación de información entre los programas de inclusión social y de inclusión productiva del Distrito Capital.</t>
  </si>
  <si>
    <t>Sumatoria del porcentaje de avance en la elaboración de la estrategia de articulación:
Hito 1 (10 % en 2023): Definición del plan de trabajo, cronograma específico y metodología de elaboración de la estrategia.
Hito 2 (10 % en 2024): Elaboración del diagnóstico.
Hito 3 (20 % en 2025): Diseño de un modelo preliminar de estrategia y definición de mecanismos de articulación de la información de los programas en cuanto a oferta programática por sector, sistemas de información y bases de datos disponibles, información recopilada y protocolos de intercambio, entre otros.
Hito 4 (40 % entre 2026 y 2027): Pilotaje del modelo de estrategia de articulación de información entre algunos programas de inclusión social y productiva seleccionados en el marco de la estrategia.
Hito 5 (20 % en 2028): Ajuste del modelo de la estrategia con base en las conclusiones y recomendaciones derivadas del pilotaje.</t>
  </si>
  <si>
    <t>Reportes de avance de la estrategia de la Dirección de Estudios de Desarrollo Económico.</t>
  </si>
  <si>
    <t>Para diseñar, pilotear y ajustar la estrategia piloto de articulación de información entre los programas de inclusión social y de inclusión productiva del Distrito Capital se definen unos hitos principales, a los cuales se asigna una ponderación porcentual. Así las cosas, se reporta avance en el indicador una vez se cumplan las metas respectivas en cada uno de los hitos según los plazos establecidos.</t>
  </si>
  <si>
    <t>El indicador medirá el nivel de avance en el desarrollo de la estrategia piloto de articulación de los programas para la inclusión social y productiva de la administración distrital en materia de información. Para ello se deberán tener en cuenta los siguientes conceptos:
- Programas para la inclusión social: son aquellos que le permiten a un hogar o persona acceder a servicios sociales, tales como educación, salud, vivienda y servicios públicos domiciliarios, entre otros.
- Programas para la inclusión productiva: son aquellos que le permiten a las personas mejorar sus ingresos mediante el acceso al mercado laboral formal.</t>
  </si>
  <si>
    <t>Corresponde al piloto de articulación de información entre los programas de inclusión social y de inclusión productiva del Distrito Capital, de forma tal que se facilite la identificación de los beneficiarios de ambos tipos de programas, así como su transición desde los primeros (inclusión social) a los segundos (inclusión productiva).
Este producto será diseñado, coordinado y ejecutado por la Secretaría Distrital de Desarrollo Económico a través de la Dirección de Estudios de Desarrollo Económico con el apoyo de la Oficina Asesora de Planeación. La Secretaría Distrital de Planeación, la Secretaría de Integración Social, la Secretaría de la Mujer y la Secretaría de Gobierno serán corresponsables técnicas de este producto en los distintos hitos establecidos para el diseño, pilotaje y ajuste de la estrategia. El detalle de su participación se definirá específicamente en el marco del Hito 1 (definición del plan de trabajo, cronograma específico y metodología) que lidere la SDDE, con la participación de las oficinas asesoras de planeación de las entidades corresponsables.</t>
  </si>
  <si>
    <t>Corresponde a los espacios físicos que permitan ofrecer los servicios del sector desarrollo económico cerca de sus beneficiarios (personas o unidades productivas).
Este producto será diseñado, coordinado y ejecutado por la Secretaría Distrital de Desarrollo Económico a través de la Dirección de Gestión Corporativa, con el apoyo de la Dirección de Estudios de Desarrollo Económico y la Oficina Asesora de Planeación, que determinará las localidades o unidades de planeación local (según el Plan de Ordenamiento Territorial vigente) con mayores necesidades de servicios del sector económico y los servicios que deberían ofrecerse en cada uno de los casos, incluidos los servicios del Instituto Distrital de Turismo (IDT) y del Instituto para la Economía Social (IPES). La Secretaría de Gobierno y la Secretaría General, en el marco de sus funciones, apoyarán mediante asistencia técnica y la orientación para la habilitación de espacios (en caso de contar con alguno disponible) para el proceso de descentralización que trata este producto. En particular, el Laboratorio de Innovación Pública de Bogotá (iBO) de la Alta Consejería de las TIC podrá apoyar en el diseño o rediseño de estos espacios físicos utilizando herramientas innovadoras basadas en la co-creacion y la experimentación, buscando una mejor experiencia del servicio prestado a la ciudadanía. Para todo esto, el apoyo se gestionará a través de las oficinas asesoras de planeación de las entidades corresponsables.</t>
  </si>
  <si>
    <t>Corresponde a servicios de coworking públicos que prioricen los distritos de innovación y las aglomeraciones económicas (consolidadas o incipientes), para la promoción del trabajo compartido.
Este producto será diseñado, liderado y ejecutado por la Secretaría Distrital de Desarrollo Económico a través de la Subdirección de Emprendimiento y Negocios, con el apoyo técnico de la Secretaría General a través de la Alta Consejería Distrital de las TIC y del Laboratorio de Innovación Pública de Bogotá (iBO), con énfasis en el diseño requerido para la prestación de los servicios a los que se refiere este producto. Para ello, el apoyo se gestionará a través de la oficina asesora de planeación de esta entidad.</t>
  </si>
  <si>
    <t>Iván Mauricio Durán</t>
  </si>
  <si>
    <t>imduran@alcaldiabogota.gov.co</t>
  </si>
  <si>
    <t xml:space="preserve">(601) 381 3000 </t>
  </si>
  <si>
    <t>Sumatoria del número de proyectos de inversión internacional relevante atraídos y del número de emprendimientos dinámicos apoyados en la ciudad región, según los criterios de relevancia definidos.</t>
  </si>
  <si>
    <t>Proyectos de inversión internacional relevante atraidos y emprendimientos dinámicos financiados en la ciudad región.</t>
  </si>
  <si>
    <t>El indicador se medirá con la siguiente fórmula:
Sumatoria del número de proyectos de inversión internacional relevante atraídos y del número de emprendimientos dinámicos apoyados en la ciudad región, según los criterios de relevancia definidos.
Para el cálculo del indicador se tomarán como referencia el total de proyectos de inversión internacional relevante atraída a la ciudad y el total de emprendimientos dinámicos apoyados en cada periodo de tiempo, según lo reporte Invest in Bogota, en línea con lo planteado en los productos 1.3.1. y 1.3.2.</t>
  </si>
  <si>
    <t>El indicador mide  la dinámica de los proyectos de inversión internacional relevante atraídos a la ciudad región y de los emprendimientos dinámicos apoyados, bajo los criterios definidos por Invest in Bogota, como resultado de las acciones de la política que busca proveer bienes y servicios públicos para la productividad de las empresas. La descripción anterior deberá tener en cuenta los siguientes conceptos:
- Inversión internacional relevante: aquella que cumpla al menos uno de los siguientes criterios: (i) transferencia de tecnología y conocimiento; (ii) incremento en la capacidad exportadora y (iii) que aporten al cumplimiento de los ODS.</t>
  </si>
  <si>
    <t>Proyectos de inversión internacional relevante atraídos y emprendimientos dinámicos financiados en la ciudad región.</t>
  </si>
  <si>
    <t>La Dirección de Desarrollo Empresarial y Empleo, en calidad de responsable del indicador, en 2024 deberá ajustar y complementar las metas hasta 2038 con base en la información que se recabe durante 2023 derivada de la ejecución de la política.</t>
  </si>
  <si>
    <t>La Dirección de Competitividad Bogotá Región, en calidad de responsable del indicador, en 2024 deberá ajustar y complementar las metas hasta 2038 con base en la información que se recabe durante 2023 derivada de la ejecución de la política.</t>
  </si>
  <si>
    <t>2.2.3 Lineamientos para focalizacion de beneficiarios y beneficiarias con criterios poblacionales</t>
  </si>
  <si>
    <t xml:space="preserve">Número de documentos con lineamientos de focalización de personas beneficiarias </t>
  </si>
  <si>
    <t xml:space="preserve">La aplicación y diseño de lineamientos con criterios poblacionales para la focalización de personas beneficiarias en los programas , garantiza una coordinación entre la oferta de servicios, a la vez que consolida la estructura institucional necesaria para la política pública.
</t>
  </si>
  <si>
    <t xml:space="preserve">Se busca medir y contabilizar el número de documentos que incluyan los lineamientos de focalización de población beneficiaria del IMG. El objetivo del indicador es mantener el número de programas que integran los lineamientos, por lo que su tipo anualización es constante. </t>
  </si>
  <si>
    <t xml:space="preserve"> El producto supone el diseño de lineamientos de focalización incorporando criterios poblacionales (incluyendo los enfoques diferencial, enfoque de género, interseccionalidad, poblacional, y territorial), con el fin de llegar a la ciudadanía con condiciones de vida o contextos socioeconómicos más complejos.  La integración de estos lineamientos en los programas  esencial para centrar la oferta de servicios en la población más vulnerable. Se espera contar con criterios de ingreso a los programas que supongan mecanismos de focalización inicialmente mediante el SISBEN, pero que además permitan realizar otro tipo de priorización de población para que la población étnica, grupos afro, raizales, rom, migrantes, o victimas del conflicto armado cuenten con otro tipo de instrumento y puedan contar con beneficios de acceso a los programas de la oferta sectorial.
Adicionalmente, de manera particular, se espera contar con el apoyo de la Secretaría Distrital de la Mujer en la identificación de criterios y en el diseño de mecanismos para garantizar que los apoyos gubernamentales se dirigan priorizando en enfoque de género.</t>
  </si>
  <si>
    <t>Derechos Humanos, Poblacional-Diferencial, Género, Territorial</t>
  </si>
  <si>
    <t xml:space="preserve">Sumatoria de documentos con lineamientos de focalización de beneficiarios </t>
  </si>
  <si>
    <t xml:space="preserve">Sumatoria de programas con lineamientos de focalización de beneficiarios </t>
  </si>
  <si>
    <t>Registros Administrativos Dirección de Planeación Social - SDP</t>
  </si>
  <si>
    <t>Beatriz Yadira Díaz</t>
  </si>
  <si>
    <t>Subsecretaria de Políticas Públicas y Planeación Social y Económica</t>
  </si>
  <si>
    <t>Subsecretaría de Planeación Socioeconómica</t>
  </si>
  <si>
    <t>bdiaz@sdp.gov.co</t>
  </si>
  <si>
    <t>6013358000 Ext. 8502</t>
  </si>
  <si>
    <t>Mónica Maloof Árias</t>
  </si>
  <si>
    <t>Directora de Planeación</t>
  </si>
  <si>
    <t xml:space="preserve">Sumatoria de programas con lineamientos de focalización de personas beneficiarias </t>
  </si>
  <si>
    <t>Funcionamiento</t>
  </si>
  <si>
    <t>Mujer</t>
  </si>
  <si>
    <t>Dirección de Derechos y Desarrollo de Política</t>
  </si>
  <si>
    <t>Clara López García</t>
  </si>
  <si>
    <t>clopez@sdmujer.gov.co</t>
  </si>
  <si>
    <t>1.1.</t>
  </si>
  <si>
    <t>Derechos Humanos; Poblacional-Diferencial; Género; Territorial</t>
  </si>
  <si>
    <t>Documento CONPES Distrital No: 25</t>
  </si>
  <si>
    <r>
      <t xml:space="preserve">Objetivo General de la Política Pública: </t>
    </r>
    <r>
      <rPr>
        <sz val="10"/>
        <color theme="1"/>
        <rFont val="Arial Narrow"/>
        <family val="2"/>
      </rPr>
      <t xml:space="preserve">promover el aumento de la productividad de las unidades productivas por medio de la potencialización y aprovechamiento de los beneficios de las aglomeraciones económicas, de manera que se amplíe la generación de empleo y de ingresos para las personas y, en ese sentido, el desarrollo económico de los ciudadanos.  </t>
    </r>
  </si>
  <si>
    <t>1.1  Para 2030, erradicar la pobreza extrema para todas las personas en el mundo, actualmente medida por un ingreso por persona inferior a 1,25 dólares al día.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</si>
</sst>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
    <numFmt numFmtId="165" formatCode="dd&quot;/&quot;mm&quot;/&quot;yyyy"/>
    <numFmt numFmtId="166" formatCode="&quot;$&quot;#,##0"/>
    <numFmt numFmtId="167" formatCode="0.0%"/>
    <numFmt numFmtId="168" formatCode="&quot;$&quot;#,##0.00"/>
    <numFmt numFmtId="169" formatCode="_(* #,##0_);_(* \(#,##0\);_(* &quot;-&quot;??_);_(@_)"/>
    <numFmt numFmtId="170" formatCode="mmm\-yyyy"/>
    <numFmt numFmtId="171" formatCode="_ * #,##0.00_ ;_ * \-#,##0.00_ ;_ * &quot;-&quot;??_ ;_ @_ "/>
  </numFmts>
  <fonts count="55">
    <font>
      <sz val="11"/>
      <color theme="1"/>
      <name val="Calibri"/>
      <scheme val="minor"/>
    </font>
    <font>
      <sz val="11"/>
      <color theme="1"/>
      <name val="Calibri"/>
      <family val="2"/>
      <scheme val="minor"/>
    </font>
    <font>
      <sz val="11"/>
      <color theme="1"/>
      <name val="Calibri"/>
      <family val="2"/>
      <scheme val="minor"/>
    </font>
    <font>
      <b/>
      <sz val="10"/>
      <color theme="1"/>
      <name val="Arial Narrow"/>
    </font>
    <font>
      <sz val="11"/>
      <name val="Calibri"/>
    </font>
    <font>
      <sz val="10"/>
      <color theme="1"/>
      <name val="Arial Narrow"/>
    </font>
    <font>
      <u/>
      <sz val="10"/>
      <color rgb="FF0000FF"/>
      <name val="Arial"/>
    </font>
    <font>
      <sz val="11"/>
      <color theme="1"/>
      <name val="Arial Narrow"/>
    </font>
    <font>
      <sz val="11"/>
      <color rgb="FFFF0000"/>
      <name val="&quot;Arial Narrow&quot;"/>
    </font>
    <font>
      <u/>
      <sz val="10"/>
      <color rgb="FF0000FF"/>
      <name val="Arial"/>
    </font>
    <font>
      <u/>
      <sz val="10"/>
      <color rgb="FF0000FF"/>
      <name val="Arial"/>
    </font>
    <font>
      <sz val="11"/>
      <color rgb="FF000000"/>
      <name val="&quot;Arial Narrow&quot;"/>
    </font>
    <font>
      <sz val="10"/>
      <color rgb="FF000000"/>
      <name val="&quot;Arial Narrow&quot;"/>
    </font>
    <font>
      <u/>
      <sz val="10"/>
      <color rgb="FF0000FF"/>
      <name val="Arial"/>
    </font>
    <font>
      <sz val="11"/>
      <color theme="1"/>
      <name val="Calibri"/>
    </font>
    <font>
      <sz val="11"/>
      <color rgb="FF000000"/>
      <name val="&quot;Arial Narrow&quot;"/>
    </font>
    <font>
      <u/>
      <sz val="10"/>
      <color rgb="FF0000FF"/>
      <name val="Arial Narrow"/>
    </font>
    <font>
      <sz val="11"/>
      <color rgb="FF000000"/>
      <name val="Calibri"/>
    </font>
    <font>
      <b/>
      <sz val="12"/>
      <color theme="1"/>
      <name val="Arial Narrow"/>
    </font>
    <font>
      <sz val="12"/>
      <color theme="1"/>
      <name val="Arial Narrow"/>
    </font>
    <font>
      <sz val="14"/>
      <color theme="1"/>
      <name val="Arial Narrow"/>
    </font>
    <font>
      <b/>
      <sz val="12"/>
      <color theme="0"/>
      <name val="Arial Narrow"/>
    </font>
    <font>
      <sz val="12"/>
      <color theme="0"/>
      <name val="Arial Narrow"/>
    </font>
    <font>
      <b/>
      <sz val="11"/>
      <color theme="1"/>
      <name val="Calibri"/>
    </font>
    <font>
      <b/>
      <sz val="12"/>
      <color rgb="FFFFFFFF"/>
      <name val="Arial Narrow"/>
    </font>
    <font>
      <b/>
      <i/>
      <sz val="12"/>
      <color theme="1"/>
      <name val="Arial Narrow"/>
    </font>
    <font>
      <sz val="12"/>
      <color rgb="FF000000"/>
      <name val="&quot;Arial Narrow&quot;"/>
    </font>
    <font>
      <u/>
      <sz val="12"/>
      <color theme="1"/>
      <name val="Arial Narrow"/>
    </font>
    <font>
      <i/>
      <sz val="12"/>
      <color theme="1"/>
      <name val="Arial Narrow"/>
    </font>
    <font>
      <u/>
      <sz val="12"/>
      <color theme="1"/>
      <name val="Arial Narrow"/>
    </font>
    <font>
      <sz val="12"/>
      <color rgb="FF000000"/>
      <name val="Arial Narrow"/>
    </font>
    <font>
      <u/>
      <sz val="12"/>
      <color theme="1"/>
      <name val="Arial Narrow"/>
    </font>
    <font>
      <sz val="12"/>
      <color rgb="FF000000"/>
      <name val="&quot;docs-Arial Narrow&quot;"/>
    </font>
    <font>
      <u/>
      <sz val="12"/>
      <color theme="1"/>
      <name val="Arial Narrow"/>
    </font>
    <font>
      <u/>
      <sz val="12"/>
      <color theme="1"/>
      <name val="Arial Narrow"/>
    </font>
    <font>
      <u/>
      <sz val="12"/>
      <color rgb="FF0000FF"/>
      <name val="Arial Narrow"/>
    </font>
    <font>
      <u/>
      <sz val="12"/>
      <color theme="1"/>
      <name val="Arial Narrow"/>
    </font>
    <font>
      <sz val="12"/>
      <color theme="1"/>
      <name val="&quot;Arial Narrow&quot;"/>
    </font>
    <font>
      <b/>
      <sz val="14"/>
      <color theme="1"/>
      <name val="Arial Narrow"/>
    </font>
    <font>
      <sz val="12"/>
      <color rgb="FFFF0000"/>
      <name val="Arial Narrow"/>
    </font>
    <font>
      <sz val="12"/>
      <color theme="1"/>
      <name val="Arial Narrow"/>
      <family val="2"/>
    </font>
    <font>
      <sz val="11"/>
      <color theme="1"/>
      <name val="Calibri"/>
      <scheme val="minor"/>
    </font>
    <font>
      <sz val="10"/>
      <name val="Arial"/>
      <family val="2"/>
    </font>
    <font>
      <b/>
      <sz val="12"/>
      <color theme="0"/>
      <name val="Arial Narrow"/>
      <family val="2"/>
    </font>
    <font>
      <b/>
      <sz val="12"/>
      <color theme="1"/>
      <name val="Arial Narrow"/>
      <family val="2"/>
    </font>
    <font>
      <b/>
      <i/>
      <sz val="12"/>
      <name val="Arial Narrow"/>
      <family val="2"/>
    </font>
    <font>
      <u/>
      <sz val="10"/>
      <color indexed="12"/>
      <name val="Arial"/>
      <family val="2"/>
    </font>
    <font>
      <sz val="12"/>
      <name val="Arial Narrow"/>
      <family val="2"/>
    </font>
    <font>
      <b/>
      <sz val="12"/>
      <name val="Arial Narrow"/>
      <family val="2"/>
    </font>
    <font>
      <u/>
      <sz val="12"/>
      <name val="Arial Narrow"/>
      <family val="2"/>
    </font>
    <font>
      <sz val="11"/>
      <name val="Arial Narrow"/>
      <family val="2"/>
    </font>
    <font>
      <i/>
      <sz val="12"/>
      <name val="Arial Narrow"/>
      <family val="2"/>
    </font>
    <font>
      <i/>
      <sz val="12"/>
      <color theme="1"/>
      <name val="Arial Narrow"/>
      <family val="2"/>
    </font>
    <font>
      <sz val="10"/>
      <color theme="1"/>
      <name val="Arial Narrow"/>
      <family val="2"/>
    </font>
    <font>
      <b/>
      <sz val="10"/>
      <color theme="1"/>
      <name val="Arial Narrow"/>
      <family val="2"/>
    </font>
  </fonts>
  <fills count="15">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0070C0"/>
        <bgColor rgb="FF0070C0"/>
      </patternFill>
    </fill>
    <fill>
      <patternFill patternType="solid">
        <fgColor rgb="FF2F75B5"/>
        <bgColor rgb="FF2F75B5"/>
      </patternFill>
    </fill>
    <fill>
      <patternFill patternType="solid">
        <fgColor rgb="FF93AFEF"/>
        <bgColor rgb="FF93AFEF"/>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DADADA"/>
        <bgColor rgb="FFDADADA"/>
      </patternFill>
    </fill>
    <fill>
      <patternFill patternType="solid">
        <fgColor rgb="FFBDD6EE"/>
        <bgColor rgb="FFBDD6EE"/>
      </patternFill>
    </fill>
    <fill>
      <patternFill patternType="solid">
        <fgColor rgb="FFFFFFFF"/>
        <bgColor rgb="FFFFFFFF"/>
      </patternFill>
    </fill>
    <fill>
      <patternFill patternType="solid">
        <fgColor theme="4" tint="0.39997558519241921"/>
        <bgColor indexed="64"/>
      </patternFill>
    </fill>
    <fill>
      <patternFill patternType="solid">
        <fgColor theme="0"/>
        <bgColor indexed="64"/>
      </patternFill>
    </fill>
  </fills>
  <borders count="1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right/>
      <top/>
      <bottom/>
      <diagonal/>
    </border>
    <border>
      <left/>
      <right/>
      <top/>
      <bottom style="double">
        <color rgb="FF000000"/>
      </bottom>
      <diagonal/>
    </border>
    <border>
      <left/>
      <right/>
      <top/>
      <bottom style="double">
        <color rgb="FF000000"/>
      </bottom>
      <diagonal/>
    </border>
    <border>
      <left style="double">
        <color rgb="FF000000"/>
      </left>
      <right style="double">
        <color rgb="FF000000"/>
      </right>
      <top style="double">
        <color rgb="FF000000"/>
      </top>
      <bottom/>
      <diagonal/>
    </border>
    <border>
      <left/>
      <right style="double">
        <color rgb="FF000000"/>
      </right>
      <top style="double">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rgb="FF000000"/>
      </right>
      <top/>
      <bottom/>
      <diagonal/>
    </border>
    <border>
      <left/>
      <right/>
      <top style="thin">
        <color rgb="FF000000"/>
      </top>
      <bottom/>
      <diagonal/>
    </border>
    <border>
      <left/>
      <right style="medium">
        <color rgb="FF000000"/>
      </right>
      <top style="thin">
        <color rgb="FF000000"/>
      </top>
      <bottom/>
      <diagonal/>
    </border>
    <border>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style="thin">
        <color rgb="FF000000"/>
      </bottom>
      <diagonal/>
    </border>
    <border>
      <left/>
      <right style="thin">
        <color rgb="FF000000"/>
      </right>
      <top/>
      <bottom/>
      <diagonal/>
    </border>
    <border>
      <left/>
      <right style="medium">
        <color rgb="FF000000"/>
      </right>
      <top style="thin">
        <color rgb="FF000000"/>
      </top>
      <bottom/>
      <diagonal/>
    </border>
    <border>
      <left/>
      <right style="thin">
        <color rgb="FF000000"/>
      </right>
      <top/>
      <bottom/>
      <diagonal/>
    </border>
    <border>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top/>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style="medium">
        <color rgb="FF000000"/>
      </right>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indexed="64"/>
      </bottom>
      <diagonal/>
    </border>
  </borders>
  <cellStyleXfs count="10">
    <xf numFmtId="0" fontId="0" fillId="0" borderId="0"/>
    <xf numFmtId="9" fontId="41" fillId="0" borderId="0" applyFont="0" applyFill="0" applyBorder="0" applyAlignment="0" applyProtection="0"/>
    <xf numFmtId="0" fontId="41" fillId="0" borderId="139"/>
    <xf numFmtId="0" fontId="2" fillId="0" borderId="139"/>
    <xf numFmtId="0" fontId="1" fillId="0" borderId="139"/>
    <xf numFmtId="0" fontId="42" fillId="0" borderId="139"/>
    <xf numFmtId="0" fontId="46" fillId="0" borderId="139" applyNumberFormat="0" applyFill="0" applyBorder="0" applyAlignment="0" applyProtection="0">
      <alignment vertical="top"/>
      <protection locked="0"/>
    </xf>
    <xf numFmtId="0" fontId="42" fillId="0" borderId="139"/>
    <xf numFmtId="171" fontId="42" fillId="0" borderId="139" applyFont="0" applyFill="0" applyBorder="0" applyAlignment="0" applyProtection="0"/>
    <xf numFmtId="0" fontId="42" fillId="0" borderId="139"/>
  </cellStyleXfs>
  <cellXfs count="92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6" xfId="0" applyFont="1" applyBorder="1" applyAlignment="1">
      <alignment vertical="center"/>
    </xf>
    <xf numFmtId="14" fontId="5" fillId="0" borderId="7" xfId="0" applyNumberFormat="1" applyFont="1" applyBorder="1" applyAlignment="1">
      <alignment vertical="center"/>
    </xf>
    <xf numFmtId="0" fontId="5" fillId="0" borderId="7" xfId="0" applyFont="1" applyBorder="1" applyAlignment="1">
      <alignment vertical="center"/>
    </xf>
    <xf numFmtId="0" fontId="5" fillId="0" borderId="0" xfId="0" applyFont="1" applyAlignment="1">
      <alignment horizontal="right" vertical="center"/>
    </xf>
    <xf numFmtId="0" fontId="5" fillId="0" borderId="9" xfId="0" applyFont="1" applyBorder="1" applyAlignment="1">
      <alignment vertical="center"/>
    </xf>
    <xf numFmtId="0" fontId="3" fillId="0" borderId="10" xfId="0" applyFont="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3" fillId="0" borderId="14" xfId="0" applyFont="1" applyBorder="1" applyAlignment="1">
      <alignment vertical="center"/>
    </xf>
    <xf numFmtId="0" fontId="5" fillId="2" borderId="12" xfId="0" applyFont="1" applyFill="1" applyBorder="1" applyAlignment="1">
      <alignment horizontal="center" vertical="center" wrapText="1"/>
    </xf>
    <xf numFmtId="0" fontId="5" fillId="2" borderId="15" xfId="0" applyFont="1" applyFill="1" applyBorder="1" applyAlignment="1">
      <alignment vertical="center"/>
    </xf>
    <xf numFmtId="0" fontId="5" fillId="2" borderId="12" xfId="0" applyFont="1" applyFill="1" applyBorder="1" applyAlignment="1">
      <alignment vertical="center" wrapText="1"/>
    </xf>
    <xf numFmtId="0" fontId="5" fillId="2" borderId="16" xfId="0" applyFont="1" applyFill="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vertical="center"/>
    </xf>
    <xf numFmtId="0" fontId="3" fillId="0" borderId="21" xfId="0" applyFont="1" applyBorder="1" applyAlignment="1">
      <alignment vertical="center"/>
    </xf>
    <xf numFmtId="0" fontId="3" fillId="2" borderId="12" xfId="0" applyFont="1" applyFill="1" applyBorder="1" applyAlignment="1">
      <alignment vertical="center"/>
    </xf>
    <xf numFmtId="0" fontId="5" fillId="2" borderId="12" xfId="0" applyFont="1" applyFill="1" applyBorder="1" applyAlignment="1">
      <alignment horizontal="left" vertical="center"/>
    </xf>
    <xf numFmtId="0" fontId="5" fillId="2" borderId="16"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4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0" xfId="0" applyFont="1" applyFill="1" applyAlignment="1">
      <alignment horizontal="center" vertical="center" wrapText="1"/>
    </xf>
    <xf numFmtId="0" fontId="5" fillId="0" borderId="17" xfId="0" applyFont="1" applyBorder="1" applyAlignment="1">
      <alignment vertical="center" wrapText="1"/>
    </xf>
    <xf numFmtId="9" fontId="5" fillId="0" borderId="7" xfId="0" applyNumberFormat="1" applyFont="1" applyBorder="1" applyAlignment="1">
      <alignment horizontal="center" vertical="center" wrapText="1"/>
    </xf>
    <xf numFmtId="0" fontId="5" fillId="0" borderId="7" xfId="0" applyFont="1" applyBorder="1" applyAlignment="1">
      <alignment vertical="center" wrapText="1"/>
    </xf>
    <xf numFmtId="10" fontId="5" fillId="2" borderId="7" xfId="0" applyNumberFormat="1" applyFont="1" applyFill="1" applyBorder="1" applyAlignment="1">
      <alignment horizontal="center" vertical="center"/>
    </xf>
    <xf numFmtId="164" fontId="5" fillId="0" borderId="7" xfId="0" applyNumberFormat="1" applyFont="1" applyBorder="1" applyAlignment="1">
      <alignment vertical="center" wrapText="1"/>
    </xf>
    <xf numFmtId="165" fontId="5" fillId="0" borderId="7" xfId="0" applyNumberFormat="1" applyFont="1" applyBorder="1" applyAlignment="1">
      <alignment vertical="center" wrapText="1"/>
    </xf>
    <xf numFmtId="165" fontId="5" fillId="0" borderId="7" xfId="0" applyNumberFormat="1" applyFont="1" applyBorder="1" applyAlignment="1">
      <alignment horizontal="right" vertical="center" wrapText="1"/>
    </xf>
    <xf numFmtId="10" fontId="5" fillId="0" borderId="7" xfId="0" applyNumberFormat="1" applyFont="1" applyBorder="1" applyAlignment="1">
      <alignment vertical="center" wrapText="1"/>
    </xf>
    <xf numFmtId="9" fontId="5" fillId="0" borderId="7" xfId="0" applyNumberFormat="1" applyFont="1" applyBorder="1" applyAlignment="1">
      <alignment vertical="center" wrapText="1"/>
    </xf>
    <xf numFmtId="10" fontId="5" fillId="2" borderId="7" xfId="0" applyNumberFormat="1"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42" xfId="0" applyFont="1" applyBorder="1" applyAlignment="1">
      <alignment horizontal="center" vertical="center" wrapText="1"/>
    </xf>
    <xf numFmtId="3" fontId="5" fillId="0" borderId="7" xfId="0" applyNumberFormat="1" applyFont="1" applyBorder="1" applyAlignment="1">
      <alignment horizontal="center" vertical="center" wrapText="1"/>
    </xf>
    <xf numFmtId="0" fontId="5" fillId="0" borderId="7" xfId="0" applyFont="1" applyBorder="1" applyAlignment="1">
      <alignment horizontal="center" vertical="center" wrapText="1"/>
    </xf>
    <xf numFmtId="164" fontId="5" fillId="0" borderId="7" xfId="0" applyNumberFormat="1" applyFont="1" applyBorder="1" applyAlignment="1">
      <alignment horizontal="right" vertical="center" wrapText="1"/>
    </xf>
    <xf numFmtId="166" fontId="5" fillId="0" borderId="7" xfId="0" applyNumberFormat="1" applyFont="1" applyBorder="1" applyAlignment="1">
      <alignment vertical="center" wrapText="1"/>
    </xf>
    <xf numFmtId="0" fontId="5" fillId="0" borderId="42" xfId="0" applyFont="1" applyBorder="1" applyAlignment="1">
      <alignment vertical="center" wrapText="1"/>
    </xf>
    <xf numFmtId="166" fontId="5" fillId="0" borderId="17" xfId="0" applyNumberFormat="1" applyFont="1" applyBorder="1" applyAlignment="1">
      <alignment vertical="center" wrapText="1"/>
    </xf>
    <xf numFmtId="0" fontId="5" fillId="0" borderId="7" xfId="0" applyFont="1" applyBorder="1" applyAlignment="1">
      <alignment horizontal="left" vertical="center" wrapText="1"/>
    </xf>
    <xf numFmtId="0" fontId="6" fillId="0" borderId="7" xfId="0" applyFont="1" applyBorder="1" applyAlignment="1">
      <alignment vertical="center" wrapText="1"/>
    </xf>
    <xf numFmtId="0" fontId="5" fillId="0" borderId="16" xfId="0" applyFont="1" applyBorder="1" applyAlignment="1">
      <alignment vertical="center"/>
    </xf>
    <xf numFmtId="164" fontId="5" fillId="0" borderId="50" xfId="0" applyNumberFormat="1" applyFont="1" applyBorder="1" applyAlignment="1">
      <alignment vertical="center" wrapText="1"/>
    </xf>
    <xf numFmtId="0" fontId="5" fillId="0" borderId="50" xfId="0" applyFont="1" applyBorder="1" applyAlignment="1">
      <alignment vertical="center" wrapText="1"/>
    </xf>
    <xf numFmtId="166" fontId="7" fillId="0" borderId="7" xfId="0" applyNumberFormat="1" applyFont="1" applyBorder="1" applyAlignment="1">
      <alignment vertical="center" wrapText="1"/>
    </xf>
    <xf numFmtId="0" fontId="8" fillId="0" borderId="8" xfId="0" applyFont="1" applyBorder="1" applyAlignment="1">
      <alignment horizontal="center" vertical="center"/>
    </xf>
    <xf numFmtId="166" fontId="8" fillId="0" borderId="8" xfId="0" applyNumberFormat="1" applyFont="1" applyBorder="1" applyAlignment="1">
      <alignment horizontal="center" vertical="center"/>
    </xf>
    <xf numFmtId="166" fontId="5" fillId="0" borderId="7" xfId="0" applyNumberFormat="1" applyFont="1" applyBorder="1" applyAlignment="1">
      <alignment horizontal="right" vertical="center" wrapText="1"/>
    </xf>
    <xf numFmtId="0" fontId="5" fillId="0" borderId="51" xfId="0" applyFont="1" applyBorder="1" applyAlignment="1">
      <alignment horizontal="left" vertical="center"/>
    </xf>
    <xf numFmtId="0" fontId="7" fillId="2" borderId="7" xfId="0" applyFont="1" applyFill="1" applyBorder="1" applyAlignment="1">
      <alignment horizontal="left" vertical="center" wrapText="1"/>
    </xf>
    <xf numFmtId="0" fontId="5" fillId="2" borderId="7" xfId="0" applyFont="1" applyFill="1" applyBorder="1" applyAlignment="1">
      <alignment vertical="center" wrapText="1"/>
    </xf>
    <xf numFmtId="164" fontId="5" fillId="2" borderId="7" xfId="0" applyNumberFormat="1" applyFont="1" applyFill="1" applyBorder="1" applyAlignment="1">
      <alignment vertical="center" wrapText="1"/>
    </xf>
    <xf numFmtId="0" fontId="9" fillId="2" borderId="16" xfId="0" applyFont="1" applyFill="1" applyBorder="1" applyAlignment="1">
      <alignment horizontal="left" vertical="center" wrapText="1"/>
    </xf>
    <xf numFmtId="164" fontId="5" fillId="2" borderId="7" xfId="0" applyNumberFormat="1" applyFont="1" applyFill="1" applyBorder="1" applyAlignment="1">
      <alignment horizontal="right" vertical="center" wrapText="1"/>
    </xf>
    <xf numFmtId="0" fontId="5" fillId="2" borderId="42" xfId="0" applyFont="1" applyFill="1" applyBorder="1" applyAlignment="1">
      <alignment vertical="center" wrapText="1"/>
    </xf>
    <xf numFmtId="166" fontId="5" fillId="2" borderId="17" xfId="0" applyNumberFormat="1" applyFont="1" applyFill="1" applyBorder="1" applyAlignment="1">
      <alignment vertical="center" wrapText="1"/>
    </xf>
    <xf numFmtId="0" fontId="5" fillId="2" borderId="42" xfId="0" applyFont="1" applyFill="1" applyBorder="1" applyAlignment="1">
      <alignment horizontal="right" vertical="center" wrapText="1"/>
    </xf>
    <xf numFmtId="0" fontId="5" fillId="0" borderId="9" xfId="0" applyFont="1" applyBorder="1" applyAlignment="1">
      <alignment vertical="center" wrapText="1"/>
    </xf>
    <xf numFmtId="0" fontId="5" fillId="2" borderId="50" xfId="0" applyFont="1" applyFill="1" applyBorder="1" applyAlignment="1">
      <alignment vertical="center" wrapText="1"/>
    </xf>
    <xf numFmtId="167" fontId="5" fillId="2" borderId="7" xfId="0" applyNumberFormat="1" applyFont="1" applyFill="1" applyBorder="1" applyAlignment="1">
      <alignment vertical="center" wrapText="1"/>
    </xf>
    <xf numFmtId="166" fontId="7" fillId="0" borderId="7" xfId="0" applyNumberFormat="1" applyFont="1" applyBorder="1" applyAlignment="1">
      <alignment horizontal="right" vertical="center" wrapText="1"/>
    </xf>
    <xf numFmtId="0" fontId="5" fillId="2" borderId="7"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0" borderId="17" xfId="0" applyFont="1" applyBorder="1" applyAlignment="1">
      <alignment horizontal="left" vertical="center" wrapText="1"/>
    </xf>
    <xf numFmtId="0" fontId="10" fillId="2" borderId="16" xfId="0" applyFont="1" applyFill="1" applyBorder="1" applyAlignment="1">
      <alignment vertical="center" wrapText="1"/>
    </xf>
    <xf numFmtId="0" fontId="5" fillId="0" borderId="9" xfId="0" applyFont="1" applyBorder="1" applyAlignment="1">
      <alignment horizontal="left" vertical="center" wrapText="1"/>
    </xf>
    <xf numFmtId="166" fontId="11" fillId="0" borderId="8" xfId="0" applyNumberFormat="1" applyFont="1" applyBorder="1"/>
    <xf numFmtId="166" fontId="7" fillId="0" borderId="7" xfId="0" applyNumberFormat="1" applyFont="1" applyBorder="1" applyAlignment="1">
      <alignment horizontal="left" vertical="center" wrapText="1"/>
    </xf>
    <xf numFmtId="166" fontId="11" fillId="0" borderId="5" xfId="0" applyNumberFormat="1" applyFont="1" applyBorder="1"/>
    <xf numFmtId="166" fontId="12" fillId="0" borderId="8" xfId="0" applyNumberFormat="1" applyFont="1" applyBorder="1" applyAlignment="1">
      <alignment horizontal="left" vertical="center" wrapText="1"/>
    </xf>
    <xf numFmtId="166" fontId="12" fillId="0" borderId="5" xfId="0" applyNumberFormat="1" applyFont="1" applyBorder="1" applyAlignment="1">
      <alignment horizontal="left" vertical="center" wrapText="1"/>
    </xf>
    <xf numFmtId="0" fontId="13" fillId="0" borderId="7" xfId="0" applyFont="1" applyBorder="1" applyAlignment="1">
      <alignment vertical="center" wrapText="1"/>
    </xf>
    <xf numFmtId="0" fontId="5" fillId="2" borderId="16" xfId="0" applyFont="1" applyFill="1" applyBorder="1" applyAlignment="1">
      <alignment vertical="center" wrapText="1"/>
    </xf>
    <xf numFmtId="10" fontId="5" fillId="2" borderId="7" xfId="0" applyNumberFormat="1" applyFont="1" applyFill="1" applyBorder="1" applyAlignment="1">
      <alignment horizontal="right" vertical="center" wrapText="1"/>
    </xf>
    <xf numFmtId="4" fontId="5" fillId="0" borderId="7" xfId="0" applyNumberFormat="1" applyFont="1" applyBorder="1" applyAlignment="1">
      <alignment vertical="center" wrapText="1"/>
    </xf>
    <xf numFmtId="168" fontId="5" fillId="0" borderId="17" xfId="0" applyNumberFormat="1" applyFont="1" applyBorder="1" applyAlignment="1">
      <alignment horizontal="center" vertical="center" wrapText="1"/>
    </xf>
    <xf numFmtId="0" fontId="7" fillId="0" borderId="7" xfId="0" applyFont="1" applyBorder="1" applyAlignment="1">
      <alignment wrapText="1"/>
    </xf>
    <xf numFmtId="0" fontId="14" fillId="0" borderId="17" xfId="0" applyFont="1" applyBorder="1"/>
    <xf numFmtId="166" fontId="14" fillId="0" borderId="17" xfId="0" applyNumberFormat="1" applyFont="1" applyBorder="1"/>
    <xf numFmtId="10" fontId="5" fillId="0" borderId="7" xfId="0" applyNumberFormat="1" applyFont="1" applyBorder="1" applyAlignment="1">
      <alignment horizontal="center" vertical="center" wrapText="1"/>
    </xf>
    <xf numFmtId="0" fontId="5" fillId="2" borderId="13" xfId="0" applyFont="1" applyFill="1" applyBorder="1" applyAlignment="1">
      <alignment vertical="center" wrapText="1"/>
    </xf>
    <xf numFmtId="166" fontId="5" fillId="2" borderId="13" xfId="0" applyNumberFormat="1" applyFont="1" applyFill="1" applyBorder="1" applyAlignment="1">
      <alignment vertical="center" wrapText="1"/>
    </xf>
    <xf numFmtId="10" fontId="5" fillId="2" borderId="7" xfId="0" applyNumberFormat="1" applyFont="1" applyFill="1" applyBorder="1" applyAlignment="1">
      <alignment vertical="center"/>
    </xf>
    <xf numFmtId="9" fontId="5" fillId="2" borderId="7" xfId="0" applyNumberFormat="1" applyFont="1" applyFill="1" applyBorder="1" applyAlignment="1">
      <alignment horizontal="right" vertical="center" wrapText="1"/>
    </xf>
    <xf numFmtId="169" fontId="5" fillId="0" borderId="7" xfId="0" applyNumberFormat="1" applyFont="1" applyBorder="1" applyAlignment="1">
      <alignment horizontal="center" vertical="center" wrapText="1"/>
    </xf>
    <xf numFmtId="0" fontId="5" fillId="2" borderId="7" xfId="0" applyFont="1" applyFill="1" applyBorder="1" applyAlignment="1">
      <alignment horizontal="right" vertical="center" wrapText="1"/>
    </xf>
    <xf numFmtId="167" fontId="5" fillId="2" borderId="50" xfId="0" applyNumberFormat="1" applyFont="1" applyFill="1" applyBorder="1" applyAlignment="1">
      <alignment vertical="center" wrapText="1"/>
    </xf>
    <xf numFmtId="0" fontId="15" fillId="0" borderId="8" xfId="0" applyFont="1" applyBorder="1" applyAlignment="1">
      <alignment horizontal="left" vertical="center" wrapText="1"/>
    </xf>
    <xf numFmtId="0" fontId="12" fillId="0" borderId="5" xfId="0" applyFont="1" applyBorder="1" applyAlignment="1">
      <alignment horizontal="center" vertical="center" wrapText="1"/>
    </xf>
    <xf numFmtId="0" fontId="12" fillId="0" borderId="5" xfId="0" applyFont="1" applyBorder="1" applyAlignment="1">
      <alignment horizontal="right" vertical="center" wrapText="1"/>
    </xf>
    <xf numFmtId="0" fontId="12" fillId="0" borderId="8" xfId="0" applyFont="1" applyBorder="1" applyAlignment="1">
      <alignment vertical="center" wrapText="1"/>
    </xf>
    <xf numFmtId="0" fontId="12" fillId="0" borderId="5" xfId="0" applyFont="1" applyBorder="1" applyAlignment="1">
      <alignment vertical="center" wrapText="1"/>
    </xf>
    <xf numFmtId="166" fontId="12" fillId="0" borderId="5" xfId="0" applyNumberFormat="1" applyFont="1" applyBorder="1" applyAlignment="1">
      <alignment vertical="center" wrapText="1"/>
    </xf>
    <xf numFmtId="166" fontId="12" fillId="0" borderId="8" xfId="0" applyNumberFormat="1" applyFont="1" applyBorder="1" applyAlignment="1">
      <alignment vertical="center" wrapText="1"/>
    </xf>
    <xf numFmtId="0" fontId="5" fillId="0" borderId="7" xfId="0" applyFont="1" applyBorder="1" applyAlignment="1">
      <alignment horizontal="right" vertical="center" wrapText="1"/>
    </xf>
    <xf numFmtId="0" fontId="5" fillId="2" borderId="42" xfId="0" applyFont="1" applyFill="1" applyBorder="1" applyAlignment="1">
      <alignment vertical="center"/>
    </xf>
    <xf numFmtId="0" fontId="5" fillId="2" borderId="7" xfId="0" applyFont="1" applyFill="1" applyBorder="1" applyAlignment="1">
      <alignment vertical="center"/>
    </xf>
    <xf numFmtId="4" fontId="5" fillId="2" borderId="50" xfId="0" applyNumberFormat="1" applyFont="1" applyFill="1" applyBorder="1" applyAlignment="1">
      <alignment vertical="center" wrapText="1"/>
    </xf>
    <xf numFmtId="10" fontId="5" fillId="2" borderId="50" xfId="0" applyNumberFormat="1" applyFont="1" applyFill="1" applyBorder="1" applyAlignment="1">
      <alignment vertical="center" wrapText="1"/>
    </xf>
    <xf numFmtId="4" fontId="7" fillId="2" borderId="50" xfId="0" applyNumberFormat="1" applyFont="1" applyFill="1" applyBorder="1" applyAlignment="1">
      <alignment vertical="center" wrapText="1"/>
    </xf>
    <xf numFmtId="0" fontId="16" fillId="2" borderId="16" xfId="0" applyFont="1" applyFill="1" applyBorder="1" applyAlignment="1">
      <alignment vertical="center" wrapText="1"/>
    </xf>
    <xf numFmtId="167" fontId="5" fillId="2" borderId="9" xfId="0" applyNumberFormat="1" applyFont="1" applyFill="1" applyBorder="1" applyAlignment="1">
      <alignment vertical="center" wrapText="1"/>
    </xf>
    <xf numFmtId="0" fontId="5" fillId="2" borderId="9" xfId="0" applyFont="1" applyFill="1" applyBorder="1" applyAlignment="1">
      <alignment vertical="center" wrapText="1"/>
    </xf>
    <xf numFmtId="170" fontId="5" fillId="0" borderId="7" xfId="0" applyNumberFormat="1" applyFont="1" applyBorder="1" applyAlignment="1">
      <alignment horizontal="center" vertical="center" wrapText="1"/>
    </xf>
    <xf numFmtId="0" fontId="5" fillId="2" borderId="7" xfId="0" applyFont="1" applyFill="1" applyBorder="1" applyAlignment="1">
      <alignment horizontal="center" vertical="center"/>
    </xf>
    <xf numFmtId="0" fontId="5" fillId="2" borderId="52" xfId="0" applyFont="1" applyFill="1" applyBorder="1" applyAlignment="1">
      <alignment vertical="center"/>
    </xf>
    <xf numFmtId="0" fontId="5" fillId="2" borderId="16" xfId="0" applyFont="1" applyFill="1" applyBorder="1" applyAlignment="1">
      <alignment horizontal="right" vertical="center"/>
    </xf>
    <xf numFmtId="0" fontId="5" fillId="2" borderId="16"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7" fillId="0" borderId="0" xfId="0" applyFont="1" applyAlignment="1">
      <alignment horizontal="right"/>
    </xf>
    <xf numFmtId="0" fontId="19" fillId="0" borderId="0" xfId="0" applyFont="1"/>
    <xf numFmtId="0" fontId="21" fillId="6" borderId="56" xfId="0" applyFont="1" applyFill="1" applyBorder="1" applyAlignment="1">
      <alignment horizontal="center" vertical="center"/>
    </xf>
    <xf numFmtId="0" fontId="21" fillId="6" borderId="57" xfId="0" applyFont="1" applyFill="1" applyBorder="1" applyAlignment="1">
      <alignment horizontal="center" vertical="center"/>
    </xf>
    <xf numFmtId="0" fontId="19" fillId="0" borderId="59" xfId="0" applyFont="1" applyBorder="1" applyAlignment="1">
      <alignment vertical="center" wrapText="1"/>
    </xf>
    <xf numFmtId="0" fontId="18" fillId="0" borderId="61" xfId="0" applyFont="1" applyBorder="1" applyAlignment="1">
      <alignment vertical="center" wrapText="1"/>
    </xf>
    <xf numFmtId="0" fontId="19" fillId="0" borderId="61" xfId="0" applyFont="1" applyBorder="1" applyAlignment="1">
      <alignment vertical="center" wrapText="1"/>
    </xf>
    <xf numFmtId="0" fontId="18" fillId="0" borderId="64" xfId="0" applyFont="1" applyBorder="1" applyAlignment="1">
      <alignment vertical="center" wrapText="1"/>
    </xf>
    <xf numFmtId="0" fontId="21" fillId="6" borderId="65" xfId="0" applyFont="1" applyFill="1" applyBorder="1" applyAlignment="1">
      <alignment horizontal="center" vertical="center" wrapText="1"/>
    </xf>
    <xf numFmtId="0" fontId="22" fillId="0" borderId="0" xfId="0" applyFont="1"/>
    <xf numFmtId="0" fontId="18" fillId="2" borderId="16" xfId="0" applyFont="1" applyFill="1" applyBorder="1" applyAlignment="1">
      <alignment horizontal="center" vertical="center"/>
    </xf>
    <xf numFmtId="0" fontId="19" fillId="2" borderId="16"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19" fillId="2" borderId="61" xfId="0" applyFont="1" applyFill="1" applyBorder="1" applyAlignment="1">
      <alignment vertical="center" wrapText="1"/>
    </xf>
    <xf numFmtId="0" fontId="18" fillId="2" borderId="61" xfId="0" applyFont="1" applyFill="1" applyBorder="1" applyAlignment="1">
      <alignment vertical="center" wrapText="1"/>
    </xf>
    <xf numFmtId="0" fontId="19" fillId="0" borderId="0" xfId="0" applyFont="1" applyAlignment="1">
      <alignment wrapText="1"/>
    </xf>
    <xf numFmtId="0" fontId="23" fillId="0" borderId="0" xfId="0" applyFont="1"/>
    <xf numFmtId="0" fontId="14" fillId="0" borderId="0" xfId="0" applyFont="1"/>
    <xf numFmtId="0" fontId="23" fillId="0" borderId="0" xfId="0" applyFont="1" applyAlignment="1">
      <alignment horizontal="center"/>
    </xf>
    <xf numFmtId="0" fontId="23" fillId="0" borderId="0" xfId="0" applyFont="1" applyAlignment="1">
      <alignment horizontal="center" vertical="center"/>
    </xf>
    <xf numFmtId="0" fontId="14" fillId="0" borderId="0" xfId="0" applyFont="1" applyAlignment="1">
      <alignment vertical="center"/>
    </xf>
    <xf numFmtId="0" fontId="14" fillId="7" borderId="16" xfId="0" applyFont="1" applyFill="1" applyBorder="1"/>
    <xf numFmtId="0" fontId="14" fillId="2" borderId="16" xfId="0" applyFont="1" applyFill="1" applyBorder="1"/>
    <xf numFmtId="0" fontId="14" fillId="8" borderId="16" xfId="0" applyFont="1" applyFill="1" applyBorder="1"/>
    <xf numFmtId="0" fontId="14" fillId="9" borderId="16" xfId="0" applyFont="1" applyFill="1" applyBorder="1"/>
    <xf numFmtId="0" fontId="14" fillId="3" borderId="16" xfId="0" applyFont="1" applyFill="1" applyBorder="1"/>
    <xf numFmtId="0" fontId="14" fillId="10" borderId="16" xfId="0" applyFont="1" applyFill="1" applyBorder="1"/>
    <xf numFmtId="0" fontId="14" fillId="11" borderId="16" xfId="0" applyFont="1" applyFill="1" applyBorder="1"/>
    <xf numFmtId="0" fontId="19" fillId="3" borderId="67" xfId="0" applyFont="1" applyFill="1" applyBorder="1"/>
    <xf numFmtId="49" fontId="24" fillId="3" borderId="68" xfId="0" applyNumberFormat="1" applyFont="1" applyFill="1" applyBorder="1" applyAlignment="1">
      <alignment horizontal="left" vertical="center"/>
    </xf>
    <xf numFmtId="49" fontId="21" fillId="3" borderId="30" xfId="0" applyNumberFormat="1" applyFont="1" applyFill="1" applyBorder="1" applyAlignment="1">
      <alignment horizontal="center" vertical="center"/>
    </xf>
    <xf numFmtId="49" fontId="21" fillId="3" borderId="69" xfId="0" applyNumberFormat="1" applyFont="1" applyFill="1" applyBorder="1" applyAlignment="1">
      <alignment horizontal="center" vertical="center"/>
    </xf>
    <xf numFmtId="0" fontId="25" fillId="0" borderId="71" xfId="0" applyFont="1" applyBorder="1" applyAlignment="1">
      <alignment horizontal="left" vertical="center" wrapText="1"/>
    </xf>
    <xf numFmtId="0" fontId="25" fillId="0" borderId="33" xfId="0" applyFont="1" applyBorder="1" applyAlignment="1">
      <alignment horizontal="left" vertical="center" wrapText="1"/>
    </xf>
    <xf numFmtId="0" fontId="25" fillId="0" borderId="75" xfId="0" applyFont="1" applyBorder="1" applyAlignment="1">
      <alignment horizontal="left" vertical="center" wrapText="1"/>
    </xf>
    <xf numFmtId="0" fontId="19" fillId="2" borderId="32"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0" borderId="8" xfId="0" applyFont="1" applyBorder="1"/>
    <xf numFmtId="0" fontId="19" fillId="2" borderId="7" xfId="0" applyFont="1" applyFill="1" applyBorder="1" applyAlignment="1">
      <alignment horizontal="left" vertical="center" wrapText="1"/>
    </xf>
    <xf numFmtId="0" fontId="19" fillId="2" borderId="15" xfId="0" applyFont="1" applyFill="1" applyBorder="1" applyAlignment="1">
      <alignment horizontal="left" vertical="center"/>
    </xf>
    <xf numFmtId="0" fontId="19" fillId="2" borderId="79" xfId="0" applyFont="1" applyFill="1" applyBorder="1" applyAlignment="1">
      <alignment horizontal="left" vertical="center"/>
    </xf>
    <xf numFmtId="0" fontId="25" fillId="2" borderId="50" xfId="0" applyFont="1" applyFill="1" applyBorder="1" applyAlignment="1">
      <alignment horizontal="left" vertical="center" wrapText="1"/>
    </xf>
    <xf numFmtId="0" fontId="19" fillId="2" borderId="81" xfId="0" applyFont="1" applyFill="1" applyBorder="1" applyAlignment="1">
      <alignment horizontal="center"/>
    </xf>
    <xf numFmtId="0" fontId="19" fillId="2" borderId="15" xfId="0" applyFont="1" applyFill="1" applyBorder="1" applyAlignment="1">
      <alignment horizontal="center"/>
    </xf>
    <xf numFmtId="0" fontId="19" fillId="2" borderId="15" xfId="0" applyFont="1" applyFill="1" applyBorder="1"/>
    <xf numFmtId="0" fontId="19" fillId="2" borderId="82" xfId="0" applyFont="1" applyFill="1" applyBorder="1"/>
    <xf numFmtId="0" fontId="19" fillId="2" borderId="16" xfId="0" applyFont="1" applyFill="1" applyBorder="1" applyAlignment="1">
      <alignment horizontal="center"/>
    </xf>
    <xf numFmtId="0" fontId="19" fillId="2" borderId="16" xfId="0" applyFont="1" applyFill="1" applyBorder="1"/>
    <xf numFmtId="0" fontId="19" fillId="2" borderId="86" xfId="0" applyFont="1" applyFill="1" applyBorder="1"/>
    <xf numFmtId="0" fontId="19" fillId="2" borderId="19" xfId="0" applyFont="1" applyFill="1" applyBorder="1" applyAlignment="1">
      <alignment horizontal="center"/>
    </xf>
    <xf numFmtId="0" fontId="19" fillId="2" borderId="19" xfId="0" applyFont="1" applyFill="1" applyBorder="1"/>
    <xf numFmtId="0" fontId="19" fillId="2" borderId="87" xfId="0" applyFont="1" applyFill="1" applyBorder="1"/>
    <xf numFmtId="0" fontId="18" fillId="2" borderId="7" xfId="0" applyFont="1" applyFill="1" applyBorder="1" applyAlignment="1">
      <alignment horizontal="left" vertical="center" wrapText="1"/>
    </xf>
    <xf numFmtId="0" fontId="19" fillId="2" borderId="81" xfId="0" applyFont="1" applyFill="1" applyBorder="1" applyAlignment="1">
      <alignment vertical="center"/>
    </xf>
    <xf numFmtId="0" fontId="19" fillId="2" borderId="15" xfId="0" applyFont="1" applyFill="1" applyBorder="1" applyAlignment="1">
      <alignment vertical="center" wrapText="1"/>
    </xf>
    <xf numFmtId="0" fontId="19" fillId="2" borderId="82" xfId="0" applyFont="1" applyFill="1" applyBorder="1" applyAlignment="1">
      <alignment vertical="center" wrapText="1"/>
    </xf>
    <xf numFmtId="0" fontId="19" fillId="2" borderId="92" xfId="0" applyFont="1" applyFill="1" applyBorder="1" applyAlignment="1">
      <alignment vertical="center"/>
    </xf>
    <xf numFmtId="0" fontId="19" fillId="2" borderId="19" xfId="0" applyFont="1" applyFill="1" applyBorder="1" applyAlignment="1">
      <alignment vertical="center" wrapText="1"/>
    </xf>
    <xf numFmtId="0" fontId="19" fillId="2" borderId="16" xfId="0" applyFont="1" applyFill="1" applyBorder="1" applyAlignment="1">
      <alignment vertical="center" wrapText="1"/>
    </xf>
    <xf numFmtId="0" fontId="19" fillId="2" borderId="86" xfId="0" applyFont="1" applyFill="1" applyBorder="1" applyAlignment="1">
      <alignment vertical="center" wrapText="1"/>
    </xf>
    <xf numFmtId="0" fontId="19" fillId="2" borderId="92" xfId="0" applyFont="1" applyFill="1" applyBorder="1" applyAlignment="1">
      <alignment horizontal="right" vertical="center" wrapText="1"/>
    </xf>
    <xf numFmtId="0" fontId="19" fillId="2" borderId="42" xfId="0" applyFont="1" applyFill="1" applyBorder="1" applyAlignment="1">
      <alignment horizontal="left" vertical="center" wrapText="1"/>
    </xf>
    <xf numFmtId="0" fontId="19" fillId="2" borderId="16" xfId="0" applyFont="1" applyFill="1" applyBorder="1" applyAlignment="1">
      <alignment horizontal="right" vertical="center" wrapText="1"/>
    </xf>
    <xf numFmtId="0" fontId="19" fillId="2" borderId="7" xfId="0" applyFont="1" applyFill="1" applyBorder="1" applyAlignment="1">
      <alignment horizontal="center" vertical="center" wrapText="1"/>
    </xf>
    <xf numFmtId="0" fontId="19" fillId="2" borderId="7" xfId="0" applyFont="1" applyFill="1" applyBorder="1" applyAlignment="1">
      <alignment vertical="center" wrapText="1"/>
    </xf>
    <xf numFmtId="0" fontId="19" fillId="2" borderId="85" xfId="0" applyFont="1" applyFill="1" applyBorder="1" applyAlignment="1">
      <alignment horizontal="left"/>
    </xf>
    <xf numFmtId="0" fontId="19" fillId="2" borderId="87" xfId="0" applyFont="1" applyFill="1" applyBorder="1" applyAlignment="1">
      <alignment horizontal="center"/>
    </xf>
    <xf numFmtId="0" fontId="19" fillId="2" borderId="93"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87" xfId="0" applyFont="1" applyFill="1" applyBorder="1" applyAlignment="1">
      <alignment horizontal="center" vertical="center" wrapText="1"/>
    </xf>
    <xf numFmtId="0" fontId="19" fillId="2" borderId="81" xfId="0" applyFont="1" applyFill="1" applyBorder="1" applyAlignment="1">
      <alignment vertical="center" wrapText="1"/>
    </xf>
    <xf numFmtId="0" fontId="19" fillId="2" borderId="7" xfId="0" applyFont="1" applyFill="1" applyBorder="1"/>
    <xf numFmtId="0" fontId="19" fillId="2" borderId="16" xfId="0" applyFont="1" applyFill="1" applyBorder="1" applyAlignment="1">
      <alignment horizontal="right"/>
    </xf>
    <xf numFmtId="0" fontId="19" fillId="2" borderId="93" xfId="0" applyFont="1" applyFill="1" applyBorder="1" applyAlignment="1">
      <alignment vertical="center" wrapText="1"/>
    </xf>
    <xf numFmtId="0" fontId="25" fillId="0" borderId="83" xfId="0" applyFont="1" applyBorder="1" applyAlignment="1">
      <alignment horizontal="left" vertical="center" wrapText="1"/>
    </xf>
    <xf numFmtId="0" fontId="19" fillId="2" borderId="8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94" xfId="0" applyFont="1" applyFill="1" applyBorder="1" applyAlignment="1">
      <alignment horizontal="right" vertical="center" wrapText="1"/>
    </xf>
    <xf numFmtId="3" fontId="27" fillId="0" borderId="7" xfId="0" applyNumberFormat="1" applyFont="1" applyBorder="1" applyAlignment="1">
      <alignment horizontal="center" vertical="center" wrapText="1"/>
    </xf>
    <xf numFmtId="0" fontId="19" fillId="0" borderId="16" xfId="0" applyFont="1" applyBorder="1" applyAlignment="1">
      <alignment horizontal="center" vertical="center" wrapText="1"/>
    </xf>
    <xf numFmtId="0" fontId="19" fillId="0" borderId="16" xfId="0" applyFont="1" applyBorder="1" applyAlignment="1">
      <alignment horizontal="right" vertical="center"/>
    </xf>
    <xf numFmtId="0" fontId="19" fillId="0" borderId="7" xfId="0" applyFont="1" applyBorder="1" applyAlignment="1">
      <alignment horizontal="center" vertical="center" wrapText="1"/>
    </xf>
    <xf numFmtId="0" fontId="19" fillId="2" borderId="16" xfId="0" applyFont="1" applyFill="1" applyBorder="1" applyAlignment="1">
      <alignment horizontal="right" vertical="center"/>
    </xf>
    <xf numFmtId="0" fontId="19" fillId="2" borderId="86" xfId="0" applyFont="1" applyFill="1" applyBorder="1" applyAlignment="1">
      <alignment horizontal="center" vertical="center" wrapText="1"/>
    </xf>
    <xf numFmtId="49" fontId="18" fillId="2" borderId="81" xfId="0" applyNumberFormat="1" applyFont="1" applyFill="1" applyBorder="1" applyAlignment="1">
      <alignment horizontal="center" vertical="center"/>
    </xf>
    <xf numFmtId="49" fontId="18" fillId="2" borderId="15" xfId="0" applyNumberFormat="1" applyFont="1" applyFill="1" applyBorder="1" applyAlignment="1">
      <alignment horizontal="center" vertical="center"/>
    </xf>
    <xf numFmtId="0" fontId="19" fillId="2" borderId="92" xfId="0" applyFont="1" applyFill="1" applyBorder="1" applyAlignment="1">
      <alignment horizontal="center" vertical="center" wrapText="1"/>
    </xf>
    <xf numFmtId="49" fontId="18" fillId="2" borderId="16" xfId="0" applyNumberFormat="1" applyFont="1" applyFill="1" applyBorder="1" applyAlignment="1">
      <alignment horizontal="center" vertical="center"/>
    </xf>
    <xf numFmtId="169" fontId="19" fillId="2" borderId="7" xfId="0" applyNumberFormat="1" applyFont="1" applyFill="1" applyBorder="1" applyAlignment="1">
      <alignment horizontal="center" vertical="center" wrapText="1"/>
    </xf>
    <xf numFmtId="169" fontId="19" fillId="2" borderId="19" xfId="0" applyNumberFormat="1" applyFont="1" applyFill="1" applyBorder="1" applyAlignment="1">
      <alignment vertical="center" wrapText="1"/>
    </xf>
    <xf numFmtId="49" fontId="18" fillId="2" borderId="19" xfId="0" applyNumberFormat="1" applyFont="1" applyFill="1" applyBorder="1" applyAlignment="1">
      <alignment horizontal="center" vertical="center"/>
    </xf>
    <xf numFmtId="0" fontId="19" fillId="2" borderId="19" xfId="0" applyFont="1" applyFill="1" applyBorder="1" applyAlignment="1">
      <alignment horizontal="right" vertical="center"/>
    </xf>
    <xf numFmtId="0" fontId="19" fillId="2" borderId="81" xfId="0" applyFont="1" applyFill="1" applyBorder="1" applyAlignment="1">
      <alignment horizontal="left" vertical="center" wrapText="1"/>
    </xf>
    <xf numFmtId="0" fontId="19" fillId="2" borderId="15" xfId="0" applyFont="1" applyFill="1" applyBorder="1" applyAlignment="1">
      <alignment horizontal="left" vertical="center" wrapText="1"/>
    </xf>
    <xf numFmtId="0" fontId="19" fillId="2" borderId="95" xfId="0" applyFont="1" applyFill="1" applyBorder="1" applyAlignment="1">
      <alignment horizontal="left" vertical="center" wrapText="1"/>
    </xf>
    <xf numFmtId="0" fontId="19" fillId="2" borderId="96" xfId="0" applyFont="1" applyFill="1" applyBorder="1" applyAlignment="1">
      <alignment horizontal="left" vertical="center" wrapText="1"/>
    </xf>
    <xf numFmtId="0" fontId="19" fillId="2" borderId="100" xfId="0" applyFont="1" applyFill="1" applyBorder="1" applyAlignment="1">
      <alignment horizontal="right" vertical="center" wrapText="1"/>
    </xf>
    <xf numFmtId="3" fontId="19" fillId="0" borderId="1" xfId="0" applyNumberFormat="1" applyFont="1" applyBorder="1" applyAlignment="1">
      <alignment horizontal="center" vertical="center" wrapText="1"/>
    </xf>
    <xf numFmtId="9" fontId="19" fillId="0" borderId="15"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82" xfId="0" applyFont="1" applyBorder="1" applyAlignment="1">
      <alignment horizontal="center" vertical="center" wrapText="1"/>
    </xf>
    <xf numFmtId="10" fontId="19" fillId="0" borderId="0" xfId="0" applyNumberFormat="1" applyFont="1"/>
    <xf numFmtId="9" fontId="14" fillId="0" borderId="16" xfId="0" applyNumberFormat="1" applyFont="1" applyBorder="1"/>
    <xf numFmtId="9" fontId="19" fillId="0" borderId="51" xfId="0" applyNumberFormat="1" applyFont="1" applyBorder="1" applyAlignment="1">
      <alignment horizontal="center" vertical="center" wrapText="1"/>
    </xf>
    <xf numFmtId="9" fontId="19" fillId="0" borderId="16" xfId="0" applyNumberFormat="1" applyFont="1" applyBorder="1" applyAlignment="1">
      <alignment horizontal="center" vertical="center" wrapText="1"/>
    </xf>
    <xf numFmtId="0" fontId="19" fillId="0" borderId="86" xfId="0" applyFont="1" applyBorder="1" applyAlignment="1">
      <alignment horizontal="center" vertical="center" wrapText="1"/>
    </xf>
    <xf numFmtId="0" fontId="19" fillId="2" borderId="93" xfId="0" applyFont="1" applyFill="1" applyBorder="1" applyAlignment="1">
      <alignment horizontal="right" vertical="center" wrapText="1"/>
    </xf>
    <xf numFmtId="9" fontId="19" fillId="2" borderId="12" xfId="0" applyNumberFormat="1" applyFont="1" applyFill="1" applyBorder="1" applyAlignment="1">
      <alignment horizontal="center" vertical="center" wrapText="1"/>
    </xf>
    <xf numFmtId="0" fontId="19" fillId="2" borderId="12" xfId="0" applyFont="1" applyFill="1" applyBorder="1" applyAlignment="1">
      <alignment horizontal="center" vertical="center" wrapText="1"/>
    </xf>
    <xf numFmtId="9" fontId="14" fillId="12" borderId="104" xfId="0" applyNumberFormat="1" applyFont="1" applyFill="1" applyBorder="1"/>
    <xf numFmtId="9" fontId="19" fillId="2" borderId="19" xfId="0" applyNumberFormat="1" applyFont="1" applyFill="1" applyBorder="1" applyAlignment="1">
      <alignment horizontal="center" vertical="center" wrapText="1"/>
    </xf>
    <xf numFmtId="0" fontId="19" fillId="2" borderId="92" xfId="0" applyFont="1" applyFill="1" applyBorder="1"/>
    <xf numFmtId="0" fontId="19" fillId="2" borderId="16" xfId="0" applyFont="1" applyFill="1" applyBorder="1" applyAlignment="1">
      <alignment horizontal="center" vertical="top" wrapText="1"/>
    </xf>
    <xf numFmtId="0" fontId="19" fillId="2" borderId="19" xfId="0" applyFont="1" applyFill="1" applyBorder="1" applyAlignment="1">
      <alignment horizontal="center" vertical="top" wrapText="1"/>
    </xf>
    <xf numFmtId="0" fontId="19" fillId="2" borderId="16" xfId="0" applyFont="1" applyFill="1" applyBorder="1" applyAlignment="1">
      <alignment horizontal="left" vertical="center" wrapText="1"/>
    </xf>
    <xf numFmtId="0" fontId="19" fillId="2" borderId="7" xfId="0" applyFont="1" applyFill="1" applyBorder="1" applyAlignment="1">
      <alignment horizontal="center"/>
    </xf>
    <xf numFmtId="0" fontId="19" fillId="2" borderId="93" xfId="0" applyFont="1" applyFill="1" applyBorder="1"/>
    <xf numFmtId="0" fontId="19" fillId="2" borderId="104" xfId="0" applyFont="1" applyFill="1" applyBorder="1"/>
    <xf numFmtId="0" fontId="19" fillId="2" borderId="52" xfId="0" applyFont="1" applyFill="1" applyBorder="1"/>
    <xf numFmtId="0" fontId="19" fillId="2" borderId="109" xfId="0" applyFont="1" applyFill="1" applyBorder="1"/>
    <xf numFmtId="0" fontId="19" fillId="0" borderId="33" xfId="0" applyFont="1" applyBorder="1" applyAlignment="1">
      <alignment horizontal="left" vertical="center" wrapText="1"/>
    </xf>
    <xf numFmtId="0" fontId="19" fillId="0" borderId="33" xfId="0" applyFont="1" applyBorder="1" applyAlignment="1">
      <alignment vertical="center" wrapText="1"/>
    </xf>
    <xf numFmtId="0" fontId="19" fillId="0" borderId="33" xfId="0" applyFont="1" applyBorder="1" applyAlignment="1">
      <alignment horizontal="left" vertical="center"/>
    </xf>
    <xf numFmtId="0" fontId="28" fillId="0" borderId="33" xfId="0" applyFont="1" applyBorder="1" applyAlignment="1">
      <alignment horizontal="left" vertical="center"/>
    </xf>
    <xf numFmtId="0" fontId="18" fillId="3" borderId="111" xfId="0" applyFont="1" applyFill="1" applyBorder="1" applyAlignment="1">
      <alignment horizontal="center" vertical="center" wrapText="1"/>
    </xf>
    <xf numFmtId="0" fontId="28" fillId="0" borderId="112" xfId="0" applyFont="1" applyBorder="1" applyAlignment="1">
      <alignment horizontal="left"/>
    </xf>
    <xf numFmtId="0" fontId="28" fillId="0" borderId="0" xfId="0" applyFont="1" applyAlignment="1">
      <alignment horizontal="left"/>
    </xf>
    <xf numFmtId="0" fontId="19" fillId="2" borderId="19" xfId="0" applyFont="1" applyFill="1" applyBorder="1" applyAlignment="1">
      <alignment horizontal="left"/>
    </xf>
    <xf numFmtId="0" fontId="19" fillId="2" borderId="7"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82" xfId="0" applyFont="1" applyFill="1" applyBorder="1" applyAlignment="1">
      <alignment horizontal="left" vertical="center" wrapText="1"/>
    </xf>
    <xf numFmtId="9" fontId="19" fillId="0" borderId="95" xfId="0" applyNumberFormat="1" applyFont="1" applyBorder="1" applyAlignment="1">
      <alignment horizontal="center" vertical="center" wrapText="1"/>
    </xf>
    <xf numFmtId="0" fontId="19" fillId="2" borderId="32" xfId="0" applyFont="1" applyFill="1" applyBorder="1" applyAlignment="1">
      <alignment horizontal="left" vertical="center"/>
    </xf>
    <xf numFmtId="0" fontId="19" fillId="2" borderId="12" xfId="0" applyFont="1" applyFill="1" applyBorder="1" applyAlignment="1">
      <alignment horizontal="left" vertical="center" wrapText="1"/>
    </xf>
    <xf numFmtId="0" fontId="19" fillId="2" borderId="117" xfId="0" applyFont="1" applyFill="1" applyBorder="1" applyAlignment="1">
      <alignment horizontal="left" vertical="center" wrapText="1"/>
    </xf>
    <xf numFmtId="0" fontId="19" fillId="0" borderId="7" xfId="0" applyFont="1" applyBorder="1" applyAlignment="1">
      <alignment vertical="center" wrapText="1"/>
    </xf>
    <xf numFmtId="0" fontId="19" fillId="0" borderId="81" xfId="0" applyFont="1" applyBorder="1" applyAlignment="1">
      <alignment horizontal="left" vertical="center" wrapText="1"/>
    </xf>
    <xf numFmtId="0" fontId="19" fillId="0" borderId="15" xfId="0" applyFont="1" applyBorder="1" applyAlignment="1">
      <alignment horizontal="left" vertical="center" wrapText="1"/>
    </xf>
    <xf numFmtId="0" fontId="19" fillId="0" borderId="95" xfId="0" applyFont="1" applyBorder="1" applyAlignment="1">
      <alignment horizontal="left" vertical="center" wrapText="1"/>
    </xf>
    <xf numFmtId="0" fontId="19" fillId="0" borderId="96" xfId="0" applyFont="1" applyBorder="1" applyAlignment="1">
      <alignment horizontal="left" vertical="center" wrapText="1"/>
    </xf>
    <xf numFmtId="0" fontId="19" fillId="0" borderId="100" xfId="0" applyFont="1" applyBorder="1" applyAlignment="1">
      <alignment horizontal="right" vertical="center" wrapText="1"/>
    </xf>
    <xf numFmtId="0" fontId="19" fillId="0" borderId="92" xfId="0" applyFont="1" applyBorder="1" applyAlignment="1">
      <alignment horizontal="right" vertical="center" wrapText="1"/>
    </xf>
    <xf numFmtId="4" fontId="19" fillId="0" borderId="0" xfId="0" applyNumberFormat="1" applyFont="1"/>
    <xf numFmtId="0" fontId="19" fillId="0" borderId="93" xfId="0" applyFont="1" applyBorder="1" applyAlignment="1">
      <alignment horizontal="right" vertical="center" wrapText="1"/>
    </xf>
    <xf numFmtId="9" fontId="19" fillId="0" borderId="12" xfId="0" applyNumberFormat="1" applyFont="1" applyBorder="1" applyAlignment="1">
      <alignment horizontal="center" vertical="center" wrapText="1"/>
    </xf>
    <xf numFmtId="0" fontId="19" fillId="0" borderId="12" xfId="0" applyFont="1" applyBorder="1" applyAlignment="1">
      <alignment horizontal="center" vertical="center" wrapText="1"/>
    </xf>
    <xf numFmtId="9" fontId="14" fillId="0" borderId="104" xfId="0" applyNumberFormat="1" applyFont="1" applyBorder="1"/>
    <xf numFmtId="9" fontId="19" fillId="0" borderId="19" xfId="0" applyNumberFormat="1" applyFont="1" applyBorder="1" applyAlignment="1">
      <alignment horizontal="center" vertical="center" wrapText="1"/>
    </xf>
    <xf numFmtId="0" fontId="19" fillId="0" borderId="19" xfId="0" applyFont="1" applyBorder="1" applyAlignment="1">
      <alignment horizontal="center" vertical="center" wrapText="1"/>
    </xf>
    <xf numFmtId="0" fontId="19" fillId="0" borderId="87" xfId="0" applyFont="1" applyBorder="1" applyAlignment="1">
      <alignment horizontal="center" vertical="center" wrapText="1"/>
    </xf>
    <xf numFmtId="0" fontId="19" fillId="2" borderId="122" xfId="0" applyFont="1" applyFill="1" applyBorder="1"/>
    <xf numFmtId="0" fontId="19" fillId="2" borderId="123" xfId="0" applyFont="1" applyFill="1" applyBorder="1"/>
    <xf numFmtId="0" fontId="25" fillId="0" borderId="10" xfId="0" applyFont="1" applyBorder="1" applyAlignment="1">
      <alignment horizontal="left" vertical="center" wrapText="1"/>
    </xf>
    <xf numFmtId="0" fontId="19" fillId="0" borderId="10" xfId="0" applyFont="1" applyBorder="1" applyAlignment="1">
      <alignment horizontal="left" vertical="center" wrapText="1"/>
    </xf>
    <xf numFmtId="0" fontId="19" fillId="0" borderId="10" xfId="0" applyFont="1" applyBorder="1" applyAlignment="1">
      <alignment vertical="center" wrapText="1"/>
    </xf>
    <xf numFmtId="0" fontId="29" fillId="0" borderId="7" xfId="0" applyFont="1" applyBorder="1" applyAlignment="1">
      <alignment vertical="center" wrapText="1"/>
    </xf>
    <xf numFmtId="0" fontId="19" fillId="0" borderId="32" xfId="0" applyFont="1" applyBorder="1" applyAlignment="1">
      <alignment horizontal="left" vertical="center" wrapText="1"/>
    </xf>
    <xf numFmtId="0" fontId="19" fillId="2" borderId="12" xfId="0" applyFont="1" applyFill="1" applyBorder="1" applyAlignment="1">
      <alignment horizontal="left" vertical="center"/>
    </xf>
    <xf numFmtId="0" fontId="19" fillId="2" borderId="117" xfId="0" applyFont="1" applyFill="1" applyBorder="1" applyAlignment="1">
      <alignment horizontal="left" vertical="center"/>
    </xf>
    <xf numFmtId="0" fontId="19" fillId="0" borderId="32" xfId="0" applyFont="1" applyBorder="1" applyAlignment="1">
      <alignment horizontal="left" vertical="center"/>
    </xf>
    <xf numFmtId="0" fontId="19" fillId="12" borderId="16" xfId="0" applyFont="1" applyFill="1" applyBorder="1"/>
    <xf numFmtId="0" fontId="19" fillId="2" borderId="124" xfId="0" applyFont="1" applyFill="1" applyBorder="1" applyAlignment="1">
      <alignment horizontal="left" vertical="center" wrapText="1"/>
    </xf>
    <xf numFmtId="0" fontId="19" fillId="2" borderId="125" xfId="0" applyFont="1" applyFill="1" applyBorder="1" applyAlignment="1">
      <alignment horizontal="left" vertical="center" wrapText="1"/>
    </xf>
    <xf numFmtId="0" fontId="28" fillId="0" borderId="10" xfId="0" applyFont="1" applyBorder="1" applyAlignment="1">
      <alignment horizontal="left" vertical="center"/>
    </xf>
    <xf numFmtId="0" fontId="19" fillId="0" borderId="0" xfId="0" applyFont="1" applyAlignment="1">
      <alignment vertical="center" wrapText="1"/>
    </xf>
    <xf numFmtId="0" fontId="31" fillId="2" borderId="7" xfId="0" applyFont="1" applyFill="1" applyBorder="1" applyAlignment="1">
      <alignment vertical="center" wrapText="1"/>
    </xf>
    <xf numFmtId="3" fontId="19" fillId="0" borderId="8" xfId="0" applyNumberFormat="1" applyFont="1" applyBorder="1" applyAlignment="1">
      <alignment horizontal="center" vertical="center" wrapText="1"/>
    </xf>
    <xf numFmtId="9" fontId="14" fillId="0" borderId="51" xfId="0" applyNumberFormat="1" applyFont="1" applyBorder="1"/>
    <xf numFmtId="0" fontId="30" fillId="0" borderId="0" xfId="0" applyFont="1"/>
    <xf numFmtId="169" fontId="19" fillId="0" borderId="7" xfId="0" applyNumberFormat="1" applyFont="1" applyBorder="1" applyAlignment="1">
      <alignment vertical="center" wrapText="1"/>
    </xf>
    <xf numFmtId="49" fontId="18" fillId="0" borderId="16" xfId="0" applyNumberFormat="1" applyFont="1" applyBorder="1" applyAlignment="1">
      <alignment horizontal="center" vertical="center"/>
    </xf>
    <xf numFmtId="169" fontId="19" fillId="0" borderId="7" xfId="0" applyNumberFormat="1" applyFont="1" applyBorder="1" applyAlignment="1">
      <alignment horizontal="right" vertical="center" wrapText="1"/>
    </xf>
    <xf numFmtId="169" fontId="19" fillId="0" borderId="19" xfId="0" applyNumberFormat="1" applyFont="1" applyBorder="1" applyAlignment="1">
      <alignment vertical="center" wrapText="1"/>
    </xf>
    <xf numFmtId="49" fontId="18" fillId="0" borderId="19" xfId="0" applyNumberFormat="1" applyFont="1" applyBorder="1" applyAlignment="1">
      <alignment horizontal="center" vertical="center"/>
    </xf>
    <xf numFmtId="3" fontId="19" fillId="0" borderId="77" xfId="0" applyNumberFormat="1" applyFont="1" applyBorder="1" applyAlignment="1">
      <alignment horizontal="center" vertical="center" wrapText="1"/>
    </xf>
    <xf numFmtId="0" fontId="19" fillId="2" borderId="0" xfId="0" applyFont="1" applyFill="1"/>
    <xf numFmtId="169" fontId="19" fillId="2" borderId="7" xfId="0" applyNumberFormat="1" applyFont="1" applyFill="1" applyBorder="1" applyAlignment="1">
      <alignment vertical="center" wrapText="1"/>
    </xf>
    <xf numFmtId="169" fontId="19" fillId="2" borderId="7" xfId="0" applyNumberFormat="1" applyFont="1" applyFill="1" applyBorder="1" applyAlignment="1">
      <alignment horizontal="right" vertical="center" wrapText="1"/>
    </xf>
    <xf numFmtId="0" fontId="19" fillId="2" borderId="95" xfId="0" applyFont="1" applyFill="1" applyBorder="1" applyAlignment="1">
      <alignment horizontal="center"/>
    </xf>
    <xf numFmtId="0" fontId="19" fillId="2" borderId="51" xfId="0" applyFont="1" applyFill="1" applyBorder="1"/>
    <xf numFmtId="0" fontId="19" fillId="2" borderId="104" xfId="0" applyFont="1" applyFill="1" applyBorder="1" applyAlignment="1">
      <alignment horizontal="center"/>
    </xf>
    <xf numFmtId="0" fontId="32" fillId="0" borderId="0" xfId="0" applyFont="1"/>
    <xf numFmtId="0" fontId="33" fillId="0" borderId="7" xfId="0" applyFont="1" applyBorder="1" applyAlignment="1">
      <alignment horizontal="center" vertical="center" wrapText="1"/>
    </xf>
    <xf numFmtId="0" fontId="19" fillId="0" borderId="16" xfId="0" applyFont="1" applyBorder="1" applyAlignment="1">
      <alignment horizontal="center" vertical="center"/>
    </xf>
    <xf numFmtId="9" fontId="34" fillId="0" borderId="7" xfId="0" applyNumberFormat="1" applyFont="1" applyBorder="1" applyAlignment="1">
      <alignment vertical="center" wrapText="1"/>
    </xf>
    <xf numFmtId="0" fontId="19" fillId="0" borderId="11" xfId="0" applyFont="1" applyBorder="1" applyAlignment="1">
      <alignment horizontal="center" vertical="center" wrapText="1"/>
    </xf>
    <xf numFmtId="0" fontId="19" fillId="2" borderId="33" xfId="0" applyFont="1" applyFill="1" applyBorder="1" applyAlignment="1">
      <alignment horizontal="left" vertical="center" wrapText="1"/>
    </xf>
    <xf numFmtId="0" fontId="19" fillId="2" borderId="9" xfId="0" applyFont="1" applyFill="1" applyBorder="1" applyAlignment="1">
      <alignment horizontal="center" vertical="center" wrapText="1"/>
    </xf>
    <xf numFmtId="0" fontId="19" fillId="2" borderId="43" xfId="0" applyFont="1" applyFill="1" applyBorder="1" applyAlignment="1">
      <alignment horizontal="center"/>
    </xf>
    <xf numFmtId="0" fontId="19" fillId="2" borderId="128" xfId="0" applyFont="1" applyFill="1" applyBorder="1" applyAlignment="1">
      <alignment horizontal="center"/>
    </xf>
    <xf numFmtId="0" fontId="19" fillId="2" borderId="104" xfId="0" applyFont="1" applyFill="1" applyBorder="1" applyAlignment="1">
      <alignment horizontal="center" vertical="center" wrapText="1"/>
    </xf>
    <xf numFmtId="0" fontId="19" fillId="2" borderId="129" xfId="0" applyFont="1" applyFill="1" applyBorder="1" applyAlignment="1">
      <alignment horizontal="center" vertical="center" wrapText="1"/>
    </xf>
    <xf numFmtId="169" fontId="19" fillId="2" borderId="16" xfId="0" applyNumberFormat="1" applyFont="1" applyFill="1" applyBorder="1" applyAlignment="1">
      <alignment vertical="center" wrapText="1"/>
    </xf>
    <xf numFmtId="0" fontId="19" fillId="0" borderId="16" xfId="0" applyFont="1" applyBorder="1" applyAlignment="1">
      <alignment horizontal="center"/>
    </xf>
    <xf numFmtId="0" fontId="19" fillId="0" borderId="86" xfId="0" applyFont="1" applyBorder="1" applyAlignment="1">
      <alignment horizontal="left" vertical="center" wrapText="1"/>
    </xf>
    <xf numFmtId="9" fontId="19" fillId="0" borderId="11"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117" xfId="0" applyFont="1" applyBorder="1" applyAlignment="1">
      <alignment horizontal="center" vertical="center" wrapText="1"/>
    </xf>
    <xf numFmtId="0" fontId="19" fillId="0" borderId="86" xfId="0" applyFont="1" applyBorder="1" applyAlignment="1">
      <alignment vertical="center" wrapText="1"/>
    </xf>
    <xf numFmtId="9" fontId="19" fillId="0" borderId="8" xfId="0" applyNumberFormat="1" applyFont="1" applyBorder="1" applyAlignment="1">
      <alignment horizontal="center" vertical="center" wrapText="1"/>
    </xf>
    <xf numFmtId="9" fontId="19" fillId="0" borderId="77" xfId="0" applyNumberFormat="1" applyFont="1" applyBorder="1" applyAlignment="1">
      <alignment horizontal="center" vertical="center" wrapText="1"/>
    </xf>
    <xf numFmtId="0" fontId="19" fillId="2" borderId="16" xfId="0" applyFont="1" applyFill="1" applyBorder="1" applyAlignment="1">
      <alignment horizontal="center" vertical="center"/>
    </xf>
    <xf numFmtId="0" fontId="18" fillId="2" borderId="15" xfId="0" applyFont="1" applyFill="1" applyBorder="1" applyAlignment="1">
      <alignment horizontal="center" vertical="center"/>
    </xf>
    <xf numFmtId="9" fontId="26" fillId="2" borderId="0" xfId="0" applyNumberFormat="1" applyFont="1" applyFill="1" applyAlignment="1">
      <alignment horizontal="center"/>
    </xf>
    <xf numFmtId="0" fontId="26" fillId="2" borderId="0" xfId="0" applyFont="1" applyFill="1" applyAlignment="1">
      <alignment horizontal="center"/>
    </xf>
    <xf numFmtId="0" fontId="26" fillId="2" borderId="48" xfId="0" applyFont="1" applyFill="1" applyBorder="1" applyAlignment="1">
      <alignment horizontal="center"/>
    </xf>
    <xf numFmtId="3" fontId="19" fillId="0" borderId="15" xfId="0" applyNumberFormat="1" applyFont="1" applyBorder="1" applyAlignment="1">
      <alignment horizontal="center" vertical="center" wrapText="1"/>
    </xf>
    <xf numFmtId="3" fontId="19" fillId="0" borderId="82" xfId="0" applyNumberFormat="1" applyFont="1" applyBorder="1" applyAlignment="1">
      <alignment horizontal="center" vertical="center" wrapText="1"/>
    </xf>
    <xf numFmtId="3" fontId="14" fillId="0" borderId="16" xfId="0" applyNumberFormat="1" applyFont="1" applyBorder="1"/>
    <xf numFmtId="3" fontId="19" fillId="0" borderId="51" xfId="0" applyNumberFormat="1" applyFont="1" applyBorder="1" applyAlignment="1">
      <alignment horizontal="center" vertical="center" wrapText="1"/>
    </xf>
    <xf numFmtId="3" fontId="19" fillId="0" borderId="16" xfId="0" applyNumberFormat="1" applyFont="1" applyBorder="1" applyAlignment="1">
      <alignment horizontal="center" vertical="center" wrapText="1"/>
    </xf>
    <xf numFmtId="3" fontId="19" fillId="0" borderId="86" xfId="0" applyNumberFormat="1" applyFont="1" applyBorder="1" applyAlignment="1">
      <alignment horizontal="center" vertical="center" wrapText="1"/>
    </xf>
    <xf numFmtId="4" fontId="19" fillId="0" borderId="12" xfId="0" applyNumberFormat="1" applyFont="1" applyBorder="1" applyAlignment="1">
      <alignment horizontal="center" vertical="center" wrapText="1"/>
    </xf>
    <xf numFmtId="4" fontId="14" fillId="0" borderId="104" xfId="0" applyNumberFormat="1" applyFont="1" applyBorder="1"/>
    <xf numFmtId="4" fontId="19" fillId="0" borderId="19" xfId="0" applyNumberFormat="1" applyFont="1" applyBorder="1" applyAlignment="1">
      <alignment horizontal="center" vertical="center" wrapText="1"/>
    </xf>
    <xf numFmtId="4" fontId="19" fillId="0" borderId="87" xfId="0" applyNumberFormat="1" applyFont="1" applyBorder="1" applyAlignment="1">
      <alignment horizontal="center" vertical="center" wrapText="1"/>
    </xf>
    <xf numFmtId="49" fontId="18" fillId="0" borderId="15" xfId="0" applyNumberFormat="1" applyFont="1" applyBorder="1" applyAlignment="1">
      <alignment horizontal="center" vertical="center"/>
    </xf>
    <xf numFmtId="0" fontId="19" fillId="0" borderId="15" xfId="0" applyFont="1" applyBorder="1"/>
    <xf numFmtId="0" fontId="19" fillId="0" borderId="82" xfId="0" applyFont="1" applyBorder="1"/>
    <xf numFmtId="169" fontId="19" fillId="0" borderId="7" xfId="0" applyNumberFormat="1" applyFont="1" applyBorder="1" applyAlignment="1">
      <alignment horizontal="center" vertical="center" wrapText="1"/>
    </xf>
    <xf numFmtId="0" fontId="19" fillId="0" borderId="16" xfId="0" applyFont="1" applyBorder="1"/>
    <xf numFmtId="0" fontId="19" fillId="0" borderId="86" xfId="0" applyFont="1" applyBorder="1"/>
    <xf numFmtId="0" fontId="19" fillId="0" borderId="19" xfId="0" applyFont="1" applyBorder="1" applyAlignment="1">
      <alignment horizontal="right" vertical="center"/>
    </xf>
    <xf numFmtId="0" fontId="19" fillId="0" borderId="19" xfId="0" applyFont="1" applyBorder="1"/>
    <xf numFmtId="0" fontId="19" fillId="0" borderId="87" xfId="0" applyFont="1" applyBorder="1"/>
    <xf numFmtId="0" fontId="19" fillId="0" borderId="12" xfId="0" applyFont="1" applyBorder="1" applyAlignment="1">
      <alignment horizontal="left" vertical="center" wrapText="1"/>
    </xf>
    <xf numFmtId="0" fontId="19" fillId="0" borderId="117" xfId="0" applyFont="1" applyBorder="1" applyAlignment="1">
      <alignment horizontal="left" vertical="center" wrapText="1"/>
    </xf>
    <xf numFmtId="170" fontId="19" fillId="0" borderId="7" xfId="0" applyNumberFormat="1" applyFont="1" applyBorder="1" applyAlignment="1">
      <alignment vertical="center" wrapText="1"/>
    </xf>
    <xf numFmtId="0" fontId="19" fillId="2" borderId="130" xfId="0" applyFont="1" applyFill="1" applyBorder="1" applyAlignment="1">
      <alignment horizontal="right" vertical="center" wrapText="1"/>
    </xf>
    <xf numFmtId="9" fontId="19" fillId="2" borderId="104" xfId="0" applyNumberFormat="1" applyFont="1" applyFill="1" applyBorder="1" applyAlignment="1">
      <alignment horizontal="center" vertical="center" wrapText="1"/>
    </xf>
    <xf numFmtId="49" fontId="21" fillId="3" borderId="68" xfId="0" applyNumberFormat="1" applyFont="1" applyFill="1" applyBorder="1" applyAlignment="1">
      <alignment horizontal="left" vertical="center"/>
    </xf>
    <xf numFmtId="0" fontId="25" fillId="2" borderId="33" xfId="0" applyFont="1" applyFill="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25" fillId="0" borderId="131" xfId="0" applyFont="1" applyBorder="1" applyAlignment="1">
      <alignment horizontal="left" vertical="center" wrapText="1"/>
    </xf>
    <xf numFmtId="0" fontId="19" fillId="2" borderId="12" xfId="0" applyFont="1" applyFill="1" applyBorder="1"/>
    <xf numFmtId="0" fontId="19" fillId="2" borderId="117" xfId="0" applyFont="1" applyFill="1" applyBorder="1"/>
    <xf numFmtId="0" fontId="25" fillId="2" borderId="137" xfId="0" applyFont="1" applyFill="1" applyBorder="1" applyAlignment="1">
      <alignment horizontal="left" vertical="center" wrapText="1"/>
    </xf>
    <xf numFmtId="0" fontId="25" fillId="2" borderId="138" xfId="0" applyFont="1" applyFill="1" applyBorder="1" applyAlignment="1">
      <alignment horizontal="left" vertical="center" wrapText="1"/>
    </xf>
    <xf numFmtId="0" fontId="25" fillId="2" borderId="131" xfId="0" applyFont="1" applyFill="1" applyBorder="1" applyAlignment="1">
      <alignment horizontal="left" vertical="center" wrapText="1"/>
    </xf>
    <xf numFmtId="0" fontId="19" fillId="2" borderId="92" xfId="0" applyFont="1" applyFill="1" applyBorder="1" applyAlignment="1">
      <alignment vertical="center" wrapText="1"/>
    </xf>
    <xf numFmtId="0" fontId="19" fillId="0" borderId="10" xfId="0" applyFont="1" applyBorder="1" applyAlignment="1">
      <alignment horizontal="left" vertical="center"/>
    </xf>
    <xf numFmtId="0" fontId="26" fillId="0" borderId="7" xfId="0" applyFont="1" applyBorder="1" applyAlignment="1">
      <alignment horizontal="left"/>
    </xf>
    <xf numFmtId="9" fontId="36" fillId="2" borderId="7" xfId="0" applyNumberFormat="1" applyFont="1" applyFill="1" applyBorder="1" applyAlignment="1">
      <alignment vertical="center" wrapText="1"/>
    </xf>
    <xf numFmtId="9" fontId="19" fillId="2" borderId="1" xfId="0" applyNumberFormat="1" applyFont="1" applyFill="1" applyBorder="1" applyAlignment="1">
      <alignment horizontal="center" vertical="center" wrapText="1"/>
    </xf>
    <xf numFmtId="9" fontId="19" fillId="2" borderId="8" xfId="0" applyNumberFormat="1" applyFont="1" applyFill="1" applyBorder="1" applyAlignment="1">
      <alignment horizontal="center" vertical="center" wrapText="1"/>
    </xf>
    <xf numFmtId="9" fontId="19" fillId="2" borderId="15" xfId="0" applyNumberFormat="1" applyFont="1" applyFill="1" applyBorder="1" applyAlignment="1">
      <alignment horizontal="center" vertical="center" wrapText="1"/>
    </xf>
    <xf numFmtId="9" fontId="14" fillId="2" borderId="16" xfId="0" applyNumberFormat="1" applyFont="1" applyFill="1" applyBorder="1"/>
    <xf numFmtId="9" fontId="19" fillId="2" borderId="51" xfId="0" applyNumberFormat="1" applyFont="1" applyFill="1" applyBorder="1" applyAlignment="1">
      <alignment horizontal="center" vertical="center" wrapText="1"/>
    </xf>
    <xf numFmtId="9" fontId="19" fillId="2" borderId="16" xfId="0" applyNumberFormat="1" applyFont="1" applyFill="1" applyBorder="1" applyAlignment="1">
      <alignment horizontal="center" vertical="center" wrapText="1"/>
    </xf>
    <xf numFmtId="0" fontId="19" fillId="0" borderId="94" xfId="0" applyFont="1" applyBorder="1" applyAlignment="1">
      <alignment horizontal="right" vertical="center" wrapText="1"/>
    </xf>
    <xf numFmtId="49" fontId="19" fillId="2" borderId="7" xfId="0" applyNumberFormat="1" applyFont="1" applyFill="1" applyBorder="1" applyAlignment="1">
      <alignment horizontal="center" vertical="center"/>
    </xf>
    <xf numFmtId="0" fontId="25" fillId="0" borderId="137" xfId="0" applyFont="1" applyBorder="1" applyAlignment="1">
      <alignment horizontal="left" vertical="center" wrapText="1"/>
    </xf>
    <xf numFmtId="0" fontId="19" fillId="0" borderId="82" xfId="0" applyFont="1" applyBorder="1" applyAlignment="1">
      <alignment horizontal="left" vertical="center" wrapText="1"/>
    </xf>
    <xf numFmtId="0" fontId="25" fillId="0" borderId="138" xfId="0" applyFont="1" applyBorder="1" applyAlignment="1">
      <alignment horizontal="left" vertical="center" wrapText="1"/>
    </xf>
    <xf numFmtId="0" fontId="19" fillId="2" borderId="139" xfId="0" applyFont="1" applyFill="1" applyBorder="1" applyAlignment="1">
      <alignment vertical="center" wrapText="1"/>
    </xf>
    <xf numFmtId="0" fontId="19" fillId="2" borderId="139" xfId="0" applyFont="1" applyFill="1" applyBorder="1"/>
    <xf numFmtId="0" fontId="19" fillId="2" borderId="140" xfId="0" applyFont="1" applyFill="1" applyBorder="1"/>
    <xf numFmtId="49" fontId="21" fillId="3" borderId="141" xfId="0" applyNumberFormat="1" applyFont="1" applyFill="1" applyBorder="1" applyAlignment="1">
      <alignment horizontal="center" vertical="center"/>
    </xf>
    <xf numFmtId="49" fontId="21" fillId="3" borderId="142" xfId="0" applyNumberFormat="1" applyFont="1" applyFill="1" applyBorder="1" applyAlignment="1">
      <alignment horizontal="center" vertical="center"/>
    </xf>
    <xf numFmtId="0" fontId="19" fillId="2" borderId="52" xfId="0" applyFont="1" applyFill="1" applyBorder="1" applyAlignment="1">
      <alignment horizontal="left" vertical="center"/>
    </xf>
    <xf numFmtId="0" fontId="19" fillId="2" borderId="107" xfId="0" applyFont="1" applyFill="1" applyBorder="1" applyAlignment="1">
      <alignment horizontal="left" vertical="center"/>
    </xf>
    <xf numFmtId="0" fontId="25" fillId="2" borderId="143" xfId="0" applyFont="1" applyFill="1" applyBorder="1" applyAlignment="1">
      <alignment horizontal="left" vertical="center" wrapText="1"/>
    </xf>
    <xf numFmtId="0" fontId="19" fillId="0" borderId="104" xfId="0" applyFont="1" applyBorder="1"/>
    <xf numFmtId="0" fontId="19" fillId="0" borderId="92" xfId="0" applyFont="1" applyBorder="1" applyAlignment="1">
      <alignment vertical="center" wrapText="1"/>
    </xf>
    <xf numFmtId="0" fontId="19" fillId="0" borderId="16" xfId="0" applyFont="1" applyBorder="1" applyAlignment="1">
      <alignment vertical="center" wrapText="1"/>
    </xf>
    <xf numFmtId="0" fontId="19" fillId="0" borderId="139" xfId="0" applyFont="1" applyBorder="1" applyAlignment="1">
      <alignment vertical="center" wrapText="1"/>
    </xf>
    <xf numFmtId="0" fontId="19" fillId="0" borderId="139" xfId="0" applyFont="1" applyBorder="1"/>
    <xf numFmtId="0" fontId="19" fillId="0" borderId="140" xfId="0" applyFont="1" applyBorder="1"/>
    <xf numFmtId="0" fontId="19" fillId="0" borderId="92" xfId="0" applyFont="1" applyBorder="1"/>
    <xf numFmtId="0" fontId="19" fillId="0" borderId="16" xfId="0" applyFont="1" applyBorder="1" applyAlignment="1">
      <alignment horizontal="center" vertical="top" wrapText="1"/>
    </xf>
    <xf numFmtId="0" fontId="19" fillId="0" borderId="19" xfId="0" applyFont="1" applyBorder="1" applyAlignment="1">
      <alignment horizontal="center" vertical="top" wrapText="1"/>
    </xf>
    <xf numFmtId="0" fontId="19" fillId="0" borderId="16" xfId="0" applyFont="1" applyBorder="1" applyAlignment="1">
      <alignment horizontal="left" vertical="center" wrapText="1"/>
    </xf>
    <xf numFmtId="0" fontId="19" fillId="0" borderId="7" xfId="0" applyFont="1" applyBorder="1" applyAlignment="1">
      <alignment horizontal="center"/>
    </xf>
    <xf numFmtId="0" fontId="19" fillId="0" borderId="93" xfId="0" applyFont="1" applyBorder="1"/>
    <xf numFmtId="0" fontId="19" fillId="0" borderId="52" xfId="0" applyFont="1" applyBorder="1"/>
    <xf numFmtId="0" fontId="19" fillId="0" borderId="109" xfId="0" applyFont="1" applyBorder="1"/>
    <xf numFmtId="0" fontId="19" fillId="2" borderId="42" xfId="0" applyFont="1" applyFill="1" applyBorder="1" applyAlignment="1">
      <alignment horizontal="center" vertical="center" wrapText="1"/>
    </xf>
    <xf numFmtId="0" fontId="19" fillId="0" borderId="93" xfId="0" applyFont="1" applyBorder="1" applyAlignment="1">
      <alignment horizontal="center" vertical="center" wrapText="1"/>
    </xf>
    <xf numFmtId="0" fontId="25" fillId="2" borderId="10" xfId="0" applyFont="1" applyFill="1" applyBorder="1" applyAlignment="1">
      <alignment horizontal="left" vertical="center" wrapText="1"/>
    </xf>
    <xf numFmtId="0" fontId="19" fillId="2" borderId="91" xfId="0" applyFont="1" applyFill="1" applyBorder="1" applyAlignment="1">
      <alignment vertical="center"/>
    </xf>
    <xf numFmtId="0" fontId="19" fillId="2" borderId="52" xfId="0" applyFont="1" applyFill="1" applyBorder="1" applyAlignment="1">
      <alignment vertical="center" wrapText="1"/>
    </xf>
    <xf numFmtId="9" fontId="19" fillId="0" borderId="1" xfId="0" applyNumberFormat="1" applyFont="1" applyBorder="1" applyAlignment="1">
      <alignment horizontal="center" vertical="center" wrapText="1"/>
    </xf>
    <xf numFmtId="0" fontId="40" fillId="0" borderId="7" xfId="0" applyFont="1" applyBorder="1" applyAlignment="1">
      <alignment vertical="center" wrapText="1"/>
    </xf>
    <xf numFmtId="9" fontId="5" fillId="0" borderId="7" xfId="1" applyFont="1" applyBorder="1" applyAlignment="1">
      <alignment vertical="center" wrapText="1"/>
    </xf>
    <xf numFmtId="0" fontId="19" fillId="3" borderId="71" xfId="2" applyFont="1" applyFill="1" applyBorder="1"/>
    <xf numFmtId="49" fontId="24" fillId="3" borderId="68" xfId="2" applyNumberFormat="1" applyFont="1" applyFill="1" applyBorder="1" applyAlignment="1">
      <alignment horizontal="left" vertical="center"/>
    </xf>
    <xf numFmtId="49" fontId="21" fillId="3" borderId="141" xfId="2" applyNumberFormat="1" applyFont="1" applyFill="1" applyBorder="1" applyAlignment="1">
      <alignment horizontal="center" vertical="center"/>
    </xf>
    <xf numFmtId="49" fontId="21" fillId="3" borderId="142" xfId="2" applyNumberFormat="1" applyFont="1" applyFill="1" applyBorder="1" applyAlignment="1">
      <alignment horizontal="center" vertical="center"/>
    </xf>
    <xf numFmtId="0" fontId="19" fillId="0" borderId="139" xfId="2" applyFont="1"/>
    <xf numFmtId="0" fontId="41" fillId="0" borderId="139" xfId="2"/>
    <xf numFmtId="0" fontId="25" fillId="0" borderId="71" xfId="2" applyFont="1" applyBorder="1" applyAlignment="1">
      <alignment horizontal="left" vertical="center" wrapText="1"/>
    </xf>
    <xf numFmtId="0" fontId="25" fillId="0" borderId="33" xfId="2" applyFont="1" applyBorder="1" applyAlignment="1">
      <alignment horizontal="left" vertical="center" wrapText="1"/>
    </xf>
    <xf numFmtId="0" fontId="25" fillId="0" borderId="131" xfId="2" applyFont="1" applyBorder="1" applyAlignment="1">
      <alignment horizontal="left" vertical="center" wrapText="1"/>
    </xf>
    <xf numFmtId="0" fontId="19" fillId="2" borderId="11" xfId="2" applyFont="1" applyFill="1" applyBorder="1" applyAlignment="1">
      <alignment horizontal="left" vertical="center" wrapText="1"/>
    </xf>
    <xf numFmtId="0" fontId="19" fillId="0" borderId="13" xfId="2" applyFont="1" applyBorder="1"/>
    <xf numFmtId="0" fontId="19" fillId="2" borderId="95" xfId="2" applyFont="1" applyFill="1" applyBorder="1" applyAlignment="1">
      <alignment horizontal="left" vertical="center"/>
    </xf>
    <xf numFmtId="0" fontId="19" fillId="2" borderId="134" xfId="2" applyFont="1" applyFill="1" applyBorder="1" applyAlignment="1">
      <alignment horizontal="left" vertical="center"/>
    </xf>
    <xf numFmtId="0" fontId="25" fillId="2" borderId="50" xfId="2" applyFont="1" applyFill="1" applyBorder="1" applyAlignment="1">
      <alignment horizontal="left" vertical="center" wrapText="1"/>
    </xf>
    <xf numFmtId="0" fontId="19" fillId="2" borderId="136" xfId="2" applyFont="1" applyFill="1" applyBorder="1" applyAlignment="1">
      <alignment horizontal="center"/>
    </xf>
    <xf numFmtId="0" fontId="19" fillId="2" borderId="95" xfId="2" applyFont="1" applyFill="1" applyBorder="1" applyAlignment="1">
      <alignment horizontal="center"/>
    </xf>
    <xf numFmtId="0" fontId="19" fillId="2" borderId="95" xfId="2" applyFont="1" applyFill="1" applyBorder="1"/>
    <xf numFmtId="0" fontId="19" fillId="2" borderId="106" xfId="2" applyFont="1" applyFill="1" applyBorder="1"/>
    <xf numFmtId="0" fontId="19" fillId="2" borderId="139" xfId="2" applyFont="1" applyFill="1" applyAlignment="1">
      <alignment horizontal="center"/>
    </xf>
    <xf numFmtId="0" fontId="19" fillId="2" borderId="127" xfId="2" applyFont="1" applyFill="1" applyBorder="1" applyAlignment="1">
      <alignment horizontal="center"/>
    </xf>
    <xf numFmtId="0" fontId="19" fillId="2" borderId="139" xfId="2" applyFont="1" applyFill="1"/>
    <xf numFmtId="0" fontId="19" fillId="2" borderId="140" xfId="2" applyFont="1" applyFill="1" applyBorder="1"/>
    <xf numFmtId="0" fontId="19" fillId="2" borderId="127" xfId="2" applyFont="1" applyFill="1" applyBorder="1"/>
    <xf numFmtId="0" fontId="19" fillId="2" borderId="129" xfId="2" applyFont="1" applyFill="1" applyBorder="1"/>
    <xf numFmtId="0" fontId="19" fillId="2" borderId="32" xfId="2" applyFont="1" applyFill="1" applyBorder="1" applyAlignment="1">
      <alignment horizontal="left" vertical="center" wrapText="1"/>
    </xf>
    <xf numFmtId="0" fontId="18" fillId="2" borderId="7" xfId="2" applyFont="1" applyFill="1" applyBorder="1" applyAlignment="1">
      <alignment horizontal="left" vertical="center" wrapText="1"/>
    </xf>
    <xf numFmtId="0" fontId="19" fillId="2" borderId="95" xfId="2" applyFont="1" applyFill="1" applyBorder="1" applyAlignment="1">
      <alignment horizontal="center" vertical="center" wrapText="1"/>
    </xf>
    <xf numFmtId="0" fontId="19" fillId="2" borderId="136" xfId="2" applyFont="1" applyFill="1" applyBorder="1" applyAlignment="1">
      <alignment vertical="center"/>
    </xf>
    <xf numFmtId="0" fontId="19" fillId="2" borderId="95" xfId="2" applyFont="1" applyFill="1" applyBorder="1" applyAlignment="1">
      <alignment vertical="center" wrapText="1"/>
    </xf>
    <xf numFmtId="0" fontId="19" fillId="2" borderId="106" xfId="2" applyFont="1" applyFill="1" applyBorder="1" applyAlignment="1">
      <alignment vertical="center" wrapText="1"/>
    </xf>
    <xf numFmtId="0" fontId="19" fillId="2" borderId="130" xfId="2" applyFont="1" applyFill="1" applyBorder="1" applyAlignment="1">
      <alignment vertical="center"/>
    </xf>
    <xf numFmtId="0" fontId="19" fillId="2" borderId="127" xfId="2" applyFont="1" applyFill="1" applyBorder="1" applyAlignment="1">
      <alignment vertical="center" wrapText="1"/>
    </xf>
    <xf numFmtId="0" fontId="19" fillId="2" borderId="139" xfId="2" applyFont="1" applyFill="1" applyAlignment="1">
      <alignment vertical="center" wrapText="1"/>
    </xf>
    <xf numFmtId="0" fontId="19" fillId="2" borderId="140" xfId="2" applyFont="1" applyFill="1" applyBorder="1" applyAlignment="1">
      <alignment vertical="center" wrapText="1"/>
    </xf>
    <xf numFmtId="0" fontId="19" fillId="2" borderId="130" xfId="2" applyFont="1" applyFill="1" applyBorder="1" applyAlignment="1">
      <alignment horizontal="right" vertical="center" wrapText="1"/>
    </xf>
    <xf numFmtId="0" fontId="19" fillId="2" borderId="42" xfId="2" applyFont="1" applyFill="1" applyBorder="1" applyAlignment="1">
      <alignment horizontal="left" vertical="center" wrapText="1"/>
    </xf>
    <xf numFmtId="0" fontId="19" fillId="2" borderId="139" xfId="2" applyFont="1" applyFill="1" applyAlignment="1">
      <alignment horizontal="right" vertical="center" wrapText="1"/>
    </xf>
    <xf numFmtId="0" fontId="19" fillId="2" borderId="7" xfId="2" applyFont="1" applyFill="1" applyBorder="1" applyAlignment="1">
      <alignment horizontal="left" vertical="center" wrapText="1"/>
    </xf>
    <xf numFmtId="0" fontId="19" fillId="2" borderId="7" xfId="2" applyFont="1" applyFill="1" applyBorder="1" applyAlignment="1">
      <alignment horizontal="center" vertical="center" wrapText="1"/>
    </xf>
    <xf numFmtId="0" fontId="19" fillId="2" borderId="7" xfId="2" applyFont="1" applyFill="1" applyBorder="1" applyAlignment="1">
      <alignment vertical="center" wrapText="1"/>
    </xf>
    <xf numFmtId="0" fontId="19" fillId="2" borderId="129" xfId="2" applyFont="1" applyFill="1" applyBorder="1" applyAlignment="1">
      <alignment horizontal="center"/>
    </xf>
    <xf numFmtId="0" fontId="19" fillId="2" borderId="135" xfId="2" applyFont="1" applyFill="1" applyBorder="1" applyAlignment="1">
      <alignment horizontal="center" vertical="center" wrapText="1"/>
    </xf>
    <xf numFmtId="0" fontId="19" fillId="2" borderId="127" xfId="2" applyFont="1" applyFill="1" applyBorder="1" applyAlignment="1">
      <alignment horizontal="center" vertical="center" wrapText="1"/>
    </xf>
    <xf numFmtId="0" fontId="19" fillId="2" borderId="129" xfId="2" applyFont="1" applyFill="1" applyBorder="1" applyAlignment="1">
      <alignment horizontal="center" vertical="center" wrapText="1"/>
    </xf>
    <xf numFmtId="0" fontId="19" fillId="2" borderId="136" xfId="2" applyFont="1" applyFill="1" applyBorder="1" applyAlignment="1">
      <alignment vertical="center" wrapText="1"/>
    </xf>
    <xf numFmtId="0" fontId="19" fillId="2" borderId="139" xfId="2" applyFont="1" applyFill="1" applyAlignment="1">
      <alignment horizontal="center" vertical="center" wrapText="1"/>
    </xf>
    <xf numFmtId="0" fontId="19" fillId="2" borderId="7" xfId="2" applyFont="1" applyFill="1" applyBorder="1"/>
    <xf numFmtId="0" fontId="19" fillId="2" borderId="139" xfId="2" applyFont="1" applyFill="1" applyAlignment="1">
      <alignment horizontal="right"/>
    </xf>
    <xf numFmtId="0" fontId="19" fillId="2" borderId="135" xfId="2" applyFont="1" applyFill="1" applyBorder="1" applyAlignment="1">
      <alignment vertical="center" wrapText="1"/>
    </xf>
    <xf numFmtId="0" fontId="25" fillId="0" borderId="138" xfId="2" applyFont="1" applyBorder="1" applyAlignment="1">
      <alignment horizontal="left" vertical="center" wrapText="1"/>
    </xf>
    <xf numFmtId="0" fontId="19" fillId="2" borderId="136" xfId="2" applyFont="1" applyFill="1" applyBorder="1" applyAlignment="1">
      <alignment horizontal="center" vertical="center" wrapText="1"/>
    </xf>
    <xf numFmtId="0" fontId="19" fillId="2" borderId="106" xfId="2" applyFont="1" applyFill="1" applyBorder="1" applyAlignment="1">
      <alignment horizontal="center" vertical="center" wrapText="1"/>
    </xf>
    <xf numFmtId="0" fontId="19" fillId="2" borderId="94" xfId="2" applyFont="1" applyFill="1" applyBorder="1" applyAlignment="1">
      <alignment horizontal="right" vertical="center" wrapText="1"/>
    </xf>
    <xf numFmtId="0" fontId="19" fillId="2" borderId="139" xfId="2" applyFont="1" applyFill="1" applyAlignment="1">
      <alignment horizontal="right" vertical="center"/>
    </xf>
    <xf numFmtId="0" fontId="19" fillId="2" borderId="140" xfId="2" applyFont="1" applyFill="1" applyBorder="1" applyAlignment="1">
      <alignment horizontal="center" vertical="center" wrapText="1"/>
    </xf>
    <xf numFmtId="49" fontId="18" fillId="2" borderId="136" xfId="2" applyNumberFormat="1" applyFont="1" applyFill="1" applyBorder="1" applyAlignment="1">
      <alignment horizontal="center" vertical="center"/>
    </xf>
    <xf numFmtId="49" fontId="18" fillId="2" borderId="95" xfId="2" applyNumberFormat="1" applyFont="1" applyFill="1" applyBorder="1" applyAlignment="1">
      <alignment horizontal="center" vertical="center"/>
    </xf>
    <xf numFmtId="0" fontId="19" fillId="2" borderId="130" xfId="2" applyFont="1" applyFill="1" applyBorder="1" applyAlignment="1">
      <alignment horizontal="center" vertical="center" wrapText="1"/>
    </xf>
    <xf numFmtId="49" fontId="18" fillId="2" borderId="139" xfId="2" applyNumberFormat="1" applyFont="1" applyFill="1" applyAlignment="1">
      <alignment horizontal="center" vertical="center"/>
    </xf>
    <xf numFmtId="169" fontId="19" fillId="2" borderId="7" xfId="2" applyNumberFormat="1" applyFont="1" applyFill="1" applyBorder="1" applyAlignment="1">
      <alignment horizontal="center" vertical="center" wrapText="1"/>
    </xf>
    <xf numFmtId="169" fontId="19" fillId="2" borderId="127" xfId="2" applyNumberFormat="1" applyFont="1" applyFill="1" applyBorder="1" applyAlignment="1">
      <alignment vertical="center" wrapText="1"/>
    </xf>
    <xf numFmtId="49" fontId="18" fillId="2" borderId="127" xfId="2" applyNumberFormat="1" applyFont="1" applyFill="1" applyBorder="1" applyAlignment="1">
      <alignment horizontal="center" vertical="center"/>
    </xf>
    <xf numFmtId="0" fontId="19" fillId="2" borderId="127" xfId="2" applyFont="1" applyFill="1" applyBorder="1" applyAlignment="1">
      <alignment horizontal="right" vertical="center"/>
    </xf>
    <xf numFmtId="0" fontId="19" fillId="2" borderId="136" xfId="2" applyFont="1" applyFill="1" applyBorder="1" applyAlignment="1">
      <alignment horizontal="left" vertical="center" wrapText="1"/>
    </xf>
    <xf numFmtId="0" fontId="19" fillId="2" borderId="95" xfId="2" applyFont="1" applyFill="1" applyBorder="1" applyAlignment="1">
      <alignment horizontal="left" vertical="center" wrapText="1"/>
    </xf>
    <xf numFmtId="0" fontId="19" fillId="2" borderId="106" xfId="2" applyFont="1" applyFill="1" applyBorder="1" applyAlignment="1">
      <alignment horizontal="left" vertical="center" wrapText="1"/>
    </xf>
    <xf numFmtId="0" fontId="19" fillId="0" borderId="139" xfId="2" applyFont="1" applyAlignment="1">
      <alignment horizontal="center" vertical="center" wrapText="1"/>
    </xf>
    <xf numFmtId="9" fontId="19" fillId="0" borderId="95" xfId="2" applyNumberFormat="1" applyFont="1" applyBorder="1" applyAlignment="1">
      <alignment horizontal="center" vertical="center" wrapText="1"/>
    </xf>
    <xf numFmtId="0" fontId="19" fillId="0" borderId="95" xfId="2" applyFont="1" applyBorder="1" applyAlignment="1">
      <alignment horizontal="center" vertical="center" wrapText="1"/>
    </xf>
    <xf numFmtId="0" fontId="19" fillId="0" borderId="106" xfId="2" applyFont="1" applyBorder="1" applyAlignment="1">
      <alignment horizontal="center" vertical="center" wrapText="1"/>
    </xf>
    <xf numFmtId="9" fontId="14" fillId="0" borderId="139" xfId="2" applyNumberFormat="1" applyFont="1"/>
    <xf numFmtId="9" fontId="19" fillId="0" borderId="139" xfId="2" applyNumberFormat="1" applyFont="1" applyAlignment="1">
      <alignment horizontal="center" vertical="center" wrapText="1"/>
    </xf>
    <xf numFmtId="0" fontId="19" fillId="0" borderId="140" xfId="2" applyFont="1" applyBorder="1" applyAlignment="1">
      <alignment horizontal="center" vertical="center" wrapText="1"/>
    </xf>
    <xf numFmtId="0" fontId="19" fillId="2" borderId="135" xfId="2" applyFont="1" applyFill="1" applyBorder="1" applyAlignment="1">
      <alignment horizontal="right" vertical="center" wrapText="1"/>
    </xf>
    <xf numFmtId="9" fontId="19" fillId="2" borderId="78" xfId="2" applyNumberFormat="1" applyFont="1" applyFill="1" applyBorder="1" applyAlignment="1">
      <alignment horizontal="center" vertical="center" wrapText="1"/>
    </xf>
    <xf numFmtId="0" fontId="19" fillId="2" borderId="78" xfId="2" applyFont="1" applyFill="1" applyBorder="1" applyAlignment="1">
      <alignment horizontal="center" vertical="center" wrapText="1"/>
    </xf>
    <xf numFmtId="9" fontId="14" fillId="12" borderId="127" xfId="2" applyNumberFormat="1" applyFont="1" applyFill="1" applyBorder="1"/>
    <xf numFmtId="9" fontId="19" fillId="2" borderId="127" xfId="2" applyNumberFormat="1" applyFont="1" applyFill="1" applyBorder="1" applyAlignment="1">
      <alignment horizontal="center" vertical="center" wrapText="1"/>
    </xf>
    <xf numFmtId="0" fontId="19" fillId="2" borderId="130" xfId="2" applyFont="1" applyFill="1" applyBorder="1"/>
    <xf numFmtId="0" fontId="19" fillId="2" borderId="139" xfId="2" applyFont="1" applyFill="1" applyAlignment="1">
      <alignment horizontal="center" vertical="top" wrapText="1"/>
    </xf>
    <xf numFmtId="0" fontId="19" fillId="2" borderId="127" xfId="2" applyFont="1" applyFill="1" applyBorder="1" applyAlignment="1">
      <alignment horizontal="center" vertical="top" wrapText="1"/>
    </xf>
    <xf numFmtId="0" fontId="19" fillId="2" borderId="139" xfId="2" applyFont="1" applyFill="1" applyAlignment="1">
      <alignment horizontal="left" vertical="center" wrapText="1"/>
    </xf>
    <xf numFmtId="0" fontId="19" fillId="2" borderId="7" xfId="2" applyFont="1" applyFill="1" applyBorder="1" applyAlignment="1">
      <alignment horizontal="center"/>
    </xf>
    <xf numFmtId="0" fontId="19" fillId="2" borderId="135" xfId="2" applyFont="1" applyFill="1" applyBorder="1"/>
    <xf numFmtId="0" fontId="19" fillId="2" borderId="78" xfId="2" applyFont="1" applyFill="1" applyBorder="1" applyAlignment="1">
      <alignment horizontal="left" vertical="center" wrapText="1"/>
    </xf>
    <xf numFmtId="0" fontId="19" fillId="2" borderId="117" xfId="2" applyFont="1" applyFill="1" applyBorder="1" applyAlignment="1">
      <alignment horizontal="left" vertical="center" wrapText="1"/>
    </xf>
    <xf numFmtId="0" fontId="19" fillId="0" borderId="33" xfId="2" applyFont="1" applyBorder="1" applyAlignment="1">
      <alignment horizontal="left" vertical="center" wrapText="1"/>
    </xf>
    <xf numFmtId="0" fontId="19" fillId="0" borderId="33" xfId="2" applyFont="1" applyBorder="1" applyAlignment="1">
      <alignment vertical="center" wrapText="1"/>
    </xf>
    <xf numFmtId="0" fontId="19" fillId="0" borderId="33" xfId="2" applyFont="1" applyBorder="1" applyAlignment="1">
      <alignment horizontal="left" vertical="center"/>
    </xf>
    <xf numFmtId="0" fontId="28" fillId="0" borderId="33" xfId="2" applyFont="1" applyBorder="1" applyAlignment="1">
      <alignment horizontal="left" vertical="center"/>
    </xf>
    <xf numFmtId="0" fontId="18" fillId="3" borderId="111" xfId="2" applyFont="1" applyFill="1" applyBorder="1" applyAlignment="1">
      <alignment horizontal="center" vertical="center" wrapText="1"/>
    </xf>
    <xf numFmtId="0" fontId="28" fillId="0" borderId="112" xfId="2" applyFont="1" applyBorder="1" applyAlignment="1">
      <alignment horizontal="left"/>
    </xf>
    <xf numFmtId="0" fontId="28" fillId="0" borderId="139" xfId="2" applyFont="1" applyAlignment="1">
      <alignment horizontal="left"/>
    </xf>
    <xf numFmtId="0" fontId="19" fillId="0" borderId="32" xfId="2" applyFont="1" applyBorder="1" applyAlignment="1">
      <alignment horizontal="left" vertical="center" wrapText="1"/>
    </xf>
    <xf numFmtId="10" fontId="5" fillId="0" borderId="7" xfId="0" applyNumberFormat="1" applyFont="1" applyBorder="1" applyAlignment="1">
      <alignment horizontal="center" vertical="center"/>
    </xf>
    <xf numFmtId="0" fontId="5" fillId="0" borderId="13" xfId="0" applyFont="1" applyBorder="1" applyAlignment="1">
      <alignment vertical="center" wrapText="1"/>
    </xf>
    <xf numFmtId="10" fontId="5" fillId="0" borderId="7" xfId="0" applyNumberFormat="1" applyFont="1" applyBorder="1" applyAlignment="1">
      <alignment horizontal="right" vertical="center" wrapText="1"/>
    </xf>
    <xf numFmtId="166" fontId="5" fillId="0" borderId="13" xfId="0" applyNumberFormat="1" applyFont="1" applyBorder="1" applyAlignment="1">
      <alignment vertical="center" wrapText="1"/>
    </xf>
    <xf numFmtId="0" fontId="5" fillId="0" borderId="16" xfId="0" applyFont="1" applyBorder="1" applyAlignment="1">
      <alignment vertical="center" wrapText="1"/>
    </xf>
    <xf numFmtId="1" fontId="19" fillId="0" borderId="7" xfId="0" applyNumberFormat="1" applyFont="1" applyBorder="1" applyAlignment="1">
      <alignment horizontal="center" vertical="center" wrapText="1"/>
    </xf>
    <xf numFmtId="1" fontId="5" fillId="0" borderId="7" xfId="0" applyNumberFormat="1" applyFont="1" applyBorder="1" applyAlignment="1">
      <alignment vertical="center" wrapText="1"/>
    </xf>
    <xf numFmtId="1" fontId="5" fillId="2" borderId="7" xfId="0" applyNumberFormat="1" applyFont="1" applyFill="1" applyBorder="1" applyAlignment="1">
      <alignment vertical="center" wrapText="1"/>
    </xf>
    <xf numFmtId="166" fontId="5" fillId="2" borderId="42" xfId="0" applyNumberFormat="1" applyFont="1" applyFill="1" applyBorder="1" applyAlignment="1">
      <alignment vertical="center" wrapText="1"/>
    </xf>
    <xf numFmtId="0" fontId="5" fillId="2" borderId="139" xfId="0" applyFont="1" applyFill="1" applyBorder="1" applyAlignment="1">
      <alignment vertical="center" wrapText="1"/>
    </xf>
    <xf numFmtId="0" fontId="40" fillId="13" borderId="144" xfId="4" applyFont="1" applyFill="1" applyBorder="1"/>
    <xf numFmtId="49" fontId="43" fillId="13" borderId="145" xfId="5" applyNumberFormat="1" applyFont="1" applyFill="1" applyBorder="1" applyAlignment="1">
      <alignment horizontal="left" vertical="center"/>
    </xf>
    <xf numFmtId="49" fontId="43" fillId="13" borderId="146" xfId="5" applyNumberFormat="1" applyFont="1" applyFill="1" applyBorder="1" applyAlignment="1">
      <alignment horizontal="centerContinuous" vertical="center"/>
    </xf>
    <xf numFmtId="49" fontId="43" fillId="13" borderId="147" xfId="5" applyNumberFormat="1" applyFont="1" applyFill="1" applyBorder="1" applyAlignment="1">
      <alignment horizontal="centerContinuous" vertical="center"/>
    </xf>
    <xf numFmtId="0" fontId="40" fillId="0" borderId="139" xfId="4" applyFont="1"/>
    <xf numFmtId="0" fontId="45" fillId="0" borderId="144" xfId="5" applyFont="1" applyBorder="1" applyAlignment="1">
      <alignment horizontal="left" vertical="center" wrapText="1"/>
    </xf>
    <xf numFmtId="0" fontId="45" fillId="14" borderId="153" xfId="5" applyFont="1" applyFill="1" applyBorder="1" applyAlignment="1">
      <alignment horizontal="left" vertical="center" wrapText="1"/>
    </xf>
    <xf numFmtId="0" fontId="45" fillId="14" borderId="157" xfId="5" applyFont="1" applyFill="1" applyBorder="1" applyAlignment="1">
      <alignment horizontal="left" vertical="center" wrapText="1"/>
    </xf>
    <xf numFmtId="0" fontId="47" fillId="14" borderId="154" xfId="5" applyFont="1" applyFill="1" applyBorder="1" applyAlignment="1">
      <alignment horizontal="left" vertical="center" wrapText="1"/>
    </xf>
    <xf numFmtId="0" fontId="47" fillId="14" borderId="158" xfId="5" applyFont="1" applyFill="1" applyBorder="1" applyAlignment="1">
      <alignment horizontal="left" vertical="center" wrapText="1"/>
    </xf>
    <xf numFmtId="0" fontId="47" fillId="0" borderId="159" xfId="4" applyFont="1" applyBorder="1"/>
    <xf numFmtId="0" fontId="47" fillId="14" borderId="160" xfId="5" applyFont="1" applyFill="1" applyBorder="1" applyAlignment="1">
      <alignment horizontal="left" vertical="center" wrapText="1"/>
    </xf>
    <xf numFmtId="0" fontId="47" fillId="14" borderId="155" xfId="5" applyFont="1" applyFill="1" applyBorder="1" applyAlignment="1">
      <alignment horizontal="left" vertical="center" wrapText="1"/>
    </xf>
    <xf numFmtId="0" fontId="47" fillId="14" borderId="156" xfId="5" applyFont="1" applyFill="1" applyBorder="1" applyAlignment="1">
      <alignment horizontal="left" vertical="center" wrapText="1"/>
    </xf>
    <xf numFmtId="0" fontId="47" fillId="14" borderId="161" xfId="5" applyFont="1" applyFill="1" applyBorder="1" applyAlignment="1">
      <alignment horizontal="left" vertical="center"/>
    </xf>
    <xf numFmtId="0" fontId="47" fillId="14" borderId="162" xfId="5" applyFont="1" applyFill="1" applyBorder="1" applyAlignment="1">
      <alignment horizontal="left" vertical="center"/>
    </xf>
    <xf numFmtId="0" fontId="45" fillId="14" borderId="163" xfId="5" applyFont="1" applyFill="1" applyBorder="1" applyAlignment="1">
      <alignment horizontal="left" vertical="center" wrapText="1"/>
    </xf>
    <xf numFmtId="0" fontId="47" fillId="14" borderId="148" xfId="4" applyFont="1" applyFill="1" applyBorder="1" applyAlignment="1">
      <alignment horizontal="center"/>
    </xf>
    <xf numFmtId="0" fontId="47" fillId="14" borderId="161" xfId="4" applyFont="1" applyFill="1" applyBorder="1" applyAlignment="1">
      <alignment horizontal="center"/>
    </xf>
    <xf numFmtId="0" fontId="47" fillId="14" borderId="161" xfId="4" applyFont="1" applyFill="1" applyBorder="1"/>
    <xf numFmtId="0" fontId="47" fillId="14" borderId="165" xfId="4" applyFont="1" applyFill="1" applyBorder="1"/>
    <xf numFmtId="0" fontId="47" fillId="14" borderId="139" xfId="4" applyFont="1" applyFill="1" applyAlignment="1">
      <alignment horizontal="center"/>
    </xf>
    <xf numFmtId="0" fontId="47" fillId="14" borderId="139" xfId="4" applyFont="1" applyFill="1"/>
    <xf numFmtId="0" fontId="47" fillId="14" borderId="169" xfId="4" applyFont="1" applyFill="1" applyBorder="1"/>
    <xf numFmtId="0" fontId="47" fillId="14" borderId="168" xfId="4" applyFont="1" applyFill="1" applyBorder="1" applyAlignment="1">
      <alignment horizontal="center"/>
    </xf>
    <xf numFmtId="0" fontId="47" fillId="14" borderId="168" xfId="4" applyFont="1" applyFill="1" applyBorder="1"/>
    <xf numFmtId="0" fontId="47" fillId="14" borderId="170" xfId="4" applyFont="1" applyFill="1" applyBorder="1"/>
    <xf numFmtId="0" fontId="48" fillId="14" borderId="160" xfId="6" applyFont="1" applyFill="1" applyBorder="1" applyAlignment="1" applyProtection="1">
      <alignment horizontal="left" vertical="center" wrapText="1"/>
    </xf>
    <xf numFmtId="0" fontId="45" fillId="0" borderId="153" xfId="5" applyFont="1" applyBorder="1" applyAlignment="1">
      <alignment horizontal="left" vertical="center" wrapText="1"/>
    </xf>
    <xf numFmtId="0" fontId="47" fillId="14" borderId="148" xfId="5" applyFont="1" applyFill="1" applyBorder="1" applyAlignment="1">
      <alignment vertical="center"/>
    </xf>
    <xf numFmtId="0" fontId="47" fillId="14" borderId="161" xfId="5" applyFont="1" applyFill="1" applyBorder="1" applyAlignment="1">
      <alignment vertical="center" wrapText="1"/>
    </xf>
    <xf numFmtId="0" fontId="47" fillId="14" borderId="165" xfId="5" applyFont="1" applyFill="1" applyBorder="1" applyAlignment="1">
      <alignment vertical="center" wrapText="1"/>
    </xf>
    <xf numFmtId="0" fontId="47" fillId="14" borderId="152" xfId="5" applyFont="1" applyFill="1" applyBorder="1" applyAlignment="1">
      <alignment vertical="center"/>
    </xf>
    <xf numFmtId="0" fontId="47" fillId="14" borderId="168" xfId="5" applyFont="1" applyFill="1" applyBorder="1" applyAlignment="1">
      <alignment vertical="center" wrapText="1"/>
    </xf>
    <xf numFmtId="0" fontId="47" fillId="14" borderId="139" xfId="5" applyFont="1" applyFill="1" applyAlignment="1">
      <alignment vertical="center" wrapText="1"/>
    </xf>
    <xf numFmtId="0" fontId="47" fillId="14" borderId="169" xfId="5" applyFont="1" applyFill="1" applyBorder="1" applyAlignment="1">
      <alignment vertical="center" wrapText="1"/>
    </xf>
    <xf numFmtId="0" fontId="47" fillId="14" borderId="152" xfId="6" applyFont="1" applyFill="1" applyBorder="1" applyAlignment="1" applyProtection="1">
      <alignment horizontal="right" vertical="center" wrapText="1"/>
    </xf>
    <xf numFmtId="0" fontId="47" fillId="14" borderId="171" xfId="6" applyFont="1" applyFill="1" applyBorder="1" applyAlignment="1" applyProtection="1">
      <alignment horizontal="justify" vertical="center" wrapText="1"/>
    </xf>
    <xf numFmtId="0" fontId="47" fillId="14" borderId="139" xfId="6" applyFont="1" applyFill="1" applyBorder="1" applyAlignment="1" applyProtection="1">
      <alignment horizontal="right" vertical="center" wrapText="1"/>
    </xf>
    <xf numFmtId="0" fontId="47" fillId="14" borderId="160" xfId="6" applyFont="1" applyFill="1" applyBorder="1" applyAlignment="1" applyProtection="1">
      <alignment horizontal="justify" vertical="center" wrapText="1"/>
    </xf>
    <xf numFmtId="0" fontId="47" fillId="14" borderId="169" xfId="6" applyFont="1" applyFill="1" applyBorder="1" applyAlignment="1" applyProtection="1">
      <alignment vertical="center" wrapText="1"/>
    </xf>
    <xf numFmtId="0" fontId="47" fillId="14" borderId="160" xfId="6" applyFont="1" applyFill="1" applyBorder="1" applyAlignment="1" applyProtection="1">
      <alignment horizontal="center" vertical="center" wrapText="1"/>
    </xf>
    <xf numFmtId="0" fontId="47" fillId="14" borderId="160" xfId="6" applyFont="1" applyFill="1" applyBorder="1" applyAlignment="1" applyProtection="1">
      <alignment vertical="center" wrapText="1"/>
    </xf>
    <xf numFmtId="0" fontId="47" fillId="14" borderId="139" xfId="6" applyFont="1" applyFill="1" applyBorder="1" applyAlignment="1" applyProtection="1">
      <alignment vertical="center" wrapText="1"/>
    </xf>
    <xf numFmtId="0" fontId="47" fillId="14" borderId="168" xfId="4" applyFont="1" applyFill="1" applyBorder="1" applyAlignment="1">
      <alignment horizontal="left"/>
    </xf>
    <xf numFmtId="0" fontId="47" fillId="14" borderId="170" xfId="4" applyFont="1" applyFill="1" applyBorder="1" applyAlignment="1">
      <alignment horizontal="center"/>
    </xf>
    <xf numFmtId="0" fontId="47" fillId="14" borderId="167" xfId="6" applyFont="1" applyFill="1" applyBorder="1" applyAlignment="1" applyProtection="1">
      <alignment horizontal="center" vertical="center" wrapText="1"/>
    </xf>
    <xf numFmtId="0" fontId="47" fillId="14" borderId="168" xfId="6" applyFont="1" applyFill="1" applyBorder="1" applyAlignment="1" applyProtection="1">
      <alignment horizontal="center" vertical="center" wrapText="1"/>
    </xf>
    <xf numFmtId="0" fontId="47" fillId="14" borderId="170" xfId="6" applyFont="1" applyFill="1" applyBorder="1" applyAlignment="1" applyProtection="1">
      <alignment horizontal="center" vertical="center" wrapText="1"/>
    </xf>
    <xf numFmtId="0" fontId="47" fillId="14" borderId="148" xfId="6" applyFont="1" applyFill="1" applyBorder="1" applyAlignment="1" applyProtection="1">
      <alignment vertical="center" wrapText="1"/>
    </xf>
    <xf numFmtId="0" fontId="47" fillId="14" borderId="161" xfId="6" applyFont="1" applyFill="1" applyBorder="1" applyAlignment="1" applyProtection="1">
      <alignment vertical="center" wrapText="1"/>
    </xf>
    <xf numFmtId="0" fontId="47" fillId="14" borderId="139" xfId="6" applyFont="1" applyFill="1" applyBorder="1" applyAlignment="1" applyProtection="1">
      <alignment horizontal="center" vertical="center" wrapText="1"/>
    </xf>
    <xf numFmtId="0" fontId="47" fillId="0" borderId="160" xfId="6" applyFont="1" applyFill="1" applyBorder="1" applyAlignment="1" applyProtection="1">
      <alignment horizontal="center" vertical="center" wrapText="1"/>
    </xf>
    <xf numFmtId="0" fontId="47" fillId="14" borderId="160" xfId="4" applyFont="1" applyFill="1" applyBorder="1"/>
    <xf numFmtId="0" fontId="47" fillId="14" borderId="139" xfId="4" applyFont="1" applyFill="1" applyAlignment="1">
      <alignment horizontal="right"/>
    </xf>
    <xf numFmtId="0" fontId="47" fillId="14" borderId="167" xfId="6" applyFont="1" applyFill="1" applyBorder="1" applyAlignment="1" applyProtection="1">
      <alignment vertical="center" wrapText="1"/>
    </xf>
    <xf numFmtId="0" fontId="47" fillId="14" borderId="168" xfId="6" applyFont="1" applyFill="1" applyBorder="1" applyAlignment="1" applyProtection="1">
      <alignment vertical="center" wrapText="1"/>
    </xf>
    <xf numFmtId="0" fontId="45" fillId="14" borderId="166" xfId="5" applyFont="1" applyFill="1" applyBorder="1" applyAlignment="1">
      <alignment horizontal="left" vertical="center" wrapText="1"/>
    </xf>
    <xf numFmtId="0" fontId="47" fillId="14" borderId="148" xfId="6" applyFont="1" applyFill="1" applyBorder="1" applyAlignment="1" applyProtection="1">
      <alignment horizontal="center" vertical="center" wrapText="1"/>
    </xf>
    <xf numFmtId="0" fontId="47" fillId="14" borderId="161" xfId="6" applyFont="1" applyFill="1" applyBorder="1" applyAlignment="1" applyProtection="1">
      <alignment horizontal="center" vertical="center" wrapText="1"/>
    </xf>
    <xf numFmtId="0" fontId="47" fillId="14" borderId="165" xfId="6" applyFont="1" applyFill="1" applyBorder="1" applyAlignment="1" applyProtection="1">
      <alignment horizontal="center" vertical="center" wrapText="1"/>
    </xf>
    <xf numFmtId="0" fontId="47" fillId="14" borderId="172" xfId="6" applyFont="1" applyFill="1" applyBorder="1" applyAlignment="1" applyProtection="1">
      <alignment horizontal="right" vertical="center" wrapText="1"/>
    </xf>
    <xf numFmtId="0" fontId="49" fillId="14" borderId="160" xfId="6" applyFont="1" applyFill="1" applyBorder="1" applyAlignment="1" applyProtection="1">
      <alignment vertical="center" wrapText="1"/>
    </xf>
    <xf numFmtId="0" fontId="47" fillId="14" borderId="139" xfId="6" applyFont="1" applyFill="1" applyBorder="1" applyAlignment="1" applyProtection="1">
      <alignment horizontal="right" vertical="center"/>
    </xf>
    <xf numFmtId="0" fontId="47" fillId="14" borderId="158" xfId="6" applyFont="1" applyFill="1" applyBorder="1" applyAlignment="1" applyProtection="1">
      <alignment horizontal="center" vertical="center" wrapText="1"/>
    </xf>
    <xf numFmtId="0" fontId="47" fillId="14" borderId="155" xfId="6" applyFont="1" applyFill="1" applyBorder="1" applyAlignment="1" applyProtection="1">
      <alignment horizontal="center" vertical="center" wrapText="1"/>
    </xf>
    <xf numFmtId="0" fontId="47" fillId="14" borderId="159" xfId="6" applyFont="1" applyFill="1" applyBorder="1" applyAlignment="1" applyProtection="1">
      <alignment horizontal="center" vertical="center" wrapText="1"/>
    </xf>
    <xf numFmtId="0" fontId="47" fillId="14" borderId="169" xfId="6" applyFont="1" applyFill="1" applyBorder="1" applyAlignment="1" applyProtection="1">
      <alignment horizontal="center" vertical="center" wrapText="1"/>
    </xf>
    <xf numFmtId="49" fontId="48" fillId="14" borderId="148" xfId="5" applyNumberFormat="1" applyFont="1" applyFill="1" applyBorder="1" applyAlignment="1">
      <alignment horizontal="center" vertical="center"/>
    </xf>
    <xf numFmtId="49" fontId="48" fillId="14" borderId="161" xfId="5" applyNumberFormat="1" applyFont="1" applyFill="1" applyBorder="1" applyAlignment="1">
      <alignment horizontal="center" vertical="center"/>
    </xf>
    <xf numFmtId="0" fontId="47" fillId="14" borderId="152" xfId="6" applyFont="1" applyFill="1" applyBorder="1" applyAlignment="1" applyProtection="1">
      <alignment horizontal="center" vertical="center" wrapText="1"/>
    </xf>
    <xf numFmtId="14" fontId="47" fillId="14" borderId="160" xfId="8" applyNumberFormat="1" applyFont="1" applyFill="1" applyBorder="1" applyAlignment="1" applyProtection="1">
      <alignment vertical="center" wrapText="1"/>
    </xf>
    <xf numFmtId="49" fontId="48" fillId="14" borderId="139" xfId="5" applyNumberFormat="1" applyFont="1" applyFill="1" applyAlignment="1">
      <alignment horizontal="center" vertical="center"/>
    </xf>
    <xf numFmtId="169" fontId="47" fillId="14" borderId="168" xfId="8" applyNumberFormat="1" applyFont="1" applyFill="1" applyBorder="1" applyAlignment="1" applyProtection="1">
      <alignment vertical="center" wrapText="1"/>
    </xf>
    <xf numFmtId="49" fontId="48" fillId="14" borderId="168" xfId="5" applyNumberFormat="1" applyFont="1" applyFill="1" applyBorder="1" applyAlignment="1">
      <alignment horizontal="center" vertical="center"/>
    </xf>
    <xf numFmtId="0" fontId="47" fillId="14" borderId="168" xfId="6" applyFont="1" applyFill="1" applyBorder="1" applyAlignment="1" applyProtection="1">
      <alignment horizontal="right" vertical="center"/>
    </xf>
    <xf numFmtId="0" fontId="47" fillId="14" borderId="148" xfId="5" applyFont="1" applyFill="1" applyBorder="1" applyAlignment="1">
      <alignment horizontal="left" vertical="center" wrapText="1"/>
    </xf>
    <xf numFmtId="0" fontId="47" fillId="14" borderId="161" xfId="5" applyFont="1" applyFill="1" applyBorder="1" applyAlignment="1">
      <alignment horizontal="left" vertical="center" wrapText="1"/>
    </xf>
    <xf numFmtId="0" fontId="47" fillId="14" borderId="165" xfId="5" applyFont="1" applyFill="1" applyBorder="1" applyAlignment="1">
      <alignment horizontal="left" vertical="center" wrapText="1"/>
    </xf>
    <xf numFmtId="0" fontId="47" fillId="14" borderId="152" xfId="5" applyFont="1" applyFill="1" applyBorder="1" applyAlignment="1">
      <alignment horizontal="right" vertical="center" wrapText="1"/>
    </xf>
    <xf numFmtId="0" fontId="47" fillId="14" borderId="139" xfId="5" applyFont="1" applyFill="1" applyAlignment="1">
      <alignment horizontal="center" vertical="center" wrapText="1"/>
    </xf>
    <xf numFmtId="0" fontId="47" fillId="14" borderId="169" xfId="5" applyFont="1" applyFill="1" applyBorder="1" applyAlignment="1">
      <alignment horizontal="left" vertical="center" wrapText="1"/>
    </xf>
    <xf numFmtId="0" fontId="47" fillId="14" borderId="155" xfId="5" applyFont="1" applyFill="1" applyBorder="1" applyAlignment="1">
      <alignment horizontal="center" vertical="center" wrapText="1"/>
    </xf>
    <xf numFmtId="9" fontId="47" fillId="14" borderId="155" xfId="5" applyNumberFormat="1" applyFont="1" applyFill="1" applyBorder="1" applyAlignment="1">
      <alignment horizontal="center" vertical="center" wrapText="1"/>
    </xf>
    <xf numFmtId="9" fontId="47" fillId="14" borderId="161" xfId="5" applyNumberFormat="1" applyFont="1" applyFill="1" applyBorder="1" applyAlignment="1">
      <alignment horizontal="center" vertical="center" wrapText="1"/>
    </xf>
    <xf numFmtId="0" fontId="47" fillId="14" borderId="161" xfId="5" applyFont="1" applyFill="1" applyBorder="1" applyAlignment="1">
      <alignment horizontal="center" vertical="center" wrapText="1"/>
    </xf>
    <xf numFmtId="0" fontId="47" fillId="14" borderId="165" xfId="5" applyFont="1" applyFill="1" applyBorder="1" applyAlignment="1">
      <alignment horizontal="center" vertical="center" wrapText="1"/>
    </xf>
    <xf numFmtId="9" fontId="47" fillId="14" borderId="139" xfId="5" applyNumberFormat="1" applyFont="1" applyFill="1" applyAlignment="1">
      <alignment horizontal="center" vertical="center" wrapText="1"/>
    </xf>
    <xf numFmtId="0" fontId="47" fillId="14" borderId="169" xfId="5" applyFont="1" applyFill="1" applyBorder="1" applyAlignment="1">
      <alignment horizontal="center" vertical="center" wrapText="1"/>
    </xf>
    <xf numFmtId="0" fontId="47" fillId="14" borderId="167" xfId="5" applyFont="1" applyFill="1" applyBorder="1" applyAlignment="1">
      <alignment horizontal="right" vertical="center" wrapText="1"/>
    </xf>
    <xf numFmtId="9" fontId="47" fillId="14" borderId="168" xfId="5" applyNumberFormat="1" applyFont="1" applyFill="1" applyBorder="1" applyAlignment="1">
      <alignment horizontal="center" vertical="center" wrapText="1"/>
    </xf>
    <xf numFmtId="0" fontId="47" fillId="14" borderId="168" xfId="5" applyFont="1" applyFill="1" applyBorder="1" applyAlignment="1">
      <alignment horizontal="center" vertical="center" wrapText="1"/>
    </xf>
    <xf numFmtId="0" fontId="47" fillId="14" borderId="170" xfId="5" applyFont="1" applyFill="1" applyBorder="1" applyAlignment="1">
      <alignment horizontal="center" vertical="center" wrapText="1"/>
    </xf>
    <xf numFmtId="0" fontId="47" fillId="14" borderId="152" xfId="4" applyFont="1" applyFill="1" applyBorder="1"/>
    <xf numFmtId="0" fontId="47" fillId="14" borderId="139" xfId="5" applyFont="1" applyFill="1" applyAlignment="1">
      <alignment horizontal="center" vertical="top" wrapText="1"/>
    </xf>
    <xf numFmtId="0" fontId="47" fillId="14" borderId="168" xfId="5" applyFont="1" applyFill="1" applyBorder="1" applyAlignment="1">
      <alignment horizontal="center" vertical="top" wrapText="1"/>
    </xf>
    <xf numFmtId="0" fontId="47" fillId="14" borderId="139" xfId="6" applyFont="1" applyFill="1" applyBorder="1" applyAlignment="1" applyProtection="1">
      <alignment horizontal="left" vertical="center" wrapText="1"/>
    </xf>
    <xf numFmtId="0" fontId="47" fillId="14" borderId="160" xfId="4" applyFont="1" applyFill="1" applyBorder="1" applyAlignment="1">
      <alignment horizontal="center"/>
    </xf>
    <xf numFmtId="0" fontId="47" fillId="14" borderId="167" xfId="4" applyFont="1" applyFill="1" applyBorder="1"/>
    <xf numFmtId="0" fontId="47" fillId="0" borderId="153" xfId="5" applyFont="1" applyBorder="1" applyAlignment="1">
      <alignment horizontal="left" vertical="center" wrapText="1"/>
    </xf>
    <xf numFmtId="0" fontId="47" fillId="0" borderId="153" xfId="5" applyFont="1" applyBorder="1" applyAlignment="1">
      <alignment vertical="center" wrapText="1"/>
    </xf>
    <xf numFmtId="0" fontId="47" fillId="0" borderId="153" xfId="5" applyFont="1" applyBorder="1" applyAlignment="1">
      <alignment horizontal="left" vertical="center"/>
    </xf>
    <xf numFmtId="0" fontId="51" fillId="0" borderId="153" xfId="5" applyFont="1" applyBorder="1" applyAlignment="1">
      <alignment horizontal="left" vertical="center"/>
    </xf>
    <xf numFmtId="0" fontId="48" fillId="13" borderId="177" xfId="5" applyFont="1" applyFill="1" applyBorder="1" applyAlignment="1">
      <alignment horizontal="centerContinuous" vertical="center" wrapText="1"/>
    </xf>
    <xf numFmtId="0" fontId="52" fillId="0" borderId="178" xfId="4" applyFont="1" applyBorder="1" applyAlignment="1">
      <alignment horizontal="left"/>
    </xf>
    <xf numFmtId="0" fontId="52" fillId="0" borderId="139" xfId="4" applyFont="1" applyAlignment="1">
      <alignment horizontal="left"/>
    </xf>
    <xf numFmtId="0" fontId="44" fillId="13" borderId="152" xfId="4" applyFont="1" applyFill="1" applyBorder="1" applyAlignment="1">
      <alignment horizontal="center" vertical="center" wrapText="1"/>
    </xf>
    <xf numFmtId="0" fontId="47" fillId="14" borderId="154" xfId="6" applyFont="1" applyFill="1" applyBorder="1" applyAlignment="1" applyProtection="1">
      <alignment horizontal="center" vertical="center" wrapText="1"/>
    </xf>
    <xf numFmtId="0" fontId="48" fillId="14" borderId="155" xfId="6" applyFont="1" applyFill="1" applyBorder="1" applyAlignment="1" applyProtection="1">
      <alignment horizontal="left" vertical="center" wrapText="1"/>
    </xf>
    <xf numFmtId="0" fontId="5" fillId="0" borderId="182" xfId="0" applyFont="1" applyBorder="1" applyAlignment="1">
      <alignment vertical="center" wrapText="1"/>
    </xf>
    <xf numFmtId="0" fontId="5" fillId="0" borderId="182" xfId="0" applyFont="1" applyBorder="1" applyAlignment="1">
      <alignment horizontal="left" vertical="center" wrapText="1"/>
    </xf>
    <xf numFmtId="9" fontId="5" fillId="0" borderId="182" xfId="0" applyNumberFormat="1" applyFont="1" applyBorder="1" applyAlignment="1">
      <alignment horizontal="center" vertical="center" wrapText="1"/>
    </xf>
    <xf numFmtId="10" fontId="5" fillId="2" borderId="182" xfId="0" applyNumberFormat="1" applyFont="1" applyFill="1" applyBorder="1" applyAlignment="1">
      <alignment horizontal="center" vertical="center"/>
    </xf>
    <xf numFmtId="0" fontId="5" fillId="2" borderId="182" xfId="0" applyFont="1" applyFill="1" applyBorder="1" applyAlignment="1">
      <alignment vertical="center" wrapText="1"/>
    </xf>
    <xf numFmtId="164" fontId="5" fillId="2" borderId="182" xfId="0" applyNumberFormat="1" applyFont="1" applyFill="1" applyBorder="1" applyAlignment="1">
      <alignment vertical="center" wrapText="1"/>
    </xf>
    <xf numFmtId="165" fontId="5" fillId="0" borderId="182" xfId="0" applyNumberFormat="1" applyFont="1" applyBorder="1" applyAlignment="1">
      <alignment vertical="center" wrapText="1"/>
    </xf>
    <xf numFmtId="165" fontId="5" fillId="0" borderId="182" xfId="0" applyNumberFormat="1" applyFont="1" applyBorder="1" applyAlignment="1">
      <alignment horizontal="right" vertical="center" wrapText="1"/>
    </xf>
    <xf numFmtId="10" fontId="5" fillId="2" borderId="182" xfId="0" applyNumberFormat="1" applyFont="1" applyFill="1" applyBorder="1" applyAlignment="1">
      <alignment vertical="center" wrapText="1"/>
    </xf>
    <xf numFmtId="9" fontId="5" fillId="0" borderId="182" xfId="0" applyNumberFormat="1" applyFont="1" applyBorder="1" applyAlignment="1">
      <alignment vertical="center" wrapText="1"/>
    </xf>
    <xf numFmtId="10" fontId="5" fillId="2" borderId="182" xfId="0" applyNumberFormat="1" applyFont="1" applyFill="1" applyBorder="1" applyAlignment="1">
      <alignment horizontal="center" vertical="center" wrapText="1"/>
    </xf>
    <xf numFmtId="0" fontId="5" fillId="0" borderId="182" xfId="0" applyFont="1" applyBorder="1" applyAlignment="1">
      <alignment horizontal="center" vertical="center" wrapText="1"/>
    </xf>
    <xf numFmtId="3" fontId="5" fillId="0" borderId="182" xfId="0" applyNumberFormat="1" applyFont="1" applyBorder="1" applyAlignment="1">
      <alignment horizontal="center" vertical="center" wrapText="1"/>
    </xf>
    <xf numFmtId="0" fontId="5" fillId="0" borderId="182" xfId="0" applyFont="1" applyBorder="1" applyAlignment="1">
      <alignment horizontal="right" vertical="center" wrapText="1"/>
    </xf>
    <xf numFmtId="0" fontId="3" fillId="3" borderId="36" xfId="0" applyFont="1" applyFill="1" applyBorder="1" applyAlignment="1">
      <alignment horizontal="center" vertical="center" wrapText="1"/>
    </xf>
    <xf numFmtId="0" fontId="3" fillId="3" borderId="107" xfId="0" applyFont="1" applyFill="1" applyBorder="1" applyAlignment="1">
      <alignment horizontal="center" vertical="center" wrapText="1"/>
    </xf>
    <xf numFmtId="0" fontId="3" fillId="3" borderId="160"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2" xfId="0" applyFont="1" applyBorder="1"/>
    <xf numFmtId="0" fontId="3" fillId="0" borderId="1" xfId="0" applyFont="1" applyBorder="1" applyAlignment="1">
      <alignment horizontal="left" vertical="center"/>
    </xf>
    <xf numFmtId="0" fontId="3" fillId="0" borderId="3" xfId="0" applyFont="1" applyBorder="1" applyAlignment="1">
      <alignment horizontal="left" vertical="center"/>
    </xf>
    <xf numFmtId="0" fontId="4" fillId="0" borderId="4" xfId="0" applyFont="1" applyBorder="1"/>
    <xf numFmtId="0" fontId="4" fillId="0" borderId="5" xfId="0" applyFont="1" applyBorder="1"/>
    <xf numFmtId="0" fontId="3" fillId="0" borderId="1" xfId="0" applyFont="1" applyBorder="1" applyAlignment="1">
      <alignment horizontal="right" vertical="center"/>
    </xf>
    <xf numFmtId="0" fontId="5" fillId="0" borderId="1" xfId="0" applyFont="1" applyBorder="1" applyAlignment="1">
      <alignment horizontal="right" vertical="center"/>
    </xf>
    <xf numFmtId="0" fontId="4" fillId="0" borderId="8" xfId="0" applyFont="1" applyBorder="1"/>
    <xf numFmtId="0" fontId="5" fillId="2" borderId="1" xfId="0" applyFont="1" applyFill="1" applyBorder="1" applyAlignment="1">
      <alignment horizontal="center" vertical="center"/>
    </xf>
    <xf numFmtId="0" fontId="54" fillId="0" borderId="22" xfId="0" applyFont="1" applyBorder="1" applyAlignment="1">
      <alignment horizontal="left" vertical="center"/>
    </xf>
    <xf numFmtId="0" fontId="4" fillId="0" borderId="14" xfId="0" applyFont="1" applyBorder="1"/>
    <xf numFmtId="0" fontId="4" fillId="0" borderId="23" xfId="0" applyFont="1" applyBorder="1"/>
    <xf numFmtId="0" fontId="3" fillId="3" borderId="24" xfId="0" applyFont="1" applyFill="1" applyBorder="1" applyAlignment="1">
      <alignment horizontal="center" vertical="center"/>
    </xf>
    <xf numFmtId="0" fontId="4" fillId="0" borderId="25" xfId="0" applyFont="1" applyBorder="1"/>
    <xf numFmtId="0" fontId="4" fillId="0" borderId="26" xfId="0" applyFont="1" applyBorder="1"/>
    <xf numFmtId="0" fontId="3" fillId="3" borderId="68" xfId="0" applyFont="1" applyFill="1" applyBorder="1" applyAlignment="1">
      <alignment horizontal="center" vertical="center"/>
    </xf>
    <xf numFmtId="0" fontId="4" fillId="0" borderId="27" xfId="0" applyFont="1" applyBorder="1"/>
    <xf numFmtId="0" fontId="3" fillId="3" borderId="1"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141" xfId="0" applyFont="1" applyFill="1" applyBorder="1" applyAlignment="1">
      <alignment horizontal="center" vertical="center" wrapText="1"/>
    </xf>
    <xf numFmtId="0" fontId="3" fillId="3" borderId="139" xfId="0" applyFont="1" applyFill="1" applyBorder="1" applyAlignment="1">
      <alignment horizontal="center" vertical="center" wrapText="1"/>
    </xf>
    <xf numFmtId="0" fontId="3" fillId="3" borderId="127" xfId="0" applyFont="1" applyFill="1" applyBorder="1" applyAlignment="1">
      <alignment horizontal="center" vertical="center" wrapText="1"/>
    </xf>
    <xf numFmtId="0" fontId="3" fillId="3" borderId="141" xfId="0" applyFont="1" applyFill="1" applyBorder="1" applyAlignment="1">
      <alignment horizontal="center" vertical="center"/>
    </xf>
    <xf numFmtId="0" fontId="3" fillId="3" borderId="139" xfId="0" applyFont="1" applyFill="1" applyBorder="1" applyAlignment="1">
      <alignment horizontal="center" vertical="center"/>
    </xf>
    <xf numFmtId="0" fontId="3" fillId="3" borderId="127" xfId="0" applyFont="1" applyFill="1" applyBorder="1" applyAlignment="1">
      <alignment horizontal="center" vertical="center"/>
    </xf>
    <xf numFmtId="0" fontId="3" fillId="3" borderId="36" xfId="0" applyFont="1" applyFill="1" applyBorder="1" applyAlignment="1">
      <alignment horizontal="center" vertical="center"/>
    </xf>
    <xf numFmtId="0" fontId="4" fillId="0" borderId="37" xfId="0" applyFont="1" applyBorder="1"/>
    <xf numFmtId="0" fontId="4" fillId="0" borderId="38" xfId="0" applyFont="1" applyBorder="1"/>
    <xf numFmtId="0" fontId="3" fillId="3" borderId="39" xfId="0" applyFont="1" applyFill="1" applyBorder="1" applyAlignment="1">
      <alignment horizontal="center" vertical="center" wrapText="1"/>
    </xf>
    <xf numFmtId="0" fontId="4" fillId="0" borderId="40" xfId="0" applyFont="1" applyBorder="1"/>
    <xf numFmtId="0" fontId="4" fillId="0" borderId="41" xfId="0" applyFont="1" applyBorder="1"/>
    <xf numFmtId="0" fontId="4" fillId="0" borderId="43" xfId="0" applyFont="1" applyBorder="1"/>
    <xf numFmtId="0" fontId="21" fillId="6" borderId="63" xfId="0" applyFont="1" applyFill="1" applyBorder="1" applyAlignment="1">
      <alignment horizontal="center" vertical="center" wrapText="1"/>
    </xf>
    <xf numFmtId="0" fontId="4" fillId="0" borderId="60" xfId="0" applyFont="1" applyBorder="1"/>
    <xf numFmtId="0" fontId="4" fillId="0" borderId="62" xfId="0" applyFont="1" applyBorder="1"/>
    <xf numFmtId="0" fontId="18" fillId="2" borderId="53" xfId="0" applyFont="1" applyFill="1" applyBorder="1" applyAlignment="1">
      <alignment horizontal="center" vertical="center"/>
    </xf>
    <xf numFmtId="0" fontId="4" fillId="0" borderId="51" xfId="0" applyFont="1" applyBorder="1"/>
    <xf numFmtId="0" fontId="20" fillId="2" borderId="54" xfId="0" applyFont="1" applyFill="1" applyBorder="1" applyAlignment="1">
      <alignment horizontal="center" vertical="center" wrapText="1"/>
    </xf>
    <xf numFmtId="0" fontId="4" fillId="0" borderId="55" xfId="0" applyFont="1" applyBorder="1"/>
    <xf numFmtId="0" fontId="21" fillId="6" borderId="58" xfId="0" applyFont="1" applyFill="1" applyBorder="1" applyAlignment="1">
      <alignment horizontal="center" vertical="center" wrapText="1"/>
    </xf>
    <xf numFmtId="0" fontId="4" fillId="0" borderId="66" xfId="0" applyFont="1" applyBorder="1"/>
    <xf numFmtId="0" fontId="19" fillId="2" borderId="72" xfId="0" applyFont="1" applyFill="1" applyBorder="1" applyAlignment="1">
      <alignment horizontal="left" vertical="center" wrapText="1"/>
    </xf>
    <xf numFmtId="0" fontId="4" fillId="0" borderId="73" xfId="0" applyFont="1" applyBorder="1"/>
    <xf numFmtId="0" fontId="26" fillId="0" borderId="1" xfId="0" applyFont="1" applyBorder="1" applyAlignment="1">
      <alignment horizontal="left"/>
    </xf>
    <xf numFmtId="0" fontId="25" fillId="2" borderId="1" xfId="0" applyFont="1" applyFill="1" applyBorder="1" applyAlignment="1">
      <alignment horizontal="left" vertical="center" wrapText="1"/>
    </xf>
    <xf numFmtId="0" fontId="19" fillId="2" borderId="76" xfId="0" applyFont="1" applyFill="1" applyBorder="1" applyAlignment="1">
      <alignment horizontal="left" vertical="center" wrapText="1"/>
    </xf>
    <xf numFmtId="0" fontId="4" fillId="0" borderId="77" xfId="0" applyFont="1" applyBorder="1"/>
    <xf numFmtId="0" fontId="19" fillId="2" borderId="10"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4" fillId="0" borderId="78" xfId="0" applyFont="1" applyBorder="1"/>
    <xf numFmtId="0" fontId="19" fillId="2" borderId="88" xfId="0" applyFont="1" applyFill="1" applyBorder="1" applyAlignment="1">
      <alignment horizontal="center" vertical="center" wrapText="1"/>
    </xf>
    <xf numFmtId="0" fontId="4" fillId="0" borderId="89" xfId="0" applyFont="1" applyBorder="1"/>
    <xf numFmtId="0" fontId="4" fillId="0" borderId="90" xfId="0" applyFont="1" applyBorder="1"/>
    <xf numFmtId="0" fontId="19" fillId="2" borderId="10" xfId="0" applyFont="1" applyFill="1" applyBorder="1" applyAlignment="1">
      <alignment horizontal="left" vertical="center"/>
    </xf>
    <xf numFmtId="0" fontId="19" fillId="2" borderId="1" xfId="0" applyFont="1" applyFill="1" applyBorder="1" applyAlignment="1">
      <alignment horizontal="left" vertical="center"/>
    </xf>
    <xf numFmtId="0" fontId="19" fillId="2" borderId="84" xfId="0" applyFont="1" applyFill="1" applyBorder="1" applyAlignment="1">
      <alignment horizontal="center"/>
    </xf>
    <xf numFmtId="0" fontId="19" fillId="2" borderId="85" xfId="0" applyFont="1" applyFill="1" applyBorder="1" applyAlignment="1">
      <alignment horizontal="center"/>
    </xf>
    <xf numFmtId="0" fontId="19" fillId="0" borderId="10" xfId="0" applyFont="1" applyBorder="1" applyAlignment="1">
      <alignment horizontal="left" vertical="center" wrapText="1"/>
    </xf>
    <xf numFmtId="0" fontId="19" fillId="2" borderId="85" xfId="0" applyFont="1" applyFill="1" applyBorder="1" applyAlignment="1">
      <alignment horizontal="left"/>
    </xf>
    <xf numFmtId="0" fontId="19" fillId="2" borderId="1"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0" fontId="19" fillId="0" borderId="53" xfId="0" applyFont="1" applyBorder="1" applyAlignment="1">
      <alignment horizontal="center" vertical="center" wrapText="1"/>
    </xf>
    <xf numFmtId="0" fontId="19" fillId="0" borderId="97" xfId="0" applyFont="1" applyBorder="1" applyAlignment="1">
      <alignment horizontal="center" vertical="center" wrapText="1"/>
    </xf>
    <xf numFmtId="0" fontId="4" fillId="0" borderId="98" xfId="0" applyFont="1" applyBorder="1"/>
    <xf numFmtId="0" fontId="4" fillId="0" borderId="99" xfId="0" applyFont="1" applyBorder="1"/>
    <xf numFmtId="0" fontId="19" fillId="0" borderId="101" xfId="0" applyFont="1" applyBorder="1" applyAlignment="1">
      <alignment horizontal="center" vertical="center" wrapText="1"/>
    </xf>
    <xf numFmtId="0" fontId="4" fillId="0" borderId="102" xfId="0" applyFont="1" applyBorder="1"/>
    <xf numFmtId="0" fontId="4" fillId="0" borderId="103" xfId="0" applyFont="1" applyBorder="1"/>
    <xf numFmtId="0" fontId="19" fillId="2" borderId="22" xfId="0" applyFont="1" applyFill="1" applyBorder="1" applyAlignment="1">
      <alignment horizontal="left" vertical="top"/>
    </xf>
    <xf numFmtId="0" fontId="4" fillId="0" borderId="106" xfId="0" applyFont="1" applyBorder="1"/>
    <xf numFmtId="0" fontId="4" fillId="0" borderId="21" xfId="0" applyFont="1" applyBorder="1"/>
    <xf numFmtId="0" fontId="4" fillId="0" borderId="108" xfId="0" applyFont="1" applyBorder="1"/>
    <xf numFmtId="0" fontId="18" fillId="3" borderId="70" xfId="0" applyFont="1" applyFill="1" applyBorder="1" applyAlignment="1">
      <alignment horizontal="center" vertical="center"/>
    </xf>
    <xf numFmtId="0" fontId="4" fillId="0" borderId="74" xfId="0" applyFont="1" applyBorder="1"/>
    <xf numFmtId="0" fontId="4" fillId="0" borderId="91" xfId="0" applyFont="1" applyBorder="1"/>
    <xf numFmtId="0" fontId="18" fillId="3" borderId="70" xfId="0" applyFont="1" applyFill="1" applyBorder="1" applyAlignment="1">
      <alignment horizontal="center" vertical="center" wrapText="1"/>
    </xf>
    <xf numFmtId="0" fontId="4" fillId="0" borderId="110" xfId="0" applyFont="1" applyBorder="1"/>
    <xf numFmtId="0" fontId="25" fillId="0" borderId="80" xfId="0" applyFont="1" applyBorder="1" applyAlignment="1">
      <alignment horizontal="left" vertical="top" wrapText="1"/>
    </xf>
    <xf numFmtId="0" fontId="4" fillId="0" borderId="83" xfId="0" applyFont="1" applyBorder="1"/>
    <xf numFmtId="0" fontId="4" fillId="0" borderId="75" xfId="0" applyFont="1" applyBorder="1"/>
    <xf numFmtId="0" fontId="19" fillId="2" borderId="113" xfId="0" applyFont="1" applyFill="1" applyBorder="1" applyAlignment="1">
      <alignment horizontal="left" vertical="center" wrapText="1"/>
    </xf>
    <xf numFmtId="0" fontId="4" fillId="0" borderId="114" xfId="0" applyFont="1" applyBorder="1"/>
    <xf numFmtId="0" fontId="4" fillId="0" borderId="115" xfId="0" applyFont="1" applyBorder="1"/>
    <xf numFmtId="0" fontId="19" fillId="0" borderId="76" xfId="0" applyFont="1" applyBorder="1" applyAlignment="1">
      <alignment horizontal="center" vertical="center" wrapText="1"/>
    </xf>
    <xf numFmtId="0" fontId="19" fillId="2" borderId="105" xfId="0" applyFont="1" applyFill="1" applyBorder="1" applyAlignment="1">
      <alignment horizontal="center" vertical="top" wrapText="1"/>
    </xf>
    <xf numFmtId="0" fontId="4" fillId="0" borderId="107" xfId="0" applyFont="1" applyBorder="1"/>
    <xf numFmtId="0" fontId="19" fillId="2" borderId="22" xfId="0" applyFont="1" applyFill="1" applyBorder="1" applyAlignment="1">
      <alignment horizontal="center" vertical="center" wrapText="1"/>
    </xf>
    <xf numFmtId="0" fontId="4" fillId="0" borderId="116" xfId="0" applyFont="1" applyBorder="1"/>
    <xf numFmtId="0" fontId="19" fillId="0" borderId="1" xfId="0" applyFont="1" applyBorder="1" applyAlignment="1">
      <alignment horizontal="center" vertical="center" wrapText="1"/>
    </xf>
    <xf numFmtId="0" fontId="19" fillId="2" borderId="88" xfId="0" applyFont="1" applyFill="1" applyBorder="1" applyAlignment="1">
      <alignment horizontal="left" vertical="center" wrapText="1"/>
    </xf>
    <xf numFmtId="0" fontId="4" fillId="0" borderId="118" xfId="0" applyFont="1" applyBorder="1"/>
    <xf numFmtId="0" fontId="19" fillId="0" borderId="119" xfId="0" applyFont="1" applyBorder="1" applyAlignment="1">
      <alignment horizontal="center" vertical="center" wrapText="1"/>
    </xf>
    <xf numFmtId="0" fontId="4" fillId="0" borderId="120" xfId="0" applyFont="1" applyBorder="1"/>
    <xf numFmtId="0" fontId="4" fillId="0" borderId="121" xfId="0" applyFont="1" applyBorder="1"/>
    <xf numFmtId="0" fontId="26" fillId="0" borderId="1" xfId="0" applyFont="1" applyBorder="1" applyAlignment="1">
      <alignment horizontal="left" vertical="center"/>
    </xf>
    <xf numFmtId="0" fontId="30" fillId="0" borderId="4" xfId="0" applyFont="1" applyBorder="1" applyAlignment="1">
      <alignment horizontal="left" vertical="center" wrapText="1"/>
    </xf>
    <xf numFmtId="9" fontId="19" fillId="0" borderId="1" xfId="0" applyNumberFormat="1" applyFont="1" applyBorder="1" applyAlignment="1">
      <alignment horizontal="center" vertical="center" wrapText="1"/>
    </xf>
    <xf numFmtId="0" fontId="19" fillId="2" borderId="22" xfId="0" applyFont="1" applyFill="1" applyBorder="1" applyAlignment="1">
      <alignment horizontal="center" vertical="top"/>
    </xf>
    <xf numFmtId="0" fontId="25" fillId="0" borderId="83" xfId="0" applyFont="1" applyBorder="1" applyAlignment="1">
      <alignment horizontal="left" vertical="center" wrapText="1"/>
    </xf>
    <xf numFmtId="0" fontId="4" fillId="0" borderId="128" xfId="0" applyFont="1" applyBorder="1"/>
    <xf numFmtId="0" fontId="19" fillId="2" borderId="3" xfId="0" applyFont="1" applyFill="1" applyBorder="1" applyAlignment="1">
      <alignment horizontal="center"/>
    </xf>
    <xf numFmtId="0" fontId="4" fillId="0" borderId="126" xfId="0" applyFont="1" applyBorder="1"/>
    <xf numFmtId="0" fontId="19" fillId="2" borderId="127" xfId="0" applyFont="1" applyFill="1" applyBorder="1" applyAlignment="1">
      <alignment horizontal="center"/>
    </xf>
    <xf numFmtId="0" fontId="19" fillId="2" borderId="76" xfId="0" applyFont="1" applyFill="1" applyBorder="1" applyAlignment="1">
      <alignment horizontal="center"/>
    </xf>
    <xf numFmtId="0" fontId="47" fillId="0" borderId="154" xfId="6" applyFont="1" applyFill="1" applyBorder="1" applyAlignment="1" applyProtection="1">
      <alignment horizontal="center" vertical="center" wrapText="1"/>
    </xf>
    <xf numFmtId="0" fontId="47" fillId="0" borderId="155" xfId="6" applyFont="1" applyFill="1" applyBorder="1" applyAlignment="1" applyProtection="1">
      <alignment horizontal="center" vertical="center" wrapText="1"/>
    </xf>
    <xf numFmtId="0" fontId="47" fillId="0" borderId="156" xfId="6" applyFont="1" applyFill="1" applyBorder="1" applyAlignment="1" applyProtection="1">
      <alignment horizontal="center" vertical="center" wrapText="1"/>
    </xf>
    <xf numFmtId="0" fontId="44" fillId="13" borderId="148" xfId="4" applyFont="1" applyFill="1" applyBorder="1" applyAlignment="1">
      <alignment horizontal="center" vertical="center" wrapText="1"/>
    </xf>
    <xf numFmtId="0" fontId="44" fillId="13" borderId="152" xfId="4" applyFont="1" applyFill="1" applyBorder="1" applyAlignment="1">
      <alignment horizontal="center" vertical="center" wrapText="1"/>
    </xf>
    <xf numFmtId="0" fontId="47" fillId="14" borderId="149" xfId="6" applyFont="1" applyFill="1" applyBorder="1" applyAlignment="1" applyProtection="1">
      <alignment horizontal="center" vertical="center" wrapText="1"/>
    </xf>
    <xf numFmtId="0" fontId="47" fillId="14" borderId="150" xfId="6" applyFont="1" applyFill="1" applyBorder="1" applyAlignment="1" applyProtection="1">
      <alignment horizontal="center" vertical="center" wrapText="1"/>
    </xf>
    <xf numFmtId="0" fontId="47" fillId="14" borderId="151" xfId="6" applyFont="1" applyFill="1" applyBorder="1" applyAlignment="1" applyProtection="1">
      <alignment horizontal="center" vertical="center" wrapText="1"/>
    </xf>
    <xf numFmtId="0" fontId="47" fillId="14" borderId="154" xfId="5" applyFont="1" applyFill="1" applyBorder="1" applyAlignment="1">
      <alignment horizontal="center" vertical="top" wrapText="1"/>
    </xf>
    <xf numFmtId="0" fontId="47" fillId="14" borderId="155" xfId="5" applyFont="1" applyFill="1" applyBorder="1" applyAlignment="1">
      <alignment horizontal="center" vertical="top" wrapText="1"/>
    </xf>
    <xf numFmtId="0" fontId="47" fillId="14" borderId="156" xfId="5" applyFont="1" applyFill="1" applyBorder="1" applyAlignment="1">
      <alignment horizontal="center" vertical="top" wrapText="1"/>
    </xf>
    <xf numFmtId="0" fontId="45" fillId="14" borderId="158" xfId="7" applyFont="1" applyFill="1" applyBorder="1" applyAlignment="1">
      <alignment horizontal="left" vertical="center" wrapText="1"/>
    </xf>
    <xf numFmtId="0" fontId="45" fillId="14" borderId="159" xfId="7" applyFont="1" applyFill="1" applyBorder="1" applyAlignment="1">
      <alignment horizontal="left" vertical="center" wrapText="1"/>
    </xf>
    <xf numFmtId="0" fontId="47" fillId="14" borderId="154" xfId="5" applyFont="1" applyFill="1" applyBorder="1" applyAlignment="1">
      <alignment horizontal="left" vertical="center"/>
    </xf>
    <xf numFmtId="0" fontId="47" fillId="14" borderId="155" xfId="5" applyFont="1" applyFill="1" applyBorder="1" applyAlignment="1">
      <alignment horizontal="left" vertical="center"/>
    </xf>
    <xf numFmtId="0" fontId="47" fillId="14" borderId="158" xfId="5" applyFont="1" applyFill="1" applyBorder="1" applyAlignment="1">
      <alignment horizontal="left" vertical="center"/>
    </xf>
    <xf numFmtId="0" fontId="47" fillId="14" borderId="156" xfId="5" applyFont="1" applyFill="1" applyBorder="1" applyAlignment="1">
      <alignment horizontal="left" vertical="center"/>
    </xf>
    <xf numFmtId="0" fontId="45" fillId="14" borderId="164" xfId="5" applyFont="1" applyFill="1" applyBorder="1" applyAlignment="1">
      <alignment horizontal="left" vertical="top" wrapText="1"/>
    </xf>
    <xf numFmtId="0" fontId="45" fillId="14" borderId="166" xfId="5" applyFont="1" applyFill="1" applyBorder="1" applyAlignment="1">
      <alignment horizontal="left" vertical="top" wrapText="1"/>
    </xf>
    <xf numFmtId="0" fontId="45" fillId="14" borderId="157" xfId="5" applyFont="1" applyFill="1" applyBorder="1" applyAlignment="1">
      <alignment horizontal="left" vertical="top" wrapText="1"/>
    </xf>
    <xf numFmtId="0" fontId="47" fillId="14" borderId="167" xfId="4" applyFont="1" applyFill="1" applyBorder="1" applyAlignment="1">
      <alignment horizontal="center"/>
    </xf>
    <xf numFmtId="0" fontId="47" fillId="14" borderId="168" xfId="4" applyFont="1" applyFill="1" applyBorder="1" applyAlignment="1">
      <alignment horizontal="center"/>
    </xf>
    <xf numFmtId="0" fontId="47" fillId="14" borderId="154" xfId="6" applyFont="1" applyFill="1" applyBorder="1" applyAlignment="1" applyProtection="1">
      <alignment horizontal="center" vertical="center" wrapText="1"/>
    </xf>
    <xf numFmtId="0" fontId="47" fillId="14" borderId="155" xfId="6" applyFont="1" applyFill="1" applyBorder="1" applyAlignment="1" applyProtection="1">
      <alignment horizontal="center" vertical="center" wrapText="1"/>
    </xf>
    <xf numFmtId="0" fontId="47" fillId="14" borderId="156" xfId="6" applyFont="1" applyFill="1" applyBorder="1" applyAlignment="1" applyProtection="1">
      <alignment horizontal="center" vertical="center" wrapText="1"/>
    </xf>
    <xf numFmtId="0" fontId="47" fillId="14" borderId="154" xfId="6" applyFont="1" applyFill="1" applyBorder="1" applyAlignment="1" applyProtection="1">
      <alignment horizontal="left" vertical="center" wrapText="1"/>
    </xf>
    <xf numFmtId="0" fontId="47" fillId="14" borderId="155" xfId="6" applyFont="1" applyFill="1" applyBorder="1" applyAlignment="1" applyProtection="1">
      <alignment horizontal="left" vertical="center" wrapText="1"/>
    </xf>
    <xf numFmtId="0" fontId="47" fillId="14" borderId="156" xfId="6" applyFont="1" applyFill="1" applyBorder="1" applyAlignment="1" applyProtection="1">
      <alignment horizontal="left" vertical="center" wrapText="1"/>
    </xf>
    <xf numFmtId="0" fontId="47" fillId="14" borderId="158" xfId="6" applyFont="1" applyFill="1" applyBorder="1" applyAlignment="1" applyProtection="1">
      <alignment horizontal="center" vertical="center" wrapText="1"/>
    </xf>
    <xf numFmtId="0" fontId="44" fillId="13" borderId="148" xfId="4" applyFont="1" applyFill="1" applyBorder="1" applyAlignment="1">
      <alignment horizontal="center" vertical="center"/>
    </xf>
    <xf numFmtId="0" fontId="44" fillId="13" borderId="152" xfId="4" applyFont="1" applyFill="1" applyBorder="1" applyAlignment="1">
      <alignment horizontal="center" vertical="center"/>
    </xf>
    <xf numFmtId="0" fontId="40" fillId="0" borderId="154" xfId="4" applyFont="1" applyBorder="1" applyAlignment="1">
      <alignment horizontal="center"/>
    </xf>
    <xf numFmtId="0" fontId="40" fillId="0" borderId="155" xfId="4" applyFont="1" applyBorder="1" applyAlignment="1">
      <alignment horizontal="center"/>
    </xf>
    <xf numFmtId="0" fontId="45" fillId="0" borderId="164" xfId="5" applyFont="1" applyBorder="1" applyAlignment="1">
      <alignment horizontal="left" vertical="top" wrapText="1"/>
    </xf>
    <xf numFmtId="0" fontId="45" fillId="0" borderId="166" xfId="5" applyFont="1" applyBorder="1" applyAlignment="1">
      <alignment horizontal="left" vertical="top" wrapText="1"/>
    </xf>
    <xf numFmtId="0" fontId="45" fillId="0" borderId="157" xfId="5" applyFont="1" applyBorder="1" applyAlignment="1">
      <alignment horizontal="left" vertical="top" wrapText="1"/>
    </xf>
    <xf numFmtId="1" fontId="50" fillId="14" borderId="158" xfId="7" applyNumberFormat="1" applyFont="1" applyFill="1" applyBorder="1" applyAlignment="1">
      <alignment horizontal="center" vertical="center" wrapText="1"/>
    </xf>
    <xf numFmtId="1" fontId="50" fillId="14" borderId="159" xfId="7" applyNumberFormat="1" applyFont="1" applyFill="1" applyBorder="1" applyAlignment="1">
      <alignment horizontal="center" vertical="center" wrapText="1"/>
    </xf>
    <xf numFmtId="0" fontId="47" fillId="14" borderId="158" xfId="5" applyFont="1" applyFill="1" applyBorder="1" applyAlignment="1">
      <alignment horizontal="center" vertical="center" wrapText="1"/>
    </xf>
    <xf numFmtId="0" fontId="47" fillId="14" borderId="159" xfId="5" applyFont="1" applyFill="1" applyBorder="1" applyAlignment="1">
      <alignment horizontal="center" vertical="center" wrapText="1"/>
    </xf>
    <xf numFmtId="9" fontId="47" fillId="14" borderId="139" xfId="5" applyNumberFormat="1" applyFont="1" applyFill="1" applyAlignment="1">
      <alignment horizontal="center" vertical="center" wrapText="1"/>
    </xf>
    <xf numFmtId="0" fontId="45" fillId="14" borderId="164" xfId="5" applyFont="1" applyFill="1" applyBorder="1" applyAlignment="1">
      <alignment horizontal="center" vertical="top" wrapText="1"/>
    </xf>
    <xf numFmtId="0" fontId="45" fillId="14" borderId="157" xfId="5" applyFont="1" applyFill="1" applyBorder="1" applyAlignment="1">
      <alignment horizontal="center" vertical="top" wrapText="1"/>
    </xf>
    <xf numFmtId="0" fontId="48" fillId="13" borderId="148" xfId="5" applyFont="1" applyFill="1" applyBorder="1" applyAlignment="1">
      <alignment horizontal="center" vertical="center" wrapText="1"/>
    </xf>
    <xf numFmtId="0" fontId="48" fillId="13" borderId="152" xfId="5" applyFont="1" applyFill="1" applyBorder="1" applyAlignment="1">
      <alignment horizontal="center" vertical="center" wrapText="1"/>
    </xf>
    <xf numFmtId="0" fontId="48" fillId="13" borderId="176" xfId="5" applyFont="1" applyFill="1" applyBorder="1" applyAlignment="1">
      <alignment horizontal="center" vertical="center" wrapText="1"/>
    </xf>
    <xf numFmtId="0" fontId="47" fillId="14" borderId="154" xfId="5" applyFont="1" applyFill="1" applyBorder="1" applyAlignment="1">
      <alignment horizontal="center" vertical="center" wrapText="1"/>
    </xf>
    <xf numFmtId="0" fontId="47" fillId="14" borderId="155" xfId="5" applyFont="1" applyFill="1" applyBorder="1" applyAlignment="1">
      <alignment horizontal="center" vertical="center" wrapText="1"/>
    </xf>
    <xf numFmtId="0" fontId="47" fillId="14" borderId="156" xfId="5" applyFont="1" applyFill="1" applyBorder="1" applyAlignment="1">
      <alignment horizontal="center" vertical="center" wrapText="1"/>
    </xf>
    <xf numFmtId="0" fontId="46" fillId="14" borderId="154" xfId="6" applyFill="1" applyBorder="1" applyAlignment="1" applyProtection="1">
      <alignment horizontal="center" vertical="center" wrapText="1"/>
    </xf>
    <xf numFmtId="0" fontId="47" fillId="14" borderId="173" xfId="6" applyFont="1" applyFill="1" applyBorder="1" applyAlignment="1" applyProtection="1">
      <alignment horizontal="center" vertical="top" wrapText="1"/>
    </xf>
    <xf numFmtId="0" fontId="47" fillId="14" borderId="160" xfId="5" applyFont="1" applyFill="1" applyBorder="1" applyAlignment="1">
      <alignment horizontal="center" vertical="center" wrapText="1"/>
    </xf>
    <xf numFmtId="0" fontId="47" fillId="14" borderId="174" xfId="4" applyFont="1" applyFill="1" applyBorder="1" applyAlignment="1">
      <alignment horizontal="left" vertical="top"/>
    </xf>
    <xf numFmtId="0" fontId="47" fillId="14" borderId="165" xfId="4" applyFont="1" applyFill="1" applyBorder="1" applyAlignment="1">
      <alignment horizontal="left" vertical="top"/>
    </xf>
    <xf numFmtId="0" fontId="47" fillId="14" borderId="175" xfId="4" applyFont="1" applyFill="1" applyBorder="1" applyAlignment="1">
      <alignment horizontal="left" vertical="top"/>
    </xf>
    <xf numFmtId="0" fontId="47" fillId="14" borderId="170" xfId="4" applyFont="1" applyFill="1" applyBorder="1" applyAlignment="1">
      <alignment horizontal="left" vertical="top"/>
    </xf>
    <xf numFmtId="0" fontId="47" fillId="14" borderId="179" xfId="6" applyFont="1" applyFill="1" applyBorder="1" applyAlignment="1" applyProtection="1">
      <alignment horizontal="left" vertical="center" wrapText="1"/>
    </xf>
    <xf numFmtId="0" fontId="47" fillId="0" borderId="180" xfId="9" applyFont="1" applyBorder="1"/>
    <xf numFmtId="0" fontId="47" fillId="0" borderId="181" xfId="9" applyFont="1" applyBorder="1"/>
    <xf numFmtId="0" fontId="32" fillId="0" borderId="4" xfId="0" applyFont="1" applyBorder="1" applyAlignment="1">
      <alignment horizontal="center" wrapText="1"/>
    </xf>
    <xf numFmtId="0" fontId="19" fillId="0" borderId="10" xfId="0" applyFont="1" applyBorder="1" applyAlignment="1">
      <alignment horizontal="center" vertical="center" wrapText="1"/>
    </xf>
    <xf numFmtId="0" fontId="19" fillId="2" borderId="2" xfId="0" applyFont="1" applyFill="1" applyBorder="1" applyAlignment="1">
      <alignment horizontal="left" vertical="center" wrapText="1"/>
    </xf>
    <xf numFmtId="0" fontId="18" fillId="3" borderId="136" xfId="2" applyFont="1" applyFill="1" applyBorder="1" applyAlignment="1">
      <alignment horizontal="center" vertical="center" wrapText="1"/>
    </xf>
    <xf numFmtId="0" fontId="4" fillId="0" borderId="130" xfId="2" applyFont="1" applyBorder="1"/>
    <xf numFmtId="0" fontId="19" fillId="2" borderId="72" xfId="2" applyFont="1" applyFill="1" applyBorder="1" applyAlignment="1">
      <alignment horizontal="left" vertical="center" wrapText="1"/>
    </xf>
    <xf numFmtId="0" fontId="4" fillId="0" borderId="124" xfId="2" applyFont="1" applyBorder="1"/>
    <xf numFmtId="0" fontId="4" fillId="0" borderId="125" xfId="2" applyFont="1" applyBorder="1"/>
    <xf numFmtId="0" fontId="19" fillId="0" borderId="32" xfId="2" applyFont="1" applyBorder="1" applyAlignment="1">
      <alignment horizontal="left" vertical="center" wrapText="1"/>
    </xf>
    <xf numFmtId="0" fontId="4" fillId="0" borderId="78" xfId="2" applyFont="1" applyBorder="1"/>
    <xf numFmtId="0" fontId="4" fillId="0" borderId="117" xfId="2" applyFont="1" applyBorder="1"/>
    <xf numFmtId="0" fontId="25" fillId="2" borderId="11" xfId="2" applyFont="1" applyFill="1" applyBorder="1" applyAlignment="1">
      <alignment horizontal="left" vertical="center" wrapText="1"/>
    </xf>
    <xf numFmtId="0" fontId="4" fillId="0" borderId="13" xfId="2" applyFont="1" applyBorder="1"/>
    <xf numFmtId="0" fontId="19" fillId="2" borderId="32" xfId="2" applyFont="1" applyFill="1" applyBorder="1" applyAlignment="1">
      <alignment horizontal="left" vertical="center"/>
    </xf>
    <xf numFmtId="0" fontId="19" fillId="2" borderId="11" xfId="2" applyFont="1" applyFill="1" applyBorder="1" applyAlignment="1">
      <alignment horizontal="left" vertical="center"/>
    </xf>
    <xf numFmtId="0" fontId="25" fillId="0" borderId="137" xfId="2" applyFont="1" applyBorder="1" applyAlignment="1">
      <alignment horizontal="left" vertical="top" wrapText="1"/>
    </xf>
    <xf numFmtId="0" fontId="4" fillId="0" borderId="138" xfId="2" applyFont="1" applyBorder="1"/>
    <xf numFmtId="0" fontId="4" fillId="0" borderId="131" xfId="2" applyFont="1" applyBorder="1"/>
    <xf numFmtId="0" fontId="19" fillId="2" borderId="135" xfId="2" applyFont="1" applyFill="1" applyBorder="1" applyAlignment="1">
      <alignment horizontal="center"/>
    </xf>
    <xf numFmtId="0" fontId="4" fillId="0" borderId="127" xfId="2" applyFont="1" applyBorder="1"/>
    <xf numFmtId="0" fontId="19" fillId="2" borderId="127" xfId="2" applyFont="1" applyFill="1" applyBorder="1" applyAlignment="1">
      <alignment horizontal="center"/>
    </xf>
    <xf numFmtId="0" fontId="19" fillId="2" borderId="32" xfId="2" applyFont="1" applyFill="1" applyBorder="1" applyAlignment="1">
      <alignment horizontal="left" vertical="center" wrapText="1"/>
    </xf>
    <xf numFmtId="0" fontId="30" fillId="0" borderId="127" xfId="2" applyFont="1" applyBorder="1" applyAlignment="1">
      <alignment wrapText="1"/>
    </xf>
    <xf numFmtId="0" fontId="4" fillId="0" borderId="129" xfId="2" applyFont="1" applyBorder="1"/>
    <xf numFmtId="0" fontId="19" fillId="2" borderId="32" xfId="3" applyFont="1" applyFill="1" applyBorder="1" applyAlignment="1">
      <alignment horizontal="center" vertical="center" wrapText="1"/>
    </xf>
    <xf numFmtId="0" fontId="4" fillId="0" borderId="78" xfId="3" applyFont="1" applyBorder="1"/>
    <xf numFmtId="0" fontId="19" fillId="2" borderId="95" xfId="2" applyFont="1" applyFill="1" applyBorder="1" applyAlignment="1">
      <alignment horizontal="center" vertical="center" wrapText="1"/>
    </xf>
    <xf numFmtId="0" fontId="4" fillId="0" borderId="95" xfId="2" applyFont="1" applyBorder="1"/>
    <xf numFmtId="0" fontId="4" fillId="0" borderId="106" xfId="2" applyFont="1" applyBorder="1"/>
    <xf numFmtId="0" fontId="19" fillId="2" borderId="32" xfId="2" applyFont="1" applyFill="1" applyBorder="1" applyAlignment="1">
      <alignment horizontal="center" vertical="center" wrapText="1"/>
    </xf>
    <xf numFmtId="0" fontId="19" fillId="0" borderId="139" xfId="2" applyFont="1" applyAlignment="1">
      <alignment horizontal="center" vertical="center" wrapText="1"/>
    </xf>
    <xf numFmtId="0" fontId="4" fillId="0" borderId="139" xfId="2" applyFont="1"/>
    <xf numFmtId="0" fontId="4" fillId="0" borderId="140" xfId="2" applyFont="1" applyBorder="1"/>
    <xf numFmtId="9" fontId="19" fillId="0" borderId="11" xfId="2" applyNumberFormat="1" applyFont="1" applyBorder="1" applyAlignment="1">
      <alignment horizontal="center" vertical="center" wrapText="1"/>
    </xf>
    <xf numFmtId="0" fontId="19" fillId="0" borderId="11" xfId="2" applyFont="1" applyBorder="1" applyAlignment="1">
      <alignment horizontal="center" vertical="center" wrapText="1"/>
    </xf>
    <xf numFmtId="0" fontId="19" fillId="2" borderId="107" xfId="2" applyFont="1" applyFill="1" applyBorder="1" applyAlignment="1">
      <alignment horizontal="center" vertical="top" wrapText="1"/>
    </xf>
    <xf numFmtId="0" fontId="4" fillId="0" borderId="107" xfId="2" applyFont="1" applyBorder="1"/>
    <xf numFmtId="0" fontId="19" fillId="2" borderId="133" xfId="2" applyFont="1" applyFill="1" applyBorder="1" applyAlignment="1">
      <alignment horizontal="center" vertical="center" wrapText="1"/>
    </xf>
    <xf numFmtId="0" fontId="4" fillId="0" borderId="134" xfId="2" applyFont="1" applyBorder="1"/>
    <xf numFmtId="0" fontId="4" fillId="0" borderId="36" xfId="2" applyFont="1" applyBorder="1"/>
    <xf numFmtId="0" fontId="4" fillId="0" borderId="38" xfId="2" applyFont="1" applyBorder="1"/>
    <xf numFmtId="0" fontId="19" fillId="2" borderId="133" xfId="2" applyFont="1" applyFill="1" applyBorder="1" applyAlignment="1">
      <alignment horizontal="left" vertical="top"/>
    </xf>
    <xf numFmtId="0" fontId="19" fillId="0" borderId="78" xfId="2" applyFont="1" applyBorder="1" applyAlignment="1">
      <alignment horizontal="center" vertical="center" wrapText="1"/>
    </xf>
    <xf numFmtId="0" fontId="4" fillId="0" borderId="110" xfId="2" applyFont="1" applyBorder="1"/>
    <xf numFmtId="0" fontId="19" fillId="2" borderId="32" xfId="3" applyFont="1" applyFill="1" applyBorder="1" applyAlignment="1">
      <alignment horizontal="left" vertical="center" wrapText="1"/>
    </xf>
    <xf numFmtId="0" fontId="4" fillId="0" borderId="117" xfId="3" applyFont="1" applyBorder="1"/>
    <xf numFmtId="0" fontId="18" fillId="3" borderId="136" xfId="2" applyFont="1" applyFill="1" applyBorder="1" applyAlignment="1">
      <alignment horizontal="center" vertical="center"/>
    </xf>
    <xf numFmtId="0" fontId="19" fillId="2" borderId="113" xfId="2" applyFont="1" applyFill="1" applyBorder="1" applyAlignment="1">
      <alignment horizontal="left" vertical="center" wrapText="1"/>
    </xf>
    <xf numFmtId="0" fontId="4" fillId="0" borderId="114" xfId="2" applyFont="1" applyBorder="1"/>
    <xf numFmtId="0" fontId="4" fillId="0" borderId="115" xfId="2" applyFont="1" applyBorder="1"/>
    <xf numFmtId="0" fontId="19" fillId="2" borderId="85" xfId="0" applyFont="1" applyFill="1" applyBorder="1" applyAlignment="1">
      <alignment horizontal="left" wrapText="1"/>
    </xf>
    <xf numFmtId="0" fontId="40" fillId="2" borderId="10"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13" xfId="0" applyFont="1" applyBorder="1" applyAlignment="1">
      <alignment horizontal="left" vertical="center" wrapText="1"/>
    </xf>
    <xf numFmtId="9" fontId="19" fillId="2" borderId="85" xfId="0" applyNumberFormat="1" applyFont="1" applyFill="1" applyBorder="1" applyAlignment="1">
      <alignment horizontal="center" vertical="center" wrapText="1"/>
    </xf>
    <xf numFmtId="0" fontId="30" fillId="0" borderId="4" xfId="0" applyFont="1" applyBorder="1" applyAlignment="1">
      <alignment wrapText="1"/>
    </xf>
    <xf numFmtId="0" fontId="26" fillId="2" borderId="1" xfId="0" applyFont="1" applyFill="1" applyBorder="1" applyAlignment="1">
      <alignment horizontal="center"/>
    </xf>
    <xf numFmtId="0" fontId="19" fillId="2" borderId="1" xfId="0" applyFont="1" applyFill="1" applyBorder="1" applyAlignment="1">
      <alignment horizontal="left" vertical="center" wrapText="1"/>
    </xf>
    <xf numFmtId="0" fontId="26" fillId="2" borderId="0" xfId="0" applyFont="1" applyFill="1" applyAlignment="1">
      <alignment horizontal="center"/>
    </xf>
    <xf numFmtId="0" fontId="4" fillId="0" borderId="48" xfId="0" applyFont="1" applyBorder="1"/>
    <xf numFmtId="0" fontId="0" fillId="0" borderId="0" xfId="0"/>
    <xf numFmtId="0" fontId="19" fillId="2" borderId="97" xfId="0" applyFont="1" applyFill="1" applyBorder="1" applyAlignment="1">
      <alignment horizontal="center" vertical="center" wrapText="1"/>
    </xf>
    <xf numFmtId="0" fontId="30" fillId="2" borderId="10" xfId="0" applyFont="1" applyFill="1" applyBorder="1" applyAlignment="1">
      <alignment horizontal="left" vertical="center" wrapText="1"/>
    </xf>
    <xf numFmtId="0" fontId="26" fillId="2" borderId="2" xfId="0" applyFont="1" applyFill="1" applyBorder="1" applyAlignment="1">
      <alignment horizontal="center"/>
    </xf>
    <xf numFmtId="3" fontId="19" fillId="0" borderId="53" xfId="0" applyNumberFormat="1" applyFont="1" applyBorder="1" applyAlignment="1">
      <alignment horizontal="center" vertical="center" wrapText="1"/>
    </xf>
    <xf numFmtId="3" fontId="19" fillId="0" borderId="119" xfId="0" applyNumberFormat="1" applyFont="1" applyBorder="1" applyAlignment="1">
      <alignment horizontal="center" vertical="center" wrapText="1"/>
    </xf>
    <xf numFmtId="3" fontId="19" fillId="0" borderId="76" xfId="0" applyNumberFormat="1" applyFont="1" applyBorder="1" applyAlignment="1">
      <alignment horizontal="center" vertical="center" wrapText="1"/>
    </xf>
    <xf numFmtId="3" fontId="19" fillId="0" borderId="97" xfId="0" applyNumberFormat="1" applyFont="1" applyBorder="1" applyAlignment="1">
      <alignment horizontal="center" vertical="center" wrapText="1"/>
    </xf>
    <xf numFmtId="0" fontId="25" fillId="0" borderId="83" xfId="0" applyFont="1" applyBorder="1" applyAlignment="1">
      <alignment horizontal="left" vertical="top" wrapText="1"/>
    </xf>
    <xf numFmtId="0" fontId="4" fillId="0" borderId="135" xfId="0" applyFont="1" applyBorder="1"/>
    <xf numFmtId="0" fontId="25" fillId="0" borderId="1" xfId="0" applyFont="1" applyBorder="1" applyAlignment="1">
      <alignment horizontal="left" vertical="center" wrapText="1"/>
    </xf>
    <xf numFmtId="0" fontId="19" fillId="0" borderId="76" xfId="0" applyFont="1" applyBorder="1" applyAlignment="1">
      <alignment horizontal="left" vertical="center" wrapText="1"/>
    </xf>
    <xf numFmtId="0" fontId="19" fillId="0" borderId="100" xfId="0" applyFont="1" applyBorder="1" applyAlignment="1">
      <alignment horizontal="center" vertical="center" wrapText="1"/>
    </xf>
    <xf numFmtId="0" fontId="4" fillId="0" borderId="132" xfId="0" applyFont="1" applyBorder="1"/>
    <xf numFmtId="0" fontId="19" fillId="2" borderId="136" xfId="0" applyFont="1" applyFill="1" applyBorder="1" applyAlignment="1">
      <alignment horizontal="left" vertical="center" wrapText="1"/>
    </xf>
    <xf numFmtId="0" fontId="26" fillId="0" borderId="133" xfId="0" applyFont="1" applyBorder="1" applyAlignment="1">
      <alignment horizontal="left"/>
    </xf>
    <xf numFmtId="0" fontId="4" fillId="0" borderId="134" xfId="0" applyFont="1" applyBorder="1"/>
    <xf numFmtId="0" fontId="35" fillId="2" borderId="10" xfId="0" applyFont="1" applyFill="1" applyBorder="1" applyAlignment="1">
      <alignment horizontal="left" vertical="center" wrapText="1"/>
    </xf>
    <xf numFmtId="1" fontId="19" fillId="0" borderId="1" xfId="1" applyNumberFormat="1" applyFont="1" applyBorder="1" applyAlignment="1">
      <alignment horizontal="center" vertical="center" wrapText="1"/>
    </xf>
    <xf numFmtId="1" fontId="4" fillId="0" borderId="8" xfId="1" applyNumberFormat="1" applyFont="1" applyBorder="1"/>
    <xf numFmtId="0" fontId="19" fillId="2" borderId="1" xfId="0" applyFont="1" applyFill="1" applyBorder="1" applyAlignment="1">
      <alignment horizontal="center" vertical="top" wrapText="1"/>
    </xf>
    <xf numFmtId="0" fontId="26" fillId="12" borderId="2" xfId="0" applyFont="1" applyFill="1" applyBorder="1" applyAlignment="1">
      <alignment horizontal="left"/>
    </xf>
    <xf numFmtId="9" fontId="19" fillId="2" borderId="1" xfId="0" applyNumberFormat="1" applyFont="1" applyFill="1" applyBorder="1" applyAlignment="1">
      <alignment horizontal="center" vertical="center" wrapText="1"/>
    </xf>
    <xf numFmtId="0" fontId="19" fillId="2" borderId="53" xfId="0" applyFont="1" applyFill="1" applyBorder="1" applyAlignment="1">
      <alignment horizontal="center" vertical="center" wrapText="1"/>
    </xf>
    <xf numFmtId="9" fontId="19" fillId="2" borderId="2" xfId="0" applyNumberFormat="1"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26" fillId="0" borderId="1" xfId="0" applyFont="1" applyBorder="1" applyAlignment="1">
      <alignment horizontal="left" vertical="center" wrapText="1"/>
    </xf>
    <xf numFmtId="0" fontId="19" fillId="2" borderId="76" xfId="0" applyFont="1" applyFill="1" applyBorder="1" applyAlignment="1">
      <alignment horizontal="center" vertical="center" wrapText="1"/>
    </xf>
    <xf numFmtId="0" fontId="37" fillId="0" borderId="1" xfId="0" applyFont="1" applyBorder="1" applyAlignment="1">
      <alignment horizontal="left" vertical="center"/>
    </xf>
    <xf numFmtId="0" fontId="37" fillId="0" borderId="1" xfId="0" applyFont="1" applyBorder="1" applyAlignment="1">
      <alignment horizontal="left"/>
    </xf>
    <xf numFmtId="0" fontId="19" fillId="2" borderId="100" xfId="0" applyFont="1" applyFill="1" applyBorder="1" applyAlignment="1">
      <alignment horizontal="center" vertical="center" wrapText="1"/>
    </xf>
    <xf numFmtId="0" fontId="19" fillId="0" borderId="100" xfId="0" applyFont="1" applyBorder="1" applyAlignment="1">
      <alignment horizontal="left" vertical="center" wrapText="1"/>
    </xf>
    <xf numFmtId="0" fontId="19" fillId="2" borderId="3" xfId="0" applyFont="1" applyFill="1" applyBorder="1" applyAlignment="1">
      <alignment horizontal="left" vertical="center"/>
    </xf>
    <xf numFmtId="0" fontId="19" fillId="2" borderId="21" xfId="0" applyFont="1" applyFill="1" applyBorder="1" applyAlignment="1">
      <alignment horizontal="left" vertical="center"/>
    </xf>
    <xf numFmtId="9" fontId="19" fillId="0" borderId="85" xfId="0" applyNumberFormat="1" applyFont="1" applyBorder="1" applyAlignment="1">
      <alignment horizontal="center" vertical="center" wrapText="1"/>
    </xf>
    <xf numFmtId="0" fontId="19" fillId="0" borderId="105" xfId="0" applyFont="1" applyBorder="1" applyAlignment="1">
      <alignment horizontal="center" vertical="top" wrapText="1"/>
    </xf>
    <xf numFmtId="0" fontId="19" fillId="0" borderId="22" xfId="0" applyFont="1" applyBorder="1" applyAlignment="1">
      <alignment horizontal="left" vertical="top"/>
    </xf>
    <xf numFmtId="0" fontId="19" fillId="0" borderId="22" xfId="0" applyFont="1" applyBorder="1" applyAlignment="1">
      <alignment horizontal="center" vertical="center" wrapText="1"/>
    </xf>
    <xf numFmtId="0" fontId="19" fillId="2" borderId="100" xfId="0" applyFont="1" applyFill="1" applyBorder="1" applyAlignment="1">
      <alignment horizontal="left" vertical="center" wrapText="1"/>
    </xf>
  </cellXfs>
  <cellStyles count="10">
    <cellStyle name="Hipervínculo 2" xfId="6" xr:uid="{00000000-0005-0000-0000-000000000000}"/>
    <cellStyle name="Millares 2" xfId="8" xr:uid="{00000000-0005-0000-0000-000001000000}"/>
    <cellStyle name="Normal" xfId="0" builtinId="0"/>
    <cellStyle name="Normal 2" xfId="2" xr:uid="{00000000-0005-0000-0000-000003000000}"/>
    <cellStyle name="Normal 2 2" xfId="4" xr:uid="{00000000-0005-0000-0000-000004000000}"/>
    <cellStyle name="Normal 2 3" xfId="7" xr:uid="{00000000-0005-0000-0000-000005000000}"/>
    <cellStyle name="Normal 3" xfId="3" xr:uid="{00000000-0005-0000-0000-000006000000}"/>
    <cellStyle name="Normal 3 2" xfId="9" xr:uid="{00000000-0005-0000-0000-000007000000}"/>
    <cellStyle name="Normal 7" xfId="5" xr:uid="{00000000-0005-0000-0000-000008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customschemas.google.com/relationships/workbookmetadata" Target="metadata"/><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mduran@alcaldiabogota.gov.co" TargetMode="External"/><Relationship Id="rId1" Type="http://schemas.openxmlformats.org/officeDocument/2006/relationships/hyperlink" Target="mailto:imduran@alcaldiabogota.gov.c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diaz@sdp.gov.co"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mailto:wgarcia@desarrolloeconomico.gov.co"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mmunoz@desarrolloeconomico.gov.co"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K1007"/>
  <sheetViews>
    <sheetView tabSelected="1" zoomScale="70" zoomScaleNormal="70" zoomScaleSheetLayoutView="10" workbookViewId="0">
      <selection activeCell="C13" sqref="C13"/>
    </sheetView>
  </sheetViews>
  <sheetFormatPr baseColWidth="10" defaultColWidth="14.42578125" defaultRowHeight="15" customHeight="1"/>
  <cols>
    <col min="1" max="1" width="23.5703125" customWidth="1"/>
    <col min="2" max="2" width="16.140625" customWidth="1"/>
    <col min="3" max="3" width="21.7109375" customWidth="1"/>
    <col min="4" max="4" width="15.5703125" customWidth="1"/>
    <col min="5" max="5" width="24.140625" customWidth="1"/>
    <col min="6" max="6" width="37.85546875" customWidth="1"/>
    <col min="7" max="7" width="16.5703125" customWidth="1"/>
    <col min="8" max="10" width="12.7109375" customWidth="1"/>
    <col min="11" max="11" width="14" customWidth="1"/>
    <col min="12" max="12" width="16.7109375" customWidth="1"/>
    <col min="13" max="16" width="11.7109375" customWidth="1"/>
    <col min="17" max="28" width="12" customWidth="1"/>
    <col min="29" max="29" width="15.28515625" customWidth="1"/>
    <col min="30" max="30" width="31.42578125" customWidth="1"/>
    <col min="31" max="31" width="15.85546875" customWidth="1"/>
    <col min="32" max="32" width="32.7109375" customWidth="1"/>
    <col min="33" max="33" width="33.7109375" customWidth="1"/>
    <col min="34" max="35" width="12.85546875" customWidth="1"/>
    <col min="36" max="36" width="40.5703125" customWidth="1"/>
    <col min="37" max="37" width="16.85546875" customWidth="1"/>
    <col min="38" max="39" width="12.7109375" customWidth="1"/>
    <col min="40" max="41" width="11.7109375" customWidth="1"/>
    <col min="42" max="42" width="12.7109375" customWidth="1"/>
    <col min="43" max="43" width="16" customWidth="1"/>
    <col min="44" max="60" width="12.7109375" customWidth="1"/>
    <col min="61" max="61" width="16.28515625" customWidth="1"/>
    <col min="62" max="62" width="13.7109375" customWidth="1"/>
    <col min="63" max="63" width="16.42578125" customWidth="1"/>
    <col min="64" max="64" width="14.85546875" customWidth="1"/>
    <col min="65" max="67" width="12.7109375" customWidth="1"/>
    <col min="68" max="68" width="14.85546875" customWidth="1"/>
    <col min="69" max="69" width="12.7109375" customWidth="1"/>
    <col min="70" max="70" width="13.7109375" customWidth="1"/>
    <col min="71" max="71" width="12.7109375" customWidth="1"/>
    <col min="72" max="72" width="14.85546875" customWidth="1"/>
    <col min="73" max="73" width="12.7109375" customWidth="1"/>
    <col min="74" max="74" width="14.140625" customWidth="1"/>
    <col min="75" max="75" width="12.7109375" customWidth="1"/>
    <col min="76" max="84" width="14.85546875" customWidth="1"/>
    <col min="85" max="123" width="12.7109375" customWidth="1"/>
    <col min="124" max="124" width="10.140625" customWidth="1"/>
    <col min="125" max="125" width="13.5703125" customWidth="1"/>
    <col min="126" max="126" width="20.7109375" customWidth="1"/>
    <col min="127" max="127" width="21.140625" customWidth="1"/>
    <col min="128" max="128" width="17" customWidth="1"/>
    <col min="129" max="130" width="15.5703125" customWidth="1"/>
    <col min="131" max="131" width="20.5703125" customWidth="1"/>
    <col min="132" max="132" width="20.7109375" customWidth="1"/>
    <col min="133" max="133" width="23.7109375" customWidth="1"/>
    <col min="134" max="134" width="17.5703125" customWidth="1"/>
    <col min="136" max="136" width="10.7109375" customWidth="1"/>
    <col min="137" max="137" width="36.140625" customWidth="1"/>
    <col min="138" max="141" width="21.5703125" customWidth="1"/>
  </cols>
  <sheetData>
    <row r="1" spans="1:141" ht="30" customHeight="1">
      <c r="A1" s="665" t="s">
        <v>0</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666"/>
      <c r="AX1" s="666"/>
      <c r="AY1" s="666"/>
      <c r="AZ1" s="666"/>
      <c r="BA1" s="666"/>
      <c r="BB1" s="666"/>
      <c r="BC1" s="666"/>
      <c r="BD1" s="666"/>
      <c r="BE1" s="666"/>
      <c r="BF1" s="666"/>
      <c r="BG1" s="666"/>
      <c r="BH1" s="666"/>
      <c r="BI1" s="666"/>
      <c r="BJ1" s="666"/>
      <c r="BK1" s="666"/>
      <c r="BL1" s="666"/>
      <c r="BM1" s="666"/>
      <c r="BN1" s="666"/>
      <c r="BO1" s="666"/>
      <c r="BP1" s="666"/>
      <c r="BQ1" s="666"/>
      <c r="BR1" s="666"/>
      <c r="BS1" s="666"/>
      <c r="BT1" s="666"/>
      <c r="BU1" s="666"/>
      <c r="BV1" s="666"/>
      <c r="BW1" s="666"/>
      <c r="BX1" s="666"/>
      <c r="BY1" s="666"/>
      <c r="BZ1" s="666"/>
      <c r="CA1" s="666"/>
      <c r="CB1" s="666"/>
      <c r="CC1" s="666"/>
      <c r="CD1" s="666"/>
      <c r="CE1" s="666"/>
      <c r="CF1" s="666"/>
      <c r="CG1" s="666"/>
      <c r="CH1" s="666"/>
      <c r="CI1" s="666"/>
      <c r="CJ1" s="666"/>
      <c r="CK1" s="666"/>
      <c r="CL1" s="666"/>
      <c r="CM1" s="666"/>
      <c r="CN1" s="666"/>
      <c r="CO1" s="666"/>
      <c r="CP1" s="666"/>
      <c r="CQ1" s="666"/>
      <c r="CR1" s="666"/>
      <c r="CS1" s="666"/>
      <c r="CT1" s="666"/>
      <c r="CU1" s="666"/>
      <c r="CV1" s="666"/>
      <c r="CW1" s="666"/>
      <c r="CX1" s="666"/>
      <c r="CY1" s="666"/>
      <c r="CZ1" s="666"/>
      <c r="DA1" s="666"/>
      <c r="DB1" s="666"/>
      <c r="DC1" s="666"/>
      <c r="DD1" s="666"/>
      <c r="DE1" s="666"/>
      <c r="DF1" s="666"/>
      <c r="DG1" s="666"/>
      <c r="DH1" s="666"/>
      <c r="DI1" s="666"/>
      <c r="DJ1" s="666"/>
      <c r="DK1" s="666"/>
      <c r="DL1" s="666"/>
      <c r="DM1" s="666"/>
      <c r="DN1" s="666"/>
      <c r="DO1" s="666"/>
      <c r="DP1" s="666"/>
      <c r="DQ1" s="666"/>
      <c r="DR1" s="666"/>
      <c r="DS1" s="666"/>
      <c r="DT1" s="666"/>
      <c r="DU1" s="666"/>
      <c r="DV1" s="666"/>
      <c r="DW1" s="666"/>
      <c r="DX1" s="666"/>
      <c r="DY1" s="666"/>
      <c r="DZ1" s="666"/>
      <c r="EA1" s="666"/>
      <c r="EB1" s="666"/>
      <c r="EC1" s="666"/>
      <c r="ED1" s="666"/>
      <c r="EE1" s="666"/>
      <c r="EF1" s="666"/>
      <c r="EG1" s="666"/>
      <c r="EH1" s="1"/>
      <c r="EI1" s="1"/>
      <c r="EJ1" s="1"/>
      <c r="EK1" s="1"/>
    </row>
    <row r="2" spans="1:141" ht="20.100000000000001" customHeight="1">
      <c r="A2" s="667" t="s">
        <v>1</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666"/>
      <c r="AG2" s="666"/>
      <c r="AH2" s="666"/>
      <c r="AI2" s="666"/>
      <c r="AJ2" s="666"/>
      <c r="AK2" s="666"/>
      <c r="AL2" s="666"/>
      <c r="AM2" s="666"/>
      <c r="AN2" s="666"/>
      <c r="AO2" s="666"/>
      <c r="AP2" s="666"/>
      <c r="AQ2" s="666"/>
      <c r="AR2" s="666"/>
      <c r="AS2" s="666"/>
      <c r="AT2" s="666"/>
      <c r="AU2" s="666"/>
      <c r="AV2" s="666"/>
      <c r="AW2" s="666"/>
      <c r="AX2" s="666"/>
      <c r="AY2" s="666"/>
      <c r="AZ2" s="666"/>
      <c r="BA2" s="666"/>
      <c r="BB2" s="666"/>
      <c r="BC2" s="666"/>
      <c r="BD2" s="666"/>
      <c r="BE2" s="666"/>
      <c r="BF2" s="666"/>
      <c r="BG2" s="666"/>
      <c r="BH2" s="666"/>
      <c r="BI2" s="666"/>
      <c r="BJ2" s="666"/>
      <c r="BK2" s="666"/>
      <c r="BL2" s="666"/>
      <c r="BM2" s="666"/>
      <c r="BN2" s="666"/>
      <c r="BO2" s="666"/>
      <c r="BP2" s="666"/>
      <c r="BQ2" s="666"/>
      <c r="BR2" s="666"/>
      <c r="BS2" s="666"/>
      <c r="BT2" s="666"/>
      <c r="BU2" s="666"/>
      <c r="BV2" s="666"/>
      <c r="BW2" s="666"/>
      <c r="BX2" s="666"/>
      <c r="BY2" s="666"/>
      <c r="BZ2" s="666"/>
      <c r="CA2" s="666"/>
      <c r="CB2" s="666"/>
      <c r="CC2" s="666"/>
      <c r="CD2" s="666"/>
      <c r="CE2" s="666"/>
      <c r="CF2" s="666"/>
      <c r="CG2" s="666"/>
      <c r="CH2" s="666"/>
      <c r="CI2" s="666"/>
      <c r="CJ2" s="666"/>
      <c r="CK2" s="666"/>
      <c r="CL2" s="666"/>
      <c r="CM2" s="666"/>
      <c r="CN2" s="666"/>
      <c r="CO2" s="666"/>
      <c r="CP2" s="666"/>
      <c r="CQ2" s="666"/>
      <c r="CR2" s="666"/>
      <c r="CS2" s="666"/>
      <c r="CT2" s="666"/>
      <c r="CU2" s="666"/>
      <c r="CV2" s="666"/>
      <c r="CW2" s="666"/>
      <c r="CX2" s="666"/>
      <c r="CY2" s="666"/>
      <c r="CZ2" s="666"/>
      <c r="DA2" s="666"/>
      <c r="DB2" s="666"/>
      <c r="DC2" s="666"/>
      <c r="DD2" s="666"/>
      <c r="DE2" s="666"/>
      <c r="DF2" s="666"/>
      <c r="DG2" s="666"/>
      <c r="DH2" s="666"/>
      <c r="DI2" s="666"/>
      <c r="DJ2" s="666"/>
      <c r="DK2" s="666"/>
      <c r="DL2" s="666"/>
      <c r="DM2" s="666"/>
      <c r="DN2" s="666"/>
      <c r="DO2" s="666"/>
      <c r="DP2" s="666"/>
      <c r="DQ2" s="666"/>
      <c r="DR2" s="666"/>
      <c r="DS2" s="666"/>
      <c r="DT2" s="666"/>
      <c r="DU2" s="666"/>
      <c r="DV2" s="666"/>
      <c r="DW2" s="666"/>
      <c r="DX2" s="666"/>
      <c r="DY2" s="666"/>
      <c r="DZ2" s="666"/>
      <c r="EA2" s="666"/>
      <c r="EB2" s="666"/>
      <c r="EC2" s="666"/>
      <c r="ED2" s="666"/>
      <c r="EE2" s="666"/>
      <c r="EF2" s="666"/>
      <c r="EG2" s="666"/>
      <c r="EH2" s="2"/>
      <c r="EI2" s="2"/>
      <c r="EJ2" s="2"/>
      <c r="EK2" s="2"/>
    </row>
    <row r="3" spans="1:141" ht="20.100000000000001" customHeight="1">
      <c r="A3" s="668" t="s">
        <v>1058</v>
      </c>
      <c r="B3" s="669"/>
      <c r="C3" s="670"/>
      <c r="D3" s="671"/>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c r="AN3" s="666"/>
      <c r="AO3" s="666"/>
      <c r="AP3" s="666"/>
      <c r="AQ3" s="666"/>
      <c r="AR3" s="666"/>
      <c r="AS3" s="666"/>
      <c r="AT3" s="666"/>
      <c r="AU3" s="666"/>
      <c r="AV3" s="666"/>
      <c r="AW3" s="666"/>
      <c r="AX3" s="666"/>
      <c r="AY3" s="666"/>
      <c r="AZ3" s="666"/>
      <c r="BA3" s="666"/>
      <c r="BB3" s="666"/>
      <c r="BC3" s="666"/>
      <c r="BD3" s="666"/>
      <c r="BE3" s="666"/>
      <c r="BF3" s="666"/>
      <c r="BG3" s="666"/>
      <c r="BH3" s="666"/>
      <c r="BI3" s="666"/>
      <c r="BJ3" s="666"/>
      <c r="BK3" s="666"/>
      <c r="BL3" s="666"/>
      <c r="BM3" s="666"/>
      <c r="BN3" s="666"/>
      <c r="BO3" s="666"/>
      <c r="BP3" s="666"/>
      <c r="BQ3" s="666"/>
      <c r="BR3" s="666"/>
      <c r="BS3" s="666"/>
      <c r="BT3" s="666"/>
      <c r="BU3" s="666"/>
      <c r="BV3" s="666"/>
      <c r="BW3" s="666"/>
      <c r="BX3" s="666"/>
      <c r="BY3" s="666"/>
      <c r="BZ3" s="666"/>
      <c r="CA3" s="666"/>
      <c r="CB3" s="666"/>
      <c r="CC3" s="666"/>
      <c r="CD3" s="666"/>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6"/>
      <c r="ED3" s="666"/>
      <c r="EE3" s="666"/>
      <c r="EF3" s="666"/>
      <c r="EG3" s="666"/>
      <c r="EH3" s="3"/>
      <c r="EI3" s="3"/>
      <c r="EJ3" s="3"/>
      <c r="EK3" s="3"/>
    </row>
    <row r="4" spans="1:141" ht="20.100000000000001" customHeight="1">
      <c r="A4" s="4" t="s">
        <v>2</v>
      </c>
      <c r="B4" s="5">
        <v>44914</v>
      </c>
      <c r="D4" s="672"/>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Y4" s="666"/>
      <c r="AZ4" s="666"/>
      <c r="BA4" s="666"/>
      <c r="BB4" s="666"/>
      <c r="BC4" s="666"/>
      <c r="BD4" s="666"/>
      <c r="BE4" s="666"/>
      <c r="BF4" s="666"/>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6"/>
      <c r="ED4" s="666"/>
      <c r="EE4" s="666"/>
      <c r="EF4" s="666"/>
      <c r="EG4" s="673"/>
      <c r="EH4" s="7"/>
      <c r="EI4" s="7"/>
      <c r="EJ4" s="7"/>
      <c r="EK4" s="7"/>
    </row>
    <row r="5" spans="1:141" ht="20.100000000000001" customHeight="1">
      <c r="A5" s="4" t="s">
        <v>3</v>
      </c>
      <c r="B5" s="6"/>
      <c r="C5" s="5"/>
      <c r="D5" s="672"/>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Y5" s="666"/>
      <c r="AZ5" s="666"/>
      <c r="BA5" s="666"/>
      <c r="BB5" s="666"/>
      <c r="BC5" s="666"/>
      <c r="BD5" s="666"/>
      <c r="BE5" s="666"/>
      <c r="BF5" s="666"/>
      <c r="BG5" s="666"/>
      <c r="BH5" s="666"/>
      <c r="BI5" s="666"/>
      <c r="BJ5" s="666"/>
      <c r="BK5" s="666"/>
      <c r="BL5" s="666"/>
      <c r="BM5" s="666"/>
      <c r="BN5" s="666"/>
      <c r="BO5" s="666"/>
      <c r="BP5" s="666"/>
      <c r="BQ5" s="666"/>
      <c r="BR5" s="666"/>
      <c r="BS5" s="666"/>
      <c r="BT5" s="666"/>
      <c r="BU5" s="666"/>
      <c r="BV5" s="666"/>
      <c r="BW5" s="666"/>
      <c r="BX5" s="666"/>
      <c r="BY5" s="666"/>
      <c r="BZ5" s="666"/>
      <c r="CA5" s="666"/>
      <c r="CB5" s="666"/>
      <c r="CC5" s="666"/>
      <c r="CD5" s="666"/>
      <c r="CE5" s="666"/>
      <c r="CF5" s="666"/>
      <c r="CG5" s="666"/>
      <c r="CH5" s="666"/>
      <c r="CI5" s="666"/>
      <c r="CJ5" s="666"/>
      <c r="CK5" s="666"/>
      <c r="CL5" s="666"/>
      <c r="CM5" s="666"/>
      <c r="CN5" s="666"/>
      <c r="CO5" s="666"/>
      <c r="CP5" s="666"/>
      <c r="CQ5" s="666"/>
      <c r="CR5" s="666"/>
      <c r="CS5" s="666"/>
      <c r="CT5" s="666"/>
      <c r="CU5" s="666"/>
      <c r="CV5" s="666"/>
      <c r="CW5" s="666"/>
      <c r="CX5" s="666"/>
      <c r="CY5" s="666"/>
      <c r="CZ5" s="666"/>
      <c r="DA5" s="666"/>
      <c r="DB5" s="666"/>
      <c r="DC5" s="666"/>
      <c r="DD5" s="666"/>
      <c r="DE5" s="666"/>
      <c r="DF5" s="666"/>
      <c r="DG5" s="666"/>
      <c r="DH5" s="666"/>
      <c r="DI5" s="666"/>
      <c r="DJ5" s="666"/>
      <c r="DK5" s="666"/>
      <c r="DL5" s="666"/>
      <c r="DM5" s="666"/>
      <c r="DN5" s="666"/>
      <c r="DO5" s="666"/>
      <c r="DP5" s="666"/>
      <c r="DQ5" s="666"/>
      <c r="DR5" s="666"/>
      <c r="DS5" s="666"/>
      <c r="DT5" s="666"/>
      <c r="DU5" s="666"/>
      <c r="DV5" s="666"/>
      <c r="DW5" s="666"/>
      <c r="DX5" s="666"/>
      <c r="DY5" s="666"/>
      <c r="DZ5" s="666"/>
      <c r="EA5" s="666"/>
      <c r="EB5" s="666"/>
      <c r="EC5" s="666"/>
      <c r="ED5" s="666"/>
      <c r="EE5" s="666"/>
      <c r="EF5" s="666"/>
      <c r="EG5" s="673"/>
      <c r="EH5" s="7"/>
      <c r="EI5" s="7"/>
      <c r="EJ5" s="7"/>
      <c r="EK5" s="7"/>
    </row>
    <row r="6" spans="1:141" ht="20.100000000000001" customHeight="1">
      <c r="A6" s="4" t="s">
        <v>4</v>
      </c>
      <c r="B6" s="8"/>
      <c r="C6" s="8"/>
      <c r="D6" s="672"/>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66"/>
      <c r="BN6" s="666"/>
      <c r="BO6" s="666"/>
      <c r="BP6" s="666"/>
      <c r="BQ6" s="666"/>
      <c r="BR6" s="666"/>
      <c r="BS6" s="666"/>
      <c r="BT6" s="666"/>
      <c r="BU6" s="666"/>
      <c r="BV6" s="666"/>
      <c r="BW6" s="666"/>
      <c r="BX6" s="666"/>
      <c r="BY6" s="666"/>
      <c r="BZ6" s="666"/>
      <c r="CA6" s="666"/>
      <c r="CB6" s="666"/>
      <c r="CC6" s="666"/>
      <c r="CD6" s="666"/>
      <c r="CE6" s="666"/>
      <c r="CF6" s="666"/>
      <c r="CG6" s="666"/>
      <c r="CH6" s="666"/>
      <c r="CI6" s="666"/>
      <c r="CJ6" s="666"/>
      <c r="CK6" s="666"/>
      <c r="CL6" s="666"/>
      <c r="CM6" s="666"/>
      <c r="CN6" s="666"/>
      <c r="CO6" s="666"/>
      <c r="CP6" s="666"/>
      <c r="CQ6" s="666"/>
      <c r="CR6" s="666"/>
      <c r="CS6" s="666"/>
      <c r="CT6" s="666"/>
      <c r="CU6" s="666"/>
      <c r="CV6" s="666"/>
      <c r="CW6" s="666"/>
      <c r="CX6" s="666"/>
      <c r="CY6" s="666"/>
      <c r="CZ6" s="666"/>
      <c r="DA6" s="666"/>
      <c r="DB6" s="666"/>
      <c r="DC6" s="666"/>
      <c r="DD6" s="666"/>
      <c r="DE6" s="666"/>
      <c r="DF6" s="666"/>
      <c r="DG6" s="666"/>
      <c r="DH6" s="666"/>
      <c r="DI6" s="666"/>
      <c r="DJ6" s="666"/>
      <c r="DK6" s="666"/>
      <c r="DL6" s="666"/>
      <c r="DM6" s="666"/>
      <c r="DN6" s="666"/>
      <c r="DO6" s="666"/>
      <c r="DP6" s="666"/>
      <c r="DQ6" s="666"/>
      <c r="DR6" s="666"/>
      <c r="DS6" s="666"/>
      <c r="DT6" s="666"/>
      <c r="DU6" s="666"/>
      <c r="DV6" s="666"/>
      <c r="DW6" s="666"/>
      <c r="DX6" s="666"/>
      <c r="DY6" s="666"/>
      <c r="DZ6" s="666"/>
      <c r="EA6" s="666"/>
      <c r="EB6" s="666"/>
      <c r="EC6" s="666"/>
      <c r="ED6" s="666"/>
      <c r="EE6" s="666"/>
      <c r="EF6" s="666"/>
      <c r="EG6" s="673"/>
      <c r="EH6" s="7"/>
      <c r="EI6" s="7"/>
      <c r="EJ6" s="7"/>
      <c r="EK6" s="7"/>
    </row>
    <row r="7" spans="1:141" ht="20.100000000000001" customHeight="1">
      <c r="A7" s="9" t="s">
        <v>5</v>
      </c>
      <c r="B7" s="10" t="s">
        <v>6</v>
      </c>
      <c r="C7" s="11"/>
      <c r="D7" s="11"/>
      <c r="E7" s="12"/>
      <c r="F7" s="13" t="s">
        <v>7</v>
      </c>
      <c r="G7" s="10" t="s">
        <v>8</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4"/>
      <c r="AI7" s="14"/>
      <c r="AJ7" s="11"/>
      <c r="AK7" s="11"/>
      <c r="AL7" s="14"/>
      <c r="AM7" s="14"/>
      <c r="AN7" s="11"/>
      <c r="AO7" s="11"/>
      <c r="AP7" s="11"/>
      <c r="AQ7" s="11"/>
      <c r="AR7" s="11"/>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6"/>
      <c r="DW7" s="16"/>
      <c r="DX7" s="16"/>
      <c r="DY7" s="16"/>
      <c r="DZ7" s="16"/>
      <c r="EA7" s="16"/>
      <c r="EB7" s="11"/>
      <c r="EC7" s="11"/>
      <c r="ED7" s="11"/>
      <c r="EE7" s="11"/>
      <c r="EF7" s="11"/>
      <c r="EG7" s="12"/>
      <c r="EH7" s="17"/>
      <c r="EI7" s="17"/>
      <c r="EJ7" s="17"/>
      <c r="EK7" s="17"/>
    </row>
    <row r="8" spans="1:141" ht="4.5" hidden="1" customHeight="1">
      <c r="A8" s="9" t="s">
        <v>9</v>
      </c>
      <c r="B8" s="10"/>
      <c r="C8" s="11"/>
      <c r="D8" s="12"/>
      <c r="E8" s="18" t="s">
        <v>10</v>
      </c>
      <c r="F8" s="10"/>
      <c r="G8" s="11"/>
      <c r="H8" s="11"/>
      <c r="I8" s="11"/>
      <c r="J8" s="11"/>
      <c r="K8" s="11"/>
      <c r="L8" s="11"/>
      <c r="M8" s="11"/>
      <c r="N8" s="12"/>
      <c r="O8" s="19" t="s">
        <v>11</v>
      </c>
      <c r="P8" s="20"/>
      <c r="Q8" s="21"/>
      <c r="R8" s="22"/>
      <c r="S8" s="22"/>
      <c r="T8" s="22"/>
      <c r="U8" s="22"/>
      <c r="V8" s="22"/>
      <c r="W8" s="22"/>
      <c r="X8" s="22"/>
      <c r="Y8" s="22"/>
      <c r="Z8" s="22"/>
      <c r="AA8" s="22"/>
      <c r="AB8" s="22"/>
      <c r="AC8" s="22"/>
      <c r="AD8" s="22"/>
      <c r="AE8" s="23"/>
      <c r="AF8" s="24"/>
      <c r="AG8" s="20" t="s">
        <v>12</v>
      </c>
      <c r="AH8" s="25"/>
      <c r="AI8" s="26"/>
      <c r="AJ8" s="22"/>
      <c r="AK8" s="22"/>
      <c r="AL8" s="26"/>
      <c r="AM8" s="26"/>
      <c r="AN8" s="22"/>
      <c r="AO8" s="22"/>
      <c r="AP8" s="27"/>
      <c r="AQ8" s="20" t="s">
        <v>13</v>
      </c>
      <c r="AR8" s="28"/>
      <c r="AS8" s="28"/>
      <c r="AT8" s="28"/>
      <c r="AU8" s="28"/>
      <c r="AV8" s="28"/>
      <c r="AW8" s="28"/>
      <c r="AX8" s="10"/>
      <c r="AY8" s="29"/>
      <c r="AZ8" s="11"/>
      <c r="BA8" s="11"/>
      <c r="BB8" s="11"/>
      <c r="BC8" s="11"/>
      <c r="BD8" s="11"/>
      <c r="BE8" s="11"/>
      <c r="BF8" s="11"/>
      <c r="BG8" s="11"/>
      <c r="BH8" s="11"/>
      <c r="BI8" s="30"/>
      <c r="BJ8" s="30"/>
      <c r="BK8" s="30"/>
      <c r="BL8" s="30"/>
      <c r="BM8" s="30"/>
      <c r="BN8" s="30"/>
      <c r="BO8" s="30"/>
      <c r="BP8" s="30"/>
      <c r="BQ8" s="11"/>
      <c r="BR8" s="11"/>
      <c r="BS8" s="11"/>
      <c r="BT8" s="12"/>
      <c r="BU8" s="10" t="s">
        <v>14</v>
      </c>
      <c r="BV8" s="10"/>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674"/>
      <c r="DV8" s="666"/>
      <c r="DW8" s="666"/>
      <c r="DX8" s="666"/>
      <c r="DY8" s="666"/>
      <c r="DZ8" s="666"/>
      <c r="EA8" s="666"/>
      <c r="EB8" s="666"/>
      <c r="EC8" s="666"/>
      <c r="ED8" s="666"/>
      <c r="EE8" s="666"/>
      <c r="EF8" s="666"/>
      <c r="EG8" s="673"/>
      <c r="EH8" s="31"/>
      <c r="EI8" s="31"/>
      <c r="EJ8" s="31"/>
      <c r="EK8" s="31"/>
    </row>
    <row r="9" spans="1:141" ht="30" customHeight="1" thickBot="1">
      <c r="A9" s="675" t="s">
        <v>1059</v>
      </c>
      <c r="B9" s="676"/>
      <c r="C9" s="676"/>
      <c r="D9" s="676"/>
      <c r="E9" s="676"/>
      <c r="F9" s="676"/>
      <c r="G9" s="676"/>
      <c r="H9" s="676"/>
      <c r="I9" s="676"/>
      <c r="J9" s="676"/>
      <c r="K9" s="676"/>
      <c r="L9" s="676"/>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6"/>
      <c r="AZ9" s="676"/>
      <c r="BA9" s="676"/>
      <c r="BB9" s="676"/>
      <c r="BC9" s="676"/>
      <c r="BD9" s="676"/>
      <c r="BE9" s="676"/>
      <c r="BF9" s="676"/>
      <c r="BG9" s="676"/>
      <c r="BH9" s="676"/>
      <c r="BI9" s="676"/>
      <c r="BJ9" s="676"/>
      <c r="BK9" s="676"/>
      <c r="BL9" s="676"/>
      <c r="BM9" s="676"/>
      <c r="BN9" s="676"/>
      <c r="BO9" s="676"/>
      <c r="BP9" s="676"/>
      <c r="BQ9" s="676"/>
      <c r="BR9" s="676"/>
      <c r="BS9" s="676"/>
      <c r="BT9" s="676"/>
      <c r="BU9" s="676"/>
      <c r="BV9" s="676"/>
      <c r="BW9" s="676"/>
      <c r="BX9" s="676"/>
      <c r="BY9" s="676"/>
      <c r="BZ9" s="676"/>
      <c r="CA9" s="676"/>
      <c r="CB9" s="676"/>
      <c r="CC9" s="676"/>
      <c r="CD9" s="676"/>
      <c r="CE9" s="676"/>
      <c r="CF9" s="676"/>
      <c r="CG9" s="676"/>
      <c r="CH9" s="676"/>
      <c r="CI9" s="676"/>
      <c r="CJ9" s="676"/>
      <c r="CK9" s="676"/>
      <c r="CL9" s="676"/>
      <c r="CM9" s="676"/>
      <c r="CN9" s="676"/>
      <c r="CO9" s="676"/>
      <c r="CP9" s="676"/>
      <c r="CQ9" s="676"/>
      <c r="CR9" s="676"/>
      <c r="CS9" s="676"/>
      <c r="CT9" s="676"/>
      <c r="CU9" s="676"/>
      <c r="CV9" s="676"/>
      <c r="CW9" s="676"/>
      <c r="CX9" s="676"/>
      <c r="CY9" s="676"/>
      <c r="CZ9" s="676"/>
      <c r="DA9" s="676"/>
      <c r="DB9" s="676"/>
      <c r="DC9" s="676"/>
      <c r="DD9" s="676"/>
      <c r="DE9" s="676"/>
      <c r="DF9" s="676"/>
      <c r="DG9" s="676"/>
      <c r="DH9" s="676"/>
      <c r="DI9" s="676"/>
      <c r="DJ9" s="676"/>
      <c r="DK9" s="676"/>
      <c r="DL9" s="676"/>
      <c r="DM9" s="676"/>
      <c r="DN9" s="676"/>
      <c r="DO9" s="676"/>
      <c r="DP9" s="676"/>
      <c r="DQ9" s="676"/>
      <c r="DR9" s="676"/>
      <c r="DS9" s="676"/>
      <c r="DT9" s="676"/>
      <c r="DU9" s="676"/>
      <c r="DV9" s="676"/>
      <c r="DW9" s="676"/>
      <c r="DX9" s="676"/>
      <c r="DY9" s="676"/>
      <c r="DZ9" s="676"/>
      <c r="EA9" s="676"/>
      <c r="EB9" s="676"/>
      <c r="EC9" s="676"/>
      <c r="ED9" s="676"/>
      <c r="EE9" s="676"/>
      <c r="EF9" s="676"/>
      <c r="EG9" s="677"/>
      <c r="EH9" s="2"/>
      <c r="EI9" s="2"/>
      <c r="EJ9" s="2"/>
      <c r="EK9" s="2"/>
    </row>
    <row r="10" spans="1:141" ht="38.25" customHeight="1" thickBot="1">
      <c r="A10" s="688" t="s">
        <v>15</v>
      </c>
      <c r="B10" s="685" t="s">
        <v>16</v>
      </c>
      <c r="C10" s="678" t="s">
        <v>17</v>
      </c>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80"/>
      <c r="AD10" s="681" t="s">
        <v>18</v>
      </c>
      <c r="AE10" s="679"/>
      <c r="AF10" s="679"/>
      <c r="AG10" s="679"/>
      <c r="AH10" s="679"/>
      <c r="AI10" s="679"/>
      <c r="AJ10" s="679"/>
      <c r="AK10" s="679"/>
      <c r="AL10" s="679"/>
      <c r="AM10" s="679"/>
      <c r="AN10" s="679"/>
      <c r="AO10" s="682"/>
      <c r="AP10" s="32"/>
      <c r="AQ10" s="32"/>
      <c r="AR10" s="33"/>
      <c r="AS10" s="34"/>
      <c r="AT10" s="34"/>
      <c r="AU10" s="34"/>
      <c r="AV10" s="34"/>
      <c r="AW10" s="34"/>
      <c r="AX10" s="34"/>
      <c r="AY10" s="34"/>
      <c r="AZ10" s="34"/>
      <c r="BA10" s="34"/>
      <c r="BB10" s="34"/>
      <c r="BC10" s="34"/>
      <c r="BD10" s="34"/>
      <c r="BE10" s="34"/>
      <c r="BF10" s="34"/>
      <c r="BG10" s="34"/>
      <c r="BH10" s="33"/>
      <c r="BI10" s="683" t="s">
        <v>19</v>
      </c>
      <c r="BJ10" s="666"/>
      <c r="BK10" s="666"/>
      <c r="BL10" s="666"/>
      <c r="BM10" s="666"/>
      <c r="BN10" s="666"/>
      <c r="BO10" s="666"/>
      <c r="BP10" s="666"/>
      <c r="BQ10" s="666"/>
      <c r="BR10" s="666"/>
      <c r="BS10" s="666"/>
      <c r="BT10" s="666"/>
      <c r="BU10" s="666"/>
      <c r="BV10" s="666"/>
      <c r="BW10" s="666"/>
      <c r="BX10" s="666"/>
      <c r="BY10" s="666"/>
      <c r="BZ10" s="666"/>
      <c r="CA10" s="666"/>
      <c r="CB10" s="666"/>
      <c r="CC10" s="666"/>
      <c r="CD10" s="666"/>
      <c r="CE10" s="666"/>
      <c r="CF10" s="666"/>
      <c r="CG10" s="666"/>
      <c r="CH10" s="666"/>
      <c r="CI10" s="666"/>
      <c r="CJ10" s="666"/>
      <c r="CK10" s="666"/>
      <c r="CL10" s="666"/>
      <c r="CM10" s="666"/>
      <c r="CN10" s="666"/>
      <c r="CO10" s="666"/>
      <c r="CP10" s="666"/>
      <c r="CQ10" s="666"/>
      <c r="CR10" s="666"/>
      <c r="CS10" s="666"/>
      <c r="CT10" s="666"/>
      <c r="CU10" s="666"/>
      <c r="CV10" s="666"/>
      <c r="CW10" s="666"/>
      <c r="CX10" s="666"/>
      <c r="CY10" s="666"/>
      <c r="CZ10" s="666"/>
      <c r="DA10" s="666"/>
      <c r="DB10" s="666"/>
      <c r="DC10" s="666"/>
      <c r="DD10" s="666"/>
      <c r="DE10" s="666"/>
      <c r="DF10" s="666"/>
      <c r="DG10" s="666"/>
      <c r="DH10" s="666"/>
      <c r="DI10" s="666"/>
      <c r="DJ10" s="666"/>
      <c r="DK10" s="666"/>
      <c r="DL10" s="666"/>
      <c r="DM10" s="666"/>
      <c r="DN10" s="666"/>
      <c r="DO10" s="666"/>
      <c r="DP10" s="666"/>
      <c r="DQ10" s="666"/>
      <c r="DR10" s="666"/>
      <c r="DS10" s="666"/>
      <c r="DT10" s="666"/>
      <c r="DU10" s="673"/>
      <c r="DV10" s="684" t="s">
        <v>20</v>
      </c>
      <c r="DW10" s="679"/>
      <c r="DX10" s="679"/>
      <c r="DY10" s="679"/>
      <c r="DZ10" s="679"/>
      <c r="EA10" s="680"/>
      <c r="EB10" s="678" t="s">
        <v>21</v>
      </c>
      <c r="EC10" s="679"/>
      <c r="ED10" s="679"/>
      <c r="EE10" s="679"/>
      <c r="EF10" s="679"/>
      <c r="EG10" s="680"/>
      <c r="EH10" s="35"/>
      <c r="EI10" s="35"/>
      <c r="EJ10" s="35"/>
      <c r="EK10" s="35"/>
    </row>
    <row r="11" spans="1:141" ht="38.25">
      <c r="A11" s="689"/>
      <c r="B11" s="686"/>
      <c r="C11" s="36" t="s">
        <v>22</v>
      </c>
      <c r="D11" s="37" t="s">
        <v>23</v>
      </c>
      <c r="E11" s="37" t="s">
        <v>24</v>
      </c>
      <c r="F11" s="36" t="s">
        <v>25</v>
      </c>
      <c r="G11" s="36" t="s">
        <v>26</v>
      </c>
      <c r="H11" s="36" t="s">
        <v>27</v>
      </c>
      <c r="I11" s="691" t="s">
        <v>28</v>
      </c>
      <c r="J11" s="692"/>
      <c r="K11" s="691" t="s">
        <v>29</v>
      </c>
      <c r="L11" s="693"/>
      <c r="M11" s="694" t="s">
        <v>30</v>
      </c>
      <c r="N11" s="695"/>
      <c r="O11" s="695"/>
      <c r="P11" s="695"/>
      <c r="Q11" s="695"/>
      <c r="R11" s="695"/>
      <c r="S11" s="695"/>
      <c r="T11" s="695"/>
      <c r="U11" s="695"/>
      <c r="V11" s="695"/>
      <c r="W11" s="695"/>
      <c r="X11" s="695"/>
      <c r="Y11" s="695"/>
      <c r="Z11" s="695"/>
      <c r="AA11" s="695"/>
      <c r="AB11" s="696"/>
      <c r="AC11" s="662" t="s">
        <v>31</v>
      </c>
      <c r="AD11" s="664" t="s">
        <v>32</v>
      </c>
      <c r="AE11" s="663" t="s">
        <v>33</v>
      </c>
      <c r="AF11" s="38" t="s">
        <v>34</v>
      </c>
      <c r="AG11" s="38" t="s">
        <v>35</v>
      </c>
      <c r="AH11" s="39" t="s">
        <v>36</v>
      </c>
      <c r="AI11" s="39" t="s">
        <v>37</v>
      </c>
      <c r="AJ11" s="36" t="s">
        <v>26</v>
      </c>
      <c r="AK11" s="36" t="s">
        <v>27</v>
      </c>
      <c r="AL11" s="39" t="s">
        <v>38</v>
      </c>
      <c r="AM11" s="39" t="s">
        <v>39</v>
      </c>
      <c r="AN11" s="691" t="s">
        <v>28</v>
      </c>
      <c r="AO11" s="692"/>
      <c r="AP11" s="691" t="s">
        <v>29</v>
      </c>
      <c r="AQ11" s="693"/>
      <c r="AR11" s="694" t="s">
        <v>40</v>
      </c>
      <c r="AS11" s="695"/>
      <c r="AT11" s="695"/>
      <c r="AU11" s="695"/>
      <c r="AV11" s="695"/>
      <c r="AW11" s="695"/>
      <c r="AX11" s="695"/>
      <c r="AY11" s="695"/>
      <c r="AZ11" s="695"/>
      <c r="BA11" s="695"/>
      <c r="BB11" s="695"/>
      <c r="BC11" s="695"/>
      <c r="BD11" s="695"/>
      <c r="BE11" s="695"/>
      <c r="BF11" s="695"/>
      <c r="BG11" s="696"/>
      <c r="BH11" s="33" t="s">
        <v>41</v>
      </c>
      <c r="BI11" s="691">
        <v>2023</v>
      </c>
      <c r="BJ11" s="697"/>
      <c r="BK11" s="697"/>
      <c r="BL11" s="693"/>
      <c r="BM11" s="691">
        <v>2024</v>
      </c>
      <c r="BN11" s="697"/>
      <c r="BO11" s="697"/>
      <c r="BP11" s="693"/>
      <c r="BQ11" s="691">
        <v>2025</v>
      </c>
      <c r="BR11" s="697"/>
      <c r="BS11" s="697"/>
      <c r="BT11" s="693"/>
      <c r="BU11" s="691">
        <v>2026</v>
      </c>
      <c r="BV11" s="697"/>
      <c r="BW11" s="697"/>
      <c r="BX11" s="693"/>
      <c r="BY11" s="691">
        <v>2027</v>
      </c>
      <c r="BZ11" s="697"/>
      <c r="CA11" s="697"/>
      <c r="CB11" s="693"/>
      <c r="CC11" s="691">
        <v>2028</v>
      </c>
      <c r="CD11" s="697"/>
      <c r="CE11" s="697"/>
      <c r="CF11" s="693"/>
      <c r="CG11" s="691">
        <v>2029</v>
      </c>
      <c r="CH11" s="697"/>
      <c r="CI11" s="697"/>
      <c r="CJ11" s="693"/>
      <c r="CK11" s="691">
        <v>2030</v>
      </c>
      <c r="CL11" s="697"/>
      <c r="CM11" s="697"/>
      <c r="CN11" s="693"/>
      <c r="CO11" s="691">
        <v>2031</v>
      </c>
      <c r="CP11" s="697"/>
      <c r="CQ11" s="697"/>
      <c r="CR11" s="693"/>
      <c r="CS11" s="691">
        <v>2032</v>
      </c>
      <c r="CT11" s="697"/>
      <c r="CU11" s="697"/>
      <c r="CV11" s="693"/>
      <c r="CW11" s="691">
        <v>2033</v>
      </c>
      <c r="CX11" s="697"/>
      <c r="CY11" s="697"/>
      <c r="CZ11" s="693"/>
      <c r="DA11" s="691">
        <v>2034</v>
      </c>
      <c r="DB11" s="697"/>
      <c r="DC11" s="697"/>
      <c r="DD11" s="693"/>
      <c r="DE11" s="691">
        <v>2035</v>
      </c>
      <c r="DF11" s="697"/>
      <c r="DG11" s="697"/>
      <c r="DH11" s="693"/>
      <c r="DI11" s="691">
        <v>2036</v>
      </c>
      <c r="DJ11" s="697"/>
      <c r="DK11" s="697"/>
      <c r="DL11" s="693"/>
      <c r="DM11" s="691">
        <v>2037</v>
      </c>
      <c r="DN11" s="697"/>
      <c r="DO11" s="697"/>
      <c r="DP11" s="693"/>
      <c r="DQ11" s="691">
        <v>2038</v>
      </c>
      <c r="DR11" s="697"/>
      <c r="DS11" s="697"/>
      <c r="DT11" s="693"/>
      <c r="DU11" s="40" t="s">
        <v>42</v>
      </c>
      <c r="DV11" s="41" t="s">
        <v>43</v>
      </c>
      <c r="DW11" s="41" t="s">
        <v>44</v>
      </c>
      <c r="DX11" s="42" t="s">
        <v>45</v>
      </c>
      <c r="DY11" s="42" t="s">
        <v>46</v>
      </c>
      <c r="DZ11" s="42" t="s">
        <v>47</v>
      </c>
      <c r="EA11" s="43" t="s">
        <v>48</v>
      </c>
      <c r="EB11" s="44" t="s">
        <v>43</v>
      </c>
      <c r="EC11" s="45" t="s">
        <v>44</v>
      </c>
      <c r="ED11" s="42" t="s">
        <v>45</v>
      </c>
      <c r="EE11" s="42" t="s">
        <v>46</v>
      </c>
      <c r="EF11" s="42" t="s">
        <v>47</v>
      </c>
      <c r="EG11" s="43" t="s">
        <v>48</v>
      </c>
      <c r="EH11" s="46"/>
      <c r="EI11" s="46"/>
      <c r="EJ11" s="46"/>
      <c r="EK11" s="46"/>
    </row>
    <row r="12" spans="1:141" ht="38.25">
      <c r="A12" s="690"/>
      <c r="B12" s="687"/>
      <c r="C12" s="47"/>
      <c r="D12" s="48"/>
      <c r="E12" s="48"/>
      <c r="F12" s="47"/>
      <c r="G12" s="47"/>
      <c r="H12" s="47"/>
      <c r="I12" s="49" t="s">
        <v>49</v>
      </c>
      <c r="J12" s="49" t="s">
        <v>50</v>
      </c>
      <c r="K12" s="50" t="s">
        <v>51</v>
      </c>
      <c r="L12" s="50" t="s">
        <v>52</v>
      </c>
      <c r="M12" s="51" t="s">
        <v>53</v>
      </c>
      <c r="N12" s="51" t="s">
        <v>54</v>
      </c>
      <c r="O12" s="51" t="s">
        <v>55</v>
      </c>
      <c r="P12" s="51" t="s">
        <v>56</v>
      </c>
      <c r="Q12" s="51" t="s">
        <v>57</v>
      </c>
      <c r="R12" s="51" t="s">
        <v>58</v>
      </c>
      <c r="S12" s="51" t="s">
        <v>59</v>
      </c>
      <c r="T12" s="51" t="s">
        <v>60</v>
      </c>
      <c r="U12" s="51" t="s">
        <v>61</v>
      </c>
      <c r="V12" s="51" t="s">
        <v>62</v>
      </c>
      <c r="W12" s="51" t="s">
        <v>63</v>
      </c>
      <c r="X12" s="51" t="s">
        <v>64</v>
      </c>
      <c r="Y12" s="51" t="s">
        <v>65</v>
      </c>
      <c r="Z12" s="51" t="s">
        <v>66</v>
      </c>
      <c r="AA12" s="51" t="s">
        <v>67</v>
      </c>
      <c r="AB12" s="51" t="s">
        <v>68</v>
      </c>
      <c r="AC12" s="662"/>
      <c r="AD12" s="664"/>
      <c r="AE12" s="663"/>
      <c r="AF12" s="51"/>
      <c r="AG12" s="51"/>
      <c r="AH12" s="53"/>
      <c r="AI12" s="53"/>
      <c r="AJ12" s="47"/>
      <c r="AK12" s="47"/>
      <c r="AL12" s="53"/>
      <c r="AM12" s="54"/>
      <c r="AN12" s="49" t="s">
        <v>49</v>
      </c>
      <c r="AO12" s="49" t="s">
        <v>50</v>
      </c>
      <c r="AP12" s="50" t="s">
        <v>51</v>
      </c>
      <c r="AQ12" s="50" t="s">
        <v>52</v>
      </c>
      <c r="AR12" s="51" t="s">
        <v>53</v>
      </c>
      <c r="AS12" s="51" t="s">
        <v>54</v>
      </c>
      <c r="AT12" s="51" t="s">
        <v>55</v>
      </c>
      <c r="AU12" s="51" t="s">
        <v>56</v>
      </c>
      <c r="AV12" s="51" t="s">
        <v>57</v>
      </c>
      <c r="AW12" s="51" t="s">
        <v>58</v>
      </c>
      <c r="AX12" s="51" t="s">
        <v>59</v>
      </c>
      <c r="AY12" s="51" t="s">
        <v>60</v>
      </c>
      <c r="AZ12" s="51" t="s">
        <v>61</v>
      </c>
      <c r="BA12" s="51" t="s">
        <v>62</v>
      </c>
      <c r="BB12" s="51" t="s">
        <v>63</v>
      </c>
      <c r="BC12" s="51" t="s">
        <v>64</v>
      </c>
      <c r="BD12" s="51" t="s">
        <v>65</v>
      </c>
      <c r="BE12" s="51" t="s">
        <v>66</v>
      </c>
      <c r="BF12" s="51" t="s">
        <v>67</v>
      </c>
      <c r="BG12" s="51" t="s">
        <v>68</v>
      </c>
      <c r="BH12" s="47"/>
      <c r="BI12" s="51" t="s">
        <v>69</v>
      </c>
      <c r="BJ12" s="51" t="s">
        <v>70</v>
      </c>
      <c r="BK12" s="51" t="s">
        <v>71</v>
      </c>
      <c r="BL12" s="55" t="s">
        <v>72</v>
      </c>
      <c r="BM12" s="51" t="s">
        <v>69</v>
      </c>
      <c r="BN12" s="51" t="s">
        <v>70</v>
      </c>
      <c r="BO12" s="51" t="s">
        <v>71</v>
      </c>
      <c r="BP12" s="55" t="s">
        <v>72</v>
      </c>
      <c r="BQ12" s="51" t="s">
        <v>69</v>
      </c>
      <c r="BR12" s="51" t="s">
        <v>70</v>
      </c>
      <c r="BS12" s="51" t="s">
        <v>71</v>
      </c>
      <c r="BT12" s="55" t="s">
        <v>72</v>
      </c>
      <c r="BU12" s="51" t="s">
        <v>69</v>
      </c>
      <c r="BV12" s="51" t="s">
        <v>70</v>
      </c>
      <c r="BW12" s="51" t="s">
        <v>71</v>
      </c>
      <c r="BX12" s="55" t="s">
        <v>72</v>
      </c>
      <c r="BY12" s="51" t="s">
        <v>69</v>
      </c>
      <c r="BZ12" s="51" t="s">
        <v>70</v>
      </c>
      <c r="CA12" s="51" t="s">
        <v>71</v>
      </c>
      <c r="CB12" s="55" t="s">
        <v>72</v>
      </c>
      <c r="CC12" s="51" t="s">
        <v>69</v>
      </c>
      <c r="CD12" s="51" t="s">
        <v>70</v>
      </c>
      <c r="CE12" s="51" t="s">
        <v>71</v>
      </c>
      <c r="CF12" s="55" t="s">
        <v>72</v>
      </c>
      <c r="CG12" s="51" t="s">
        <v>69</v>
      </c>
      <c r="CH12" s="51" t="s">
        <v>70</v>
      </c>
      <c r="CI12" s="51" t="s">
        <v>71</v>
      </c>
      <c r="CJ12" s="55" t="s">
        <v>72</v>
      </c>
      <c r="CK12" s="51" t="s">
        <v>69</v>
      </c>
      <c r="CL12" s="51" t="s">
        <v>70</v>
      </c>
      <c r="CM12" s="51" t="s">
        <v>71</v>
      </c>
      <c r="CN12" s="55" t="s">
        <v>72</v>
      </c>
      <c r="CO12" s="51" t="s">
        <v>69</v>
      </c>
      <c r="CP12" s="51" t="s">
        <v>70</v>
      </c>
      <c r="CQ12" s="51" t="s">
        <v>71</v>
      </c>
      <c r="CR12" s="55" t="s">
        <v>72</v>
      </c>
      <c r="CS12" s="51" t="s">
        <v>69</v>
      </c>
      <c r="CT12" s="51" t="s">
        <v>70</v>
      </c>
      <c r="CU12" s="51" t="s">
        <v>71</v>
      </c>
      <c r="CV12" s="55" t="s">
        <v>72</v>
      </c>
      <c r="CW12" s="51" t="s">
        <v>69</v>
      </c>
      <c r="CX12" s="51" t="s">
        <v>70</v>
      </c>
      <c r="CY12" s="51" t="s">
        <v>71</v>
      </c>
      <c r="CZ12" s="55" t="s">
        <v>72</v>
      </c>
      <c r="DA12" s="51" t="s">
        <v>69</v>
      </c>
      <c r="DB12" s="51" t="s">
        <v>70</v>
      </c>
      <c r="DC12" s="51" t="s">
        <v>71</v>
      </c>
      <c r="DD12" s="55" t="s">
        <v>72</v>
      </c>
      <c r="DE12" s="51" t="s">
        <v>69</v>
      </c>
      <c r="DF12" s="51" t="s">
        <v>70</v>
      </c>
      <c r="DG12" s="51" t="s">
        <v>71</v>
      </c>
      <c r="DH12" s="55" t="s">
        <v>72</v>
      </c>
      <c r="DI12" s="51" t="s">
        <v>69</v>
      </c>
      <c r="DJ12" s="51" t="s">
        <v>70</v>
      </c>
      <c r="DK12" s="51" t="s">
        <v>71</v>
      </c>
      <c r="DL12" s="55" t="s">
        <v>72</v>
      </c>
      <c r="DM12" s="51" t="s">
        <v>69</v>
      </c>
      <c r="DN12" s="51" t="s">
        <v>70</v>
      </c>
      <c r="DO12" s="51" t="s">
        <v>71</v>
      </c>
      <c r="DP12" s="55" t="s">
        <v>72</v>
      </c>
      <c r="DQ12" s="51" t="s">
        <v>69</v>
      </c>
      <c r="DR12" s="51" t="s">
        <v>70</v>
      </c>
      <c r="DS12" s="51" t="s">
        <v>71</v>
      </c>
      <c r="DT12" s="55" t="s">
        <v>72</v>
      </c>
      <c r="DU12" s="45"/>
      <c r="DV12" s="56"/>
      <c r="DW12" s="56"/>
      <c r="DX12" s="51"/>
      <c r="DY12" s="51"/>
      <c r="DZ12" s="51"/>
      <c r="EA12" s="52"/>
      <c r="EB12" s="57"/>
      <c r="EC12" s="58"/>
      <c r="ED12" s="51"/>
      <c r="EE12" s="51"/>
      <c r="EF12" s="51"/>
      <c r="EG12" s="52"/>
      <c r="EH12" s="59"/>
      <c r="EI12" s="59"/>
      <c r="EJ12" s="59"/>
      <c r="EK12" s="59"/>
    </row>
    <row r="13" spans="1:141" ht="63.75">
      <c r="A13" s="60" t="s">
        <v>73</v>
      </c>
      <c r="B13" s="61">
        <v>0.25</v>
      </c>
      <c r="C13" s="62" t="s">
        <v>74</v>
      </c>
      <c r="D13" s="63">
        <f t="shared" ref="D13:D23" si="0">B13/3</f>
        <v>8.3333333333333329E-2</v>
      </c>
      <c r="E13" s="62" t="s">
        <v>75</v>
      </c>
      <c r="F13" s="62" t="s">
        <v>76</v>
      </c>
      <c r="G13" s="62" t="str">
        <f>'IR 1.1.'!C12</f>
        <v>N/A</v>
      </c>
      <c r="H13" s="62" t="s">
        <v>77</v>
      </c>
      <c r="I13" s="64" t="str">
        <f>'IR 1.1.'!D25</f>
        <v>N/D</v>
      </c>
      <c r="J13" s="62" t="str">
        <f>'IR 1.1.'!G25</f>
        <v>N/D</v>
      </c>
      <c r="K13" s="65">
        <v>44927</v>
      </c>
      <c r="L13" s="66" t="s">
        <v>78</v>
      </c>
      <c r="M13" s="67">
        <f>'IR 1.1.'!$D$32</f>
        <v>0.03</v>
      </c>
      <c r="N13" s="67">
        <f>'IR 1.1.'!$F$32</f>
        <v>0.03</v>
      </c>
      <c r="O13" s="67">
        <f>'IR 1.1.'!$H$32</f>
        <v>0.03</v>
      </c>
      <c r="P13" s="67">
        <f>'IR 1.1.'!$J$32</f>
        <v>0.03</v>
      </c>
      <c r="Q13" s="67">
        <f>'IR 1.1.'!$L$32</f>
        <v>0</v>
      </c>
      <c r="R13" s="67">
        <f>'IR 1.1.'!$D$34</f>
        <v>0</v>
      </c>
      <c r="S13" s="67">
        <f>'IR 1.1.'!$F$34</f>
        <v>0</v>
      </c>
      <c r="T13" s="67">
        <f>'IR 1.1.'!$H$34</f>
        <v>0</v>
      </c>
      <c r="U13" s="67">
        <f>'IR 1.1.'!$J$34</f>
        <v>0</v>
      </c>
      <c r="V13" s="67">
        <f>'IR 1.1.'!$L$34</f>
        <v>0</v>
      </c>
      <c r="W13" s="67">
        <f>'IR 1.1.'!$D$36</f>
        <v>0</v>
      </c>
      <c r="X13" s="67">
        <f>'IR 1.1.'!$F$36</f>
        <v>0</v>
      </c>
      <c r="Y13" s="67">
        <f>'IR 1.1.'!$H$36</f>
        <v>0</v>
      </c>
      <c r="Z13" s="67">
        <f>'IR 1.1.'!$J$36</f>
        <v>0</v>
      </c>
      <c r="AA13" s="67">
        <f>'IR 1.1.'!$L$36</f>
        <v>0</v>
      </c>
      <c r="AB13" s="67">
        <f>'IR 1.1.'!$D$38</f>
        <v>0</v>
      </c>
      <c r="AC13" s="68">
        <f t="shared" ref="AC13:AC53" si="1">AB13</f>
        <v>0</v>
      </c>
      <c r="AD13" s="76" t="s">
        <v>79</v>
      </c>
      <c r="AE13" s="69">
        <f t="shared" ref="AE13:AE17" si="2">D13/5</f>
        <v>1.6666666666666666E-2</v>
      </c>
      <c r="AF13" s="62" t="s">
        <v>80</v>
      </c>
      <c r="AG13" s="62" t="s">
        <v>81</v>
      </c>
      <c r="AH13" s="70" t="str">
        <f>'IP 1.1.1.'!C14</f>
        <v>Trabajodecenteycrecimientoeconómico</v>
      </c>
      <c r="AI13" s="71" t="str">
        <f>MID('IP 1.1.1.'!$F$14,1,3)</f>
        <v>8.3</v>
      </c>
      <c r="AJ13" s="62" t="str">
        <f>'IP 1.1.1.'!$C$16</f>
        <v>Diferencial; Género; Poblacional</v>
      </c>
      <c r="AK13" s="62" t="s">
        <v>82</v>
      </c>
      <c r="AL13" s="71" t="str">
        <f>'IP 1.1.1.'!$C$4</f>
        <v>Sí</v>
      </c>
      <c r="AM13" s="71">
        <f>'IP 1.1.1.'!$H$4</f>
        <v>117</v>
      </c>
      <c r="AN13" s="72">
        <f>'IP 1.1.1.'!$D$30</f>
        <v>7238.5</v>
      </c>
      <c r="AO13" s="73" t="str">
        <f>'IP 1.1.1.'!$G$30</f>
        <v>promedio 2020 - 2022</v>
      </c>
      <c r="AP13" s="65">
        <v>44927</v>
      </c>
      <c r="AQ13" s="66" t="s">
        <v>78</v>
      </c>
      <c r="AR13" s="64">
        <f>'IP 1.1.1.'!$D$37</f>
        <v>23000</v>
      </c>
      <c r="AS13" s="64">
        <f>'IP 1.1.1.'!$F$37</f>
        <v>1796.75</v>
      </c>
      <c r="AT13" s="64">
        <f>'IP 1.1.1.'!$H$37</f>
        <v>1832.6849999999999</v>
      </c>
      <c r="AU13" s="64">
        <f>'IP 1.1.1.'!$J$37</f>
        <v>1869.3387</v>
      </c>
      <c r="AV13" s="64">
        <f>'IP 1.1.1.'!$L$37</f>
        <v>1906.7254740000001</v>
      </c>
      <c r="AW13" s="64">
        <f>'IP 1.1.1.'!$D$39</f>
        <v>953.36273700000004</v>
      </c>
      <c r="AX13" s="64">
        <f>'IP 1.1.1.'!$F$39</f>
        <v>1944.8599834800002</v>
      </c>
      <c r="AY13" s="64">
        <f>'IP 1.1.1.'!$H$39</f>
        <v>1983.7571831496002</v>
      </c>
      <c r="AZ13" s="64">
        <f>'IP 1.1.1.'!$J$39</f>
        <v>2023.4323268125922</v>
      </c>
      <c r="BA13" s="64">
        <f>'IP 1.1.1.'!$L$39</f>
        <v>2063.9009733488442</v>
      </c>
      <c r="BB13" s="64">
        <f>'IP 1.1.1.'!$D$41</f>
        <v>1031.9504866744221</v>
      </c>
      <c r="BC13" s="64">
        <f>'IP 1.1.1.'!$F$41</f>
        <v>2105.1789928158209</v>
      </c>
      <c r="BD13" s="64">
        <f>'IP 1.1.1.'!$H$41</f>
        <v>2147.2825726721376</v>
      </c>
      <c r="BE13" s="64">
        <f>'IP 1.1.1.'!$J$41</f>
        <v>2190.2282241255803</v>
      </c>
      <c r="BF13" s="64">
        <f>'IP 1.1.1.'!$L$41</f>
        <v>2234.0327886080918</v>
      </c>
      <c r="BG13" s="64">
        <f>'IP 1.1.1.'!$D$43</f>
        <v>1117.0163943040459</v>
      </c>
      <c r="BH13" s="74">
        <f t="shared" ref="BH13:BH20" si="3">BG13</f>
        <v>1117.0163943040459</v>
      </c>
      <c r="BI13" s="75">
        <v>33000</v>
      </c>
      <c r="BJ13" s="75">
        <v>33000</v>
      </c>
      <c r="BK13" s="62" t="s">
        <v>83</v>
      </c>
      <c r="BL13" s="76"/>
      <c r="BM13" s="75">
        <v>643.41584999999998</v>
      </c>
      <c r="BN13" s="75">
        <v>643.41584999999998</v>
      </c>
      <c r="BO13" s="62" t="s">
        <v>83</v>
      </c>
      <c r="BP13" s="76"/>
      <c r="BQ13" s="75">
        <v>712.09163000000001</v>
      </c>
      <c r="BR13" s="75"/>
      <c r="BS13" s="62" t="s">
        <v>83</v>
      </c>
      <c r="BT13" s="62"/>
      <c r="BU13" s="75">
        <v>787.79361400000005</v>
      </c>
      <c r="BV13" s="75"/>
      <c r="BW13" s="62" t="s">
        <v>83</v>
      </c>
      <c r="BX13" s="62"/>
      <c r="BY13" s="75">
        <v>872.13473899999997</v>
      </c>
      <c r="BZ13" s="75"/>
      <c r="CA13" s="62" t="s">
        <v>83</v>
      </c>
      <c r="CB13" s="76"/>
      <c r="CC13" s="75">
        <v>472.88499200000001</v>
      </c>
      <c r="CD13" s="75"/>
      <c r="CE13" s="62" t="s">
        <v>83</v>
      </c>
      <c r="CF13" s="76"/>
      <c r="CG13" s="77">
        <v>1047.1574210000001</v>
      </c>
      <c r="CH13" s="77"/>
      <c r="CI13" s="62" t="s">
        <v>83</v>
      </c>
      <c r="CJ13" s="77"/>
      <c r="CK13" s="77">
        <v>1158.9475319999999</v>
      </c>
      <c r="CL13" s="77"/>
      <c r="CM13" s="62" t="s">
        <v>83</v>
      </c>
      <c r="CN13" s="77"/>
      <c r="CO13" s="77">
        <v>1282.17625</v>
      </c>
      <c r="CP13" s="77"/>
      <c r="CQ13" s="62" t="s">
        <v>83</v>
      </c>
      <c r="CR13" s="77"/>
      <c r="CS13" s="77">
        <v>1419.3557989999999</v>
      </c>
      <c r="CT13" s="77"/>
      <c r="CU13" s="62" t="s">
        <v>83</v>
      </c>
      <c r="CV13" s="77"/>
      <c r="CW13" s="77">
        <v>770.00052100000005</v>
      </c>
      <c r="CX13" s="77"/>
      <c r="CY13" s="62" t="s">
        <v>83</v>
      </c>
      <c r="CZ13" s="77"/>
      <c r="DA13" s="77">
        <v>1704.0924809999999</v>
      </c>
      <c r="DB13" s="77"/>
      <c r="DC13" s="62" t="s">
        <v>83</v>
      </c>
      <c r="DD13" s="77"/>
      <c r="DE13" s="77">
        <v>1885.8313129999999</v>
      </c>
      <c r="DF13" s="77"/>
      <c r="DG13" s="62" t="s">
        <v>83</v>
      </c>
      <c r="DH13" s="77"/>
      <c r="DI13" s="77">
        <v>2087.1066949999999</v>
      </c>
      <c r="DJ13" s="77"/>
      <c r="DK13" s="62" t="s">
        <v>83</v>
      </c>
      <c r="DL13" s="77"/>
      <c r="DM13" s="77">
        <v>2310.0077839999999</v>
      </c>
      <c r="DN13" s="77"/>
      <c r="DO13" s="62" t="s">
        <v>83</v>
      </c>
      <c r="DP13" s="77"/>
      <c r="DQ13" s="77">
        <v>1253.1792230000001</v>
      </c>
      <c r="DR13" s="77"/>
      <c r="DS13" s="62" t="s">
        <v>83</v>
      </c>
      <c r="DT13" s="77"/>
      <c r="DU13" s="77">
        <f t="shared" ref="DU13:DU53" si="4">DQ13+DM13+DI13+DE13+DA13+CW13+CS13+CO13+CK13+CG13+CC13+BY13+BU13+BQ13+BM13+BI13</f>
        <v>51406.175843999998</v>
      </c>
      <c r="DV13" s="78" t="str">
        <f>'IP 1.1.1.'!$C$7</f>
        <v>DesarrolloEconómicoIndustriayTurismo</v>
      </c>
      <c r="DW13" s="78" t="str">
        <f>'IP 1.1.1.'!$C$55</f>
        <v xml:space="preserve">Secretaría Distrital de Desarrollo Económico                                                                                </v>
      </c>
      <c r="DX13" s="78" t="str">
        <f>'IP 1.1.1.'!$C$56</f>
        <v>Subdirección de Emprendimiento y Negocios</v>
      </c>
      <c r="DY13" s="62" t="str">
        <f>'IP 1.1.1.'!$C$53</f>
        <v>Natalia Rodriguez Pinzón</v>
      </c>
      <c r="DZ13" s="62" t="str">
        <f>'IP 1.1.1.'!$C$58</f>
        <v>(601) 369 3777</v>
      </c>
      <c r="EA13" s="79" t="str">
        <f>'IP 1.1.1.'!$C$57</f>
        <v>nrodriguez@desarrolloeconomico.gov.co</v>
      </c>
      <c r="EB13" s="78" t="s">
        <v>6</v>
      </c>
      <c r="EC13" s="78" t="s">
        <v>84</v>
      </c>
      <c r="ED13" s="78" t="s">
        <v>85</v>
      </c>
      <c r="EE13" s="62" t="s">
        <v>86</v>
      </c>
      <c r="EF13" s="62" t="s">
        <v>87</v>
      </c>
      <c r="EG13" s="79" t="s">
        <v>88</v>
      </c>
      <c r="EH13" s="80"/>
      <c r="EI13" s="80"/>
      <c r="EJ13" s="80"/>
      <c r="EK13" s="80"/>
    </row>
    <row r="14" spans="1:141" ht="51">
      <c r="A14" s="60" t="s">
        <v>73</v>
      </c>
      <c r="B14" s="61">
        <v>0.25</v>
      </c>
      <c r="C14" s="62" t="s">
        <v>74</v>
      </c>
      <c r="D14" s="63">
        <f t="shared" si="0"/>
        <v>8.3333333333333329E-2</v>
      </c>
      <c r="E14" s="62" t="s">
        <v>75</v>
      </c>
      <c r="F14" s="62" t="s">
        <v>76</v>
      </c>
      <c r="G14" s="62" t="str">
        <f>'IR 1.1.'!C12</f>
        <v>N/A</v>
      </c>
      <c r="H14" s="62" t="s">
        <v>77</v>
      </c>
      <c r="I14" s="81" t="str">
        <f>'IR 1.1.'!D25</f>
        <v>N/D</v>
      </c>
      <c r="J14" s="82" t="str">
        <f>'IR 1.1.'!G25</f>
        <v>N/D</v>
      </c>
      <c r="K14" s="65">
        <v>44927</v>
      </c>
      <c r="L14" s="66" t="s">
        <v>78</v>
      </c>
      <c r="M14" s="67">
        <f>'IR 1.1.'!$D$32</f>
        <v>0.03</v>
      </c>
      <c r="N14" s="67">
        <f>'IR 1.1.'!$F$32</f>
        <v>0.03</v>
      </c>
      <c r="O14" s="67">
        <f>'IR 1.1.'!$H$32</f>
        <v>0.03</v>
      </c>
      <c r="P14" s="67">
        <f>'IR 1.1.'!$J$32</f>
        <v>0.03</v>
      </c>
      <c r="Q14" s="67">
        <f>'IR 1.1.'!$L$32</f>
        <v>0</v>
      </c>
      <c r="R14" s="67">
        <f>'IR 1.1.'!$D$34</f>
        <v>0</v>
      </c>
      <c r="S14" s="67">
        <f>'IR 1.1.'!$F$34</f>
        <v>0</v>
      </c>
      <c r="T14" s="67">
        <f>'IR 1.1.'!$H$34</f>
        <v>0</v>
      </c>
      <c r="U14" s="67">
        <f>'IR 1.1.'!$J$34</f>
        <v>0</v>
      </c>
      <c r="V14" s="67">
        <f>'IR 1.1.'!$L$34</f>
        <v>0</v>
      </c>
      <c r="W14" s="67">
        <f>'IR 1.1.'!$D$36</f>
        <v>0</v>
      </c>
      <c r="X14" s="67">
        <f>'IR 1.1.'!$F$36</f>
        <v>0</v>
      </c>
      <c r="Y14" s="67">
        <f>'IR 1.1.'!$H$36</f>
        <v>0</v>
      </c>
      <c r="Z14" s="67">
        <f>'IR 1.1.'!$J$36</f>
        <v>0</v>
      </c>
      <c r="AA14" s="67">
        <f>'IR 1.1.'!$L$36</f>
        <v>0</v>
      </c>
      <c r="AB14" s="67">
        <f>'IR 1.1.'!$D$38</f>
        <v>0</v>
      </c>
      <c r="AC14" s="68">
        <f t="shared" si="1"/>
        <v>0</v>
      </c>
      <c r="AD14" s="62" t="s">
        <v>89</v>
      </c>
      <c r="AE14" s="69">
        <f t="shared" si="2"/>
        <v>1.6666666666666666E-2</v>
      </c>
      <c r="AF14" s="62" t="s">
        <v>90</v>
      </c>
      <c r="AG14" s="62" t="s">
        <v>91</v>
      </c>
      <c r="AH14" s="70" t="str">
        <f>'IP 1.1.2.'!$C$14</f>
        <v>Trabajodecenteycrecimientoeconómico</v>
      </c>
      <c r="AI14" s="71" t="str">
        <f>MID('IP 1.1.2.'!$F$14,1,3)</f>
        <v>8.3</v>
      </c>
      <c r="AJ14" s="62" t="str">
        <f>'IP 1.1.2.'!$C$16</f>
        <v>Diferencial; Género; Poblacional</v>
      </c>
      <c r="AK14" s="62" t="s">
        <v>82</v>
      </c>
      <c r="AL14" s="71" t="str">
        <f>'IP 1.1.2.'!$C$4</f>
        <v>Sí</v>
      </c>
      <c r="AM14" s="71">
        <f>'IP 1.1.2.'!$H$4</f>
        <v>118</v>
      </c>
      <c r="AN14" s="72">
        <f>'IP 1.1.2.'!$D$30</f>
        <v>6131</v>
      </c>
      <c r="AO14" s="73">
        <f>'IP 1.1.2.'!$G$30</f>
        <v>2021</v>
      </c>
      <c r="AP14" s="65">
        <v>44927</v>
      </c>
      <c r="AQ14" s="66" t="s">
        <v>78</v>
      </c>
      <c r="AR14" s="64">
        <f>'IP 1.1.2.'!$D$37</f>
        <v>6731</v>
      </c>
      <c r="AS14" s="64">
        <f>'IP 1.1.2.'!$F$37</f>
        <v>7031</v>
      </c>
      <c r="AT14" s="64">
        <f>'IP 1.1.2.'!$H$37</f>
        <v>7331</v>
      </c>
      <c r="AU14" s="64">
        <f>'IP 1.1.2.'!$J$37</f>
        <v>7631</v>
      </c>
      <c r="AV14" s="64">
        <f>'IP 1.1.2.'!$L$37</f>
        <v>7931</v>
      </c>
      <c r="AW14" s="64">
        <f>'IP 1.1.2.'!$D$39</f>
        <v>8231</v>
      </c>
      <c r="AX14" s="64">
        <f>'IP 1.1.2.'!$F$39</f>
        <v>8531</v>
      </c>
      <c r="AY14" s="64">
        <f>'IP 1.1.2.'!$H$39</f>
        <v>8831</v>
      </c>
      <c r="AZ14" s="64">
        <f>'IP 1.1.2.'!$J$39</f>
        <v>9131</v>
      </c>
      <c r="BA14" s="64">
        <f>'IP 1.1.2.'!$L$39</f>
        <v>9431</v>
      </c>
      <c r="BB14" s="64">
        <f>'IP 1.1.2.'!$D$41</f>
        <v>9731</v>
      </c>
      <c r="BC14" s="64">
        <f>'IP 1.1.2.'!$F$41</f>
        <v>10031</v>
      </c>
      <c r="BD14" s="64">
        <f>'IP 1.1.2.'!$H$41</f>
        <v>10331</v>
      </c>
      <c r="BE14" s="64">
        <f>'IP 1.1.2.'!$J$41</f>
        <v>10631</v>
      </c>
      <c r="BF14" s="64">
        <f>'IP 1.1.2.'!$L$41</f>
        <v>10931</v>
      </c>
      <c r="BG14" s="64">
        <f>'IP 1.1.2.'!$D$43</f>
        <v>11231</v>
      </c>
      <c r="BH14" s="74">
        <f t="shared" si="3"/>
        <v>11231</v>
      </c>
      <c r="BI14" s="75">
        <v>1935.9676079999999</v>
      </c>
      <c r="BJ14" s="75">
        <v>1935.9676079999999</v>
      </c>
      <c r="BK14" s="62" t="s">
        <v>83</v>
      </c>
      <c r="BL14" s="76">
        <v>7874</v>
      </c>
      <c r="BM14" s="83">
        <v>2194.1450380000001</v>
      </c>
      <c r="BN14" s="83">
        <v>2194.1450380000001</v>
      </c>
      <c r="BO14" s="62" t="s">
        <v>83</v>
      </c>
      <c r="BP14" s="76">
        <v>7874</v>
      </c>
      <c r="BQ14" s="75">
        <v>2482.2252659999999</v>
      </c>
      <c r="BR14" s="75">
        <v>2482.2252659999999</v>
      </c>
      <c r="BS14" s="62" t="s">
        <v>83</v>
      </c>
      <c r="BT14" s="84"/>
      <c r="BU14" s="75">
        <v>2803.426434</v>
      </c>
      <c r="BV14" s="75">
        <v>2803.426434</v>
      </c>
      <c r="BW14" s="62" t="s">
        <v>83</v>
      </c>
      <c r="BX14" s="84"/>
      <c r="BY14" s="75">
        <v>3161.297724</v>
      </c>
      <c r="BZ14" s="75">
        <v>3161.297724</v>
      </c>
      <c r="CA14" s="62" t="s">
        <v>83</v>
      </c>
      <c r="CB14" s="84"/>
      <c r="CC14" s="75">
        <v>3559.7523769999998</v>
      </c>
      <c r="CD14" s="75">
        <v>3559.7523769999998</v>
      </c>
      <c r="CE14" s="62" t="s">
        <v>83</v>
      </c>
      <c r="CF14" s="84"/>
      <c r="CG14" s="75">
        <v>4003.103944</v>
      </c>
      <c r="CH14" s="75">
        <v>4003.103944</v>
      </c>
      <c r="CI14" s="62" t="s">
        <v>83</v>
      </c>
      <c r="CJ14" s="85"/>
      <c r="CK14" s="75">
        <v>4496.1060669999997</v>
      </c>
      <c r="CL14" s="75">
        <v>4496.1060669999997</v>
      </c>
      <c r="CM14" s="62" t="s">
        <v>83</v>
      </c>
      <c r="CN14" s="85"/>
      <c r="CO14" s="75">
        <v>5043.9961249999997</v>
      </c>
      <c r="CP14" s="75">
        <v>5043.9961249999997</v>
      </c>
      <c r="CQ14" s="62" t="s">
        <v>83</v>
      </c>
      <c r="CR14" s="85"/>
      <c r="CS14" s="75">
        <v>5652.5431269999999</v>
      </c>
      <c r="CT14" s="75">
        <v>5652.5431269999999</v>
      </c>
      <c r="CU14" s="62" t="s">
        <v>83</v>
      </c>
      <c r="CV14" s="85"/>
      <c r="CW14" s="86">
        <v>6328.1002470000003</v>
      </c>
      <c r="CX14" s="86">
        <v>6328.1002470000003</v>
      </c>
      <c r="CY14" s="62" t="s">
        <v>83</v>
      </c>
      <c r="CZ14" s="85"/>
      <c r="DA14" s="86">
        <v>7077.6624529999999</v>
      </c>
      <c r="DB14" s="86">
        <v>7077.6624529999999</v>
      </c>
      <c r="DC14" s="62" t="s">
        <v>83</v>
      </c>
      <c r="DD14" s="85"/>
      <c r="DE14" s="86">
        <v>7908.9297100000003</v>
      </c>
      <c r="DF14" s="86">
        <v>7908.9297100000003</v>
      </c>
      <c r="DG14" s="62" t="s">
        <v>83</v>
      </c>
      <c r="DH14" s="85"/>
      <c r="DI14" s="86">
        <v>8830.3762900000002</v>
      </c>
      <c r="DJ14" s="86">
        <v>8830.3762900000002</v>
      </c>
      <c r="DK14" s="62" t="s">
        <v>83</v>
      </c>
      <c r="DL14" s="85"/>
      <c r="DM14" s="86">
        <v>9851.326771</v>
      </c>
      <c r="DN14" s="86">
        <v>9851.326771</v>
      </c>
      <c r="DO14" s="62" t="s">
        <v>83</v>
      </c>
      <c r="DP14" s="85"/>
      <c r="DQ14" s="86">
        <v>10982.039364</v>
      </c>
      <c r="DR14" s="86">
        <v>10982.039364</v>
      </c>
      <c r="DS14" s="62" t="s">
        <v>83</v>
      </c>
      <c r="DT14" s="85"/>
      <c r="DU14" s="77">
        <f t="shared" si="4"/>
        <v>86310.998544999995</v>
      </c>
      <c r="DV14" s="78" t="str">
        <f>'IP 1.1.2.'!$C$7</f>
        <v>DesarrolloEconómicoIndustriayTurismo</v>
      </c>
      <c r="DW14" s="78" t="str">
        <f>'IP 1.1.2.'!$C$55</f>
        <v xml:space="preserve">Secretaría Distrital de Desarrollo Económico                                                                                </v>
      </c>
      <c r="DX14" s="78" t="str">
        <f>'IP 1.1.2.'!$C$56</f>
        <v>Subdirección de Financiamiento e Inclusión Financiera</v>
      </c>
      <c r="DY14" s="62" t="str">
        <f>'IP 1.1.2.'!$C$53</f>
        <v>Jenny Paola Mendoza Ortiz</v>
      </c>
      <c r="DZ14" s="62" t="str">
        <f>'IP 1.1.2.'!$C$58</f>
        <v>(601) 369 3777 Ext: 234</v>
      </c>
      <c r="EA14" s="79" t="str">
        <f>'IP 1.1.2.'!$C$57</f>
        <v>jpmendoza@desarrolloeconomico.gov.co</v>
      </c>
      <c r="EB14" s="78"/>
      <c r="EC14" s="78"/>
      <c r="ED14" s="78"/>
      <c r="EE14" s="62"/>
      <c r="EF14" s="62"/>
      <c r="EG14" s="79"/>
      <c r="EH14" s="87"/>
      <c r="EI14" s="80"/>
      <c r="EJ14" s="80"/>
      <c r="EK14" s="80"/>
    </row>
    <row r="15" spans="1:141" ht="63.75">
      <c r="A15" s="60" t="s">
        <v>73</v>
      </c>
      <c r="B15" s="61">
        <v>0.25</v>
      </c>
      <c r="C15" s="62" t="s">
        <v>74</v>
      </c>
      <c r="D15" s="63">
        <f t="shared" si="0"/>
        <v>8.3333333333333329E-2</v>
      </c>
      <c r="E15" s="62" t="s">
        <v>75</v>
      </c>
      <c r="F15" s="62" t="s">
        <v>76</v>
      </c>
      <c r="G15" s="62" t="str">
        <f>'IR 1.1.'!C12</f>
        <v>N/A</v>
      </c>
      <c r="H15" s="62" t="s">
        <v>77</v>
      </c>
      <c r="I15" s="62" t="str">
        <f>'IR 1.1.'!D25</f>
        <v>N/D</v>
      </c>
      <c r="J15" s="62" t="str">
        <f>'IR 1.1.'!G25</f>
        <v>N/D</v>
      </c>
      <c r="K15" s="65">
        <v>44927</v>
      </c>
      <c r="L15" s="66" t="s">
        <v>78</v>
      </c>
      <c r="M15" s="67">
        <f>'IR 1.1.'!$D$32</f>
        <v>0.03</v>
      </c>
      <c r="N15" s="67">
        <f>'IR 1.1.'!$F$32</f>
        <v>0.03</v>
      </c>
      <c r="O15" s="67">
        <f>'IR 1.1.'!$H$32</f>
        <v>0.03</v>
      </c>
      <c r="P15" s="67">
        <f>'IR 1.1.'!$J$32</f>
        <v>0.03</v>
      </c>
      <c r="Q15" s="67">
        <f>'IR 1.1.'!$L$32</f>
        <v>0</v>
      </c>
      <c r="R15" s="67">
        <f>'IR 1.1.'!$D$34</f>
        <v>0</v>
      </c>
      <c r="S15" s="67">
        <f>'IR 1.1.'!$F$34</f>
        <v>0</v>
      </c>
      <c r="T15" s="67">
        <f>'IR 1.1.'!$H$34</f>
        <v>0</v>
      </c>
      <c r="U15" s="67">
        <f>'IR 1.1.'!$J$34</f>
        <v>0</v>
      </c>
      <c r="V15" s="67">
        <f>'IR 1.1.'!$L$34</f>
        <v>0</v>
      </c>
      <c r="W15" s="67">
        <f>'IR 1.1.'!$D$36</f>
        <v>0</v>
      </c>
      <c r="X15" s="67">
        <f>'IR 1.1.'!$F$36</f>
        <v>0</v>
      </c>
      <c r="Y15" s="67">
        <f>'IR 1.1.'!$H$36</f>
        <v>0</v>
      </c>
      <c r="Z15" s="67">
        <f>'IR 1.1.'!$J$36</f>
        <v>0</v>
      </c>
      <c r="AA15" s="67">
        <f>'IR 1.1.'!$L$36</f>
        <v>0</v>
      </c>
      <c r="AB15" s="67">
        <f>'IR 1.1.'!$D$38</f>
        <v>0</v>
      </c>
      <c r="AC15" s="68">
        <f t="shared" si="1"/>
        <v>0</v>
      </c>
      <c r="AD15" s="60" t="s">
        <v>92</v>
      </c>
      <c r="AE15" s="69">
        <f t="shared" si="2"/>
        <v>1.6666666666666666E-2</v>
      </c>
      <c r="AF15" s="62" t="s">
        <v>93</v>
      </c>
      <c r="AG15" s="62" t="s">
        <v>94</v>
      </c>
      <c r="AH15" s="70" t="str">
        <f>'IP 1.1.3.'!$C$14</f>
        <v>Trabajodecenteycrecimientoeconómico</v>
      </c>
      <c r="AI15" s="71" t="str">
        <f>MID('IP 1.1.3.'!$F$14,1,3)</f>
        <v>8.a</v>
      </c>
      <c r="AJ15" s="62" t="str">
        <f>'IP 1.1.3.'!$C$16</f>
        <v>Diferencial; Género; Poblacional</v>
      </c>
      <c r="AK15" s="62" t="s">
        <v>82</v>
      </c>
      <c r="AL15" s="71" t="str">
        <f>'IP 1.1.3.'!$C$4</f>
        <v>Sí</v>
      </c>
      <c r="AM15" s="71">
        <f>'IP 1.1.3.'!$H$4</f>
        <v>177</v>
      </c>
      <c r="AN15" s="72">
        <f>'IP 1.1.3.'!$D$30</f>
        <v>0</v>
      </c>
      <c r="AO15" s="73">
        <f>'IP 1.1.3.'!$G$30</f>
        <v>2021</v>
      </c>
      <c r="AP15" s="65">
        <v>44927</v>
      </c>
      <c r="AQ15" s="66" t="s">
        <v>78</v>
      </c>
      <c r="AR15" s="64">
        <f>'IP 1.1.3.'!$D$37</f>
        <v>1000</v>
      </c>
      <c r="AS15" s="64">
        <f>'IP 1.1.3.'!$F$37</f>
        <v>600</v>
      </c>
      <c r="AT15" s="64">
        <f>'IP 1.1.3.'!$H$37</f>
        <v>500</v>
      </c>
      <c r="AU15" s="64">
        <f>'IP 1.1.3.'!$J$37</f>
        <v>1950</v>
      </c>
      <c r="AV15" s="64">
        <f>'IP 1.1.3.'!$L$37</f>
        <v>3350</v>
      </c>
      <c r="AW15" s="64">
        <f>'IP 1.1.3.'!$D$39</f>
        <v>1100</v>
      </c>
      <c r="AX15" s="64">
        <f>'IP 1.1.3.'!$F$39</f>
        <v>600</v>
      </c>
      <c r="AY15" s="64">
        <f>'IP 1.1.3.'!$H$39</f>
        <v>700</v>
      </c>
      <c r="AZ15" s="64">
        <f>'IP 1.1.3.'!$J$39</f>
        <v>2300</v>
      </c>
      <c r="BA15" s="64">
        <f>'IP 1.1.3.'!$L$39</f>
        <v>3700</v>
      </c>
      <c r="BB15" s="64">
        <f>'IP 1.1.3.'!$D$41</f>
        <v>1200</v>
      </c>
      <c r="BC15" s="64">
        <f>'IP 1.1.3.'!$F$41</f>
        <v>600</v>
      </c>
      <c r="BD15" s="64">
        <f>'IP 1.1.3.'!$H$41</f>
        <v>900</v>
      </c>
      <c r="BE15" s="64">
        <f>'IP 1.1.3.'!$J$41</f>
        <v>2650</v>
      </c>
      <c r="BF15" s="64">
        <f>'IP 1.1.3.'!$L$41</f>
        <v>4050</v>
      </c>
      <c r="BG15" s="64">
        <f>'IP 1.1.3.'!$D$43</f>
        <v>1300</v>
      </c>
      <c r="BH15" s="74">
        <f t="shared" si="3"/>
        <v>1300</v>
      </c>
      <c r="BI15" s="86">
        <v>250.27188699999999</v>
      </c>
      <c r="BJ15" s="86">
        <v>250.27188699999999</v>
      </c>
      <c r="BK15" s="88" t="s">
        <v>83</v>
      </c>
      <c r="BL15" s="60"/>
      <c r="BM15" s="75">
        <v>162.926998</v>
      </c>
      <c r="BN15" s="75">
        <v>162.926998</v>
      </c>
      <c r="BO15" s="62" t="s">
        <v>83</v>
      </c>
      <c r="BP15" s="60"/>
      <c r="BQ15" s="75">
        <v>147.31316100000001</v>
      </c>
      <c r="BR15" s="75">
        <v>147.31316100000001</v>
      </c>
      <c r="BS15" s="62" t="s">
        <v>83</v>
      </c>
      <c r="BT15" s="62"/>
      <c r="BU15" s="75">
        <v>623.35563999999999</v>
      </c>
      <c r="BV15" s="75">
        <v>623.35563999999999</v>
      </c>
      <c r="BW15" s="62" t="s">
        <v>83</v>
      </c>
      <c r="BX15" s="62"/>
      <c r="BY15" s="75">
        <v>1161.91893</v>
      </c>
      <c r="BZ15" s="75">
        <v>1161.91893</v>
      </c>
      <c r="CA15" s="62" t="s">
        <v>83</v>
      </c>
      <c r="CB15" s="60"/>
      <c r="CC15" s="75">
        <v>413.95529599999998</v>
      </c>
      <c r="CD15" s="75">
        <v>413.95529599999998</v>
      </c>
      <c r="CE15" s="62" t="s">
        <v>83</v>
      </c>
      <c r="CF15" s="60"/>
      <c r="CG15" s="75">
        <v>244.98627099999999</v>
      </c>
      <c r="CH15" s="75">
        <v>244.98627099999999</v>
      </c>
      <c r="CI15" s="62" t="s">
        <v>83</v>
      </c>
      <c r="CJ15" s="77"/>
      <c r="CK15" s="75">
        <v>310.11178799999999</v>
      </c>
      <c r="CL15" s="75">
        <v>310.11178799999999</v>
      </c>
      <c r="CM15" s="62" t="s">
        <v>83</v>
      </c>
      <c r="CN15" s="77"/>
      <c r="CO15" s="75">
        <v>1105.548524</v>
      </c>
      <c r="CP15" s="75">
        <v>1105.548524</v>
      </c>
      <c r="CQ15" s="62" t="s">
        <v>83</v>
      </c>
      <c r="CR15" s="77"/>
      <c r="CS15" s="75">
        <v>1929.6628470000001</v>
      </c>
      <c r="CT15" s="75">
        <v>1929.6628470000001</v>
      </c>
      <c r="CU15" s="62" t="s">
        <v>83</v>
      </c>
      <c r="CV15" s="77"/>
      <c r="CW15" s="86">
        <v>679.03270999999995</v>
      </c>
      <c r="CX15" s="86">
        <v>679.03270999999995</v>
      </c>
      <c r="CY15" s="62" t="s">
        <v>83</v>
      </c>
      <c r="CZ15" s="77"/>
      <c r="DA15" s="86">
        <v>368.37524500000001</v>
      </c>
      <c r="DB15" s="86">
        <v>368.37524500000001</v>
      </c>
      <c r="DC15" s="62" t="s">
        <v>83</v>
      </c>
      <c r="DD15" s="77"/>
      <c r="DE15" s="86">
        <v>599.53071199999999</v>
      </c>
      <c r="DF15" s="86">
        <v>599.53071199999999</v>
      </c>
      <c r="DG15" s="62" t="s">
        <v>83</v>
      </c>
      <c r="DH15" s="77"/>
      <c r="DI15" s="86">
        <v>1915.334087</v>
      </c>
      <c r="DJ15" s="86">
        <v>1915.334087</v>
      </c>
      <c r="DK15" s="62" t="s">
        <v>83</v>
      </c>
      <c r="DL15" s="77"/>
      <c r="DM15" s="86">
        <v>3176.0214390000001</v>
      </c>
      <c r="DN15" s="86">
        <v>3176.0214390000001</v>
      </c>
      <c r="DO15" s="62" t="s">
        <v>83</v>
      </c>
      <c r="DP15" s="77"/>
      <c r="DQ15" s="86">
        <v>1106.118084</v>
      </c>
      <c r="DR15" s="86">
        <v>1106.118084</v>
      </c>
      <c r="DS15" s="62" t="s">
        <v>83</v>
      </c>
      <c r="DT15" s="77"/>
      <c r="DU15" s="77">
        <f t="shared" si="4"/>
        <v>14194.463619</v>
      </c>
      <c r="DV15" s="78" t="str">
        <f>'IP 1.1.3.'!$C$7</f>
        <v>DesarrolloEconómicoIndustriayTurismo</v>
      </c>
      <c r="DW15" s="78" t="str">
        <f>'IP 1.1.3.'!$C$55</f>
        <v xml:space="preserve">Secretaría Distrital de Desarrollo Económico                                                                                </v>
      </c>
      <c r="DX15" s="78" t="str">
        <f>'IP 1.1.3.'!$C$56</f>
        <v>Subdirección de Intermediación, Formalización y Regulación Empresarial</v>
      </c>
      <c r="DY15" s="62" t="str">
        <f>'IP 1.1.3.'!$C$53</f>
        <v>Angelica Maria Segura Bonell</v>
      </c>
      <c r="DZ15" s="62" t="str">
        <f>'IP 1.1.3.'!$C$58</f>
        <v>(601) 369 3777</v>
      </c>
      <c r="EA15" s="79" t="str">
        <f>'IP 1.1.3.'!$C$57</f>
        <v>asegura@desarrolloeconomico.gov.co</v>
      </c>
      <c r="EB15" s="78"/>
      <c r="EC15" s="78"/>
      <c r="ED15" s="78"/>
      <c r="EE15" s="62"/>
      <c r="EF15" s="62"/>
      <c r="EG15" s="79"/>
      <c r="EH15" s="80"/>
      <c r="EI15" s="80"/>
      <c r="EJ15" s="80"/>
      <c r="EK15" s="80"/>
    </row>
    <row r="16" spans="1:141" ht="63.75">
      <c r="A16" s="60" t="s">
        <v>73</v>
      </c>
      <c r="B16" s="61">
        <v>0.25</v>
      </c>
      <c r="C16" s="62" t="s">
        <v>74</v>
      </c>
      <c r="D16" s="63">
        <f t="shared" si="0"/>
        <v>8.3333333333333329E-2</v>
      </c>
      <c r="E16" s="62" t="s">
        <v>75</v>
      </c>
      <c r="F16" s="62" t="s">
        <v>76</v>
      </c>
      <c r="G16" s="62" t="str">
        <f>'IR 1.1.'!C12</f>
        <v>N/A</v>
      </c>
      <c r="H16" s="62" t="s">
        <v>77</v>
      </c>
      <c r="I16" s="64" t="str">
        <f>'IR 1.1.'!D25</f>
        <v>N/D</v>
      </c>
      <c r="J16" s="62" t="str">
        <f>'IR 1.1.'!G25</f>
        <v>N/D</v>
      </c>
      <c r="K16" s="65">
        <v>44927</v>
      </c>
      <c r="L16" s="66" t="s">
        <v>78</v>
      </c>
      <c r="M16" s="67">
        <f>'IR 1.1.'!$D$32</f>
        <v>0.03</v>
      </c>
      <c r="N16" s="67">
        <f>'IR 1.1.'!$F$32</f>
        <v>0.03</v>
      </c>
      <c r="O16" s="67">
        <f>'IR 1.1.'!$H$32</f>
        <v>0.03</v>
      </c>
      <c r="P16" s="67">
        <f>'IR 1.1.'!$J$32</f>
        <v>0.03</v>
      </c>
      <c r="Q16" s="67">
        <f>'IR 1.1.'!$L$32</f>
        <v>0</v>
      </c>
      <c r="R16" s="67">
        <f>'IR 1.1.'!$D$34</f>
        <v>0</v>
      </c>
      <c r="S16" s="67">
        <f>'IR 1.1.'!$F$34</f>
        <v>0</v>
      </c>
      <c r="T16" s="67">
        <f>'IR 1.1.'!$H$34</f>
        <v>0</v>
      </c>
      <c r="U16" s="67">
        <f>'IR 1.1.'!$J$34</f>
        <v>0</v>
      </c>
      <c r="V16" s="67">
        <f>'IR 1.1.'!$L$34</f>
        <v>0</v>
      </c>
      <c r="W16" s="67">
        <f>'IR 1.1.'!$D$36</f>
        <v>0</v>
      </c>
      <c r="X16" s="67">
        <f>'IR 1.1.'!$F$36</f>
        <v>0</v>
      </c>
      <c r="Y16" s="67">
        <f>'IR 1.1.'!$H$36</f>
        <v>0</v>
      </c>
      <c r="Z16" s="67">
        <f>'IR 1.1.'!$J$36</f>
        <v>0</v>
      </c>
      <c r="AA16" s="67">
        <f>'IR 1.1.'!$L$36</f>
        <v>0</v>
      </c>
      <c r="AB16" s="67">
        <f>'IR 1.1.'!$D$38</f>
        <v>0</v>
      </c>
      <c r="AC16" s="68">
        <f t="shared" si="1"/>
        <v>0</v>
      </c>
      <c r="AD16" s="62" t="s">
        <v>95</v>
      </c>
      <c r="AE16" s="69">
        <f t="shared" si="2"/>
        <v>1.6666666666666666E-2</v>
      </c>
      <c r="AF16" s="62" t="s">
        <v>96</v>
      </c>
      <c r="AG16" s="62" t="s">
        <v>97</v>
      </c>
      <c r="AH16" s="70" t="str">
        <f>'IP 1.1.4.'!$C$14</f>
        <v>Trabajodecenteycrecimientoeconómico</v>
      </c>
      <c r="AI16" s="71" t="str">
        <f>MID('IP 1.1.4.'!$F$14,1,3)</f>
        <v>8.3</v>
      </c>
      <c r="AJ16" s="62" t="str">
        <f>'IP 1.1.4.'!$C$16</f>
        <v>Diferencial; Género; Poblacional</v>
      </c>
      <c r="AK16" s="62" t="s">
        <v>82</v>
      </c>
      <c r="AL16" s="71" t="str">
        <f>'IP 1.1.4.'!$C$4</f>
        <v>Sí</v>
      </c>
      <c r="AM16" s="71">
        <f>'IP 1.1.4.'!$H$4</f>
        <v>166</v>
      </c>
      <c r="AN16" s="72">
        <f>'IP 1.1.4.'!$D$30</f>
        <v>765</v>
      </c>
      <c r="AO16" s="73" t="str">
        <f>'IP 1.1.4.'!$G$30</f>
        <v>dic-2021</v>
      </c>
      <c r="AP16" s="65">
        <v>44927</v>
      </c>
      <c r="AQ16" s="66" t="s">
        <v>78</v>
      </c>
      <c r="AR16" s="64">
        <f>'IP 1.1.4.'!$D$37</f>
        <v>1000</v>
      </c>
      <c r="AS16" s="64">
        <f>'IP 1.1.4.'!$F$37</f>
        <v>600</v>
      </c>
      <c r="AT16" s="64">
        <f>'IP 1.1.4.'!$H$37</f>
        <v>500</v>
      </c>
      <c r="AU16" s="64">
        <f>'IP 1.1.4.'!$J$37</f>
        <v>1950</v>
      </c>
      <c r="AV16" s="64">
        <f>'IP 1.1.4.'!$L$37</f>
        <v>3350</v>
      </c>
      <c r="AW16" s="64">
        <f>'IP 1.1.4.'!$D$39</f>
        <v>1100</v>
      </c>
      <c r="AX16" s="64">
        <f>'IP 1.1.4.'!$F$39</f>
        <v>600</v>
      </c>
      <c r="AY16" s="64">
        <f>'IP 1.1.4.'!$H$39</f>
        <v>700</v>
      </c>
      <c r="AZ16" s="64">
        <f>'IP 1.1.4.'!$J$39</f>
        <v>2300</v>
      </c>
      <c r="BA16" s="64">
        <f>'IP 1.1.4.'!$L$39</f>
        <v>3700</v>
      </c>
      <c r="BB16" s="64">
        <f>'IP 1.1.4.'!$D$41</f>
        <v>1200</v>
      </c>
      <c r="BC16" s="64">
        <f>'IP 1.1.4.'!$F$41</f>
        <v>600</v>
      </c>
      <c r="BD16" s="64">
        <f>'IP 1.1.4.'!$H$41</f>
        <v>900</v>
      </c>
      <c r="BE16" s="64">
        <f>'IP 1.1.4.'!$J$41</f>
        <v>2650</v>
      </c>
      <c r="BF16" s="64">
        <f>'IP 1.1.4.'!$L$41</f>
        <v>4050</v>
      </c>
      <c r="BG16" s="64">
        <f>'IP 1.1.4.'!$D$43</f>
        <v>1300</v>
      </c>
      <c r="BH16" s="74">
        <f t="shared" si="3"/>
        <v>1300</v>
      </c>
      <c r="BI16" s="86">
        <v>250.27188699999999</v>
      </c>
      <c r="BJ16" s="86"/>
      <c r="BK16" s="88" t="s">
        <v>83</v>
      </c>
      <c r="BL16" s="76"/>
      <c r="BM16" s="75">
        <v>162.926998</v>
      </c>
      <c r="BN16" s="75"/>
      <c r="BO16" s="62" t="s">
        <v>83</v>
      </c>
      <c r="BP16" s="76"/>
      <c r="BQ16" s="75">
        <v>147.31316100000001</v>
      </c>
      <c r="BR16" s="75"/>
      <c r="BS16" s="62" t="s">
        <v>83</v>
      </c>
      <c r="BT16" s="62"/>
      <c r="BU16" s="75">
        <v>623.35563999999999</v>
      </c>
      <c r="BV16" s="75">
        <v>623.35563999999999</v>
      </c>
      <c r="BW16" s="62" t="s">
        <v>83</v>
      </c>
      <c r="BX16" s="62"/>
      <c r="BY16" s="75">
        <v>1161.91893</v>
      </c>
      <c r="BZ16" s="75">
        <v>1161.91893</v>
      </c>
      <c r="CA16" s="62" t="s">
        <v>83</v>
      </c>
      <c r="CB16" s="76"/>
      <c r="CC16" s="75">
        <v>413.95529599999998</v>
      </c>
      <c r="CD16" s="75">
        <v>413.95529599999998</v>
      </c>
      <c r="CE16" s="62" t="s">
        <v>83</v>
      </c>
      <c r="CF16" s="76"/>
      <c r="CG16" s="75">
        <v>244.98627099999999</v>
      </c>
      <c r="CH16" s="75">
        <v>244.98627099999999</v>
      </c>
      <c r="CI16" s="62" t="s">
        <v>83</v>
      </c>
      <c r="CJ16" s="77"/>
      <c r="CK16" s="75">
        <v>310.11178799999999</v>
      </c>
      <c r="CL16" s="75">
        <v>310.11178799999999</v>
      </c>
      <c r="CM16" s="62" t="s">
        <v>83</v>
      </c>
      <c r="CN16" s="77"/>
      <c r="CO16" s="75">
        <v>1105.548524</v>
      </c>
      <c r="CP16" s="75">
        <v>1105.548524</v>
      </c>
      <c r="CQ16" s="62" t="s">
        <v>83</v>
      </c>
      <c r="CR16" s="77"/>
      <c r="CS16" s="75">
        <v>1929.6628470000001</v>
      </c>
      <c r="CT16" s="75">
        <v>1929.6628470000001</v>
      </c>
      <c r="CU16" s="62" t="s">
        <v>83</v>
      </c>
      <c r="CV16" s="77"/>
      <c r="CW16" s="86">
        <v>679.03270999999995</v>
      </c>
      <c r="CX16" s="86">
        <v>679.03270999999995</v>
      </c>
      <c r="CY16" s="62" t="s">
        <v>83</v>
      </c>
      <c r="CZ16" s="77"/>
      <c r="DA16" s="86">
        <v>368.37524500000001</v>
      </c>
      <c r="DB16" s="86">
        <v>368.37524500000001</v>
      </c>
      <c r="DC16" s="62" t="s">
        <v>83</v>
      </c>
      <c r="DD16" s="77"/>
      <c r="DE16" s="86">
        <v>599.53071199999999</v>
      </c>
      <c r="DF16" s="86">
        <v>599.53071199999999</v>
      </c>
      <c r="DG16" s="62" t="s">
        <v>83</v>
      </c>
      <c r="DH16" s="77"/>
      <c r="DI16" s="86">
        <v>1915.334087</v>
      </c>
      <c r="DJ16" s="86">
        <v>1915.334087</v>
      </c>
      <c r="DK16" s="62" t="s">
        <v>83</v>
      </c>
      <c r="DL16" s="77"/>
      <c r="DM16" s="86">
        <v>3176.0214390000001</v>
      </c>
      <c r="DN16" s="86">
        <v>3176.0214390000001</v>
      </c>
      <c r="DO16" s="62" t="s">
        <v>83</v>
      </c>
      <c r="DP16" s="77"/>
      <c r="DQ16" s="86">
        <v>1106.118084</v>
      </c>
      <c r="DR16" s="86">
        <v>1106.118084</v>
      </c>
      <c r="DS16" s="62" t="s">
        <v>83</v>
      </c>
      <c r="DT16" s="77"/>
      <c r="DU16" s="77">
        <f t="shared" si="4"/>
        <v>14194.463619</v>
      </c>
      <c r="DV16" s="78" t="str">
        <f>'IP 1.1.4.'!$C$7</f>
        <v>DesarrolloEconómicoIndustriayTurismo</v>
      </c>
      <c r="DW16" s="78" t="str">
        <f>'IP 1.1.4.'!$C$55</f>
        <v xml:space="preserve">Secretaría Distrital de Desarrollo Económico                                                                                </v>
      </c>
      <c r="DX16" s="78" t="str">
        <f>'IP 1.1.4.'!$C$56</f>
        <v>Subdirección de Intermediación, Formalización y Regulación Empresarial</v>
      </c>
      <c r="DY16" s="62" t="str">
        <f>'IP 1.1.4.'!$C$53</f>
        <v>Angelica Maria Segura Bonell</v>
      </c>
      <c r="DZ16" s="62" t="str">
        <f>'IP 1.1.4.'!$C$58</f>
        <v>(601) 369 3777</v>
      </c>
      <c r="EA16" s="79" t="str">
        <f>'IP 1.1.4.'!$C$57</f>
        <v>asegura@desarrolloeconomico.gov.co</v>
      </c>
      <c r="EB16" s="78" t="s">
        <v>98</v>
      </c>
      <c r="EC16" s="78" t="s">
        <v>99</v>
      </c>
      <c r="ED16" s="78" t="s">
        <v>100</v>
      </c>
      <c r="EE16" s="62" t="s">
        <v>101</v>
      </c>
      <c r="EF16" s="62"/>
      <c r="EG16" s="79"/>
      <c r="EH16" s="80"/>
      <c r="EI16" s="80"/>
      <c r="EJ16" s="80"/>
      <c r="EK16" s="80"/>
    </row>
    <row r="17" spans="1:141" ht="51">
      <c r="A17" s="60" t="s">
        <v>73</v>
      </c>
      <c r="B17" s="61">
        <v>0.25</v>
      </c>
      <c r="C17" s="62" t="s">
        <v>74</v>
      </c>
      <c r="D17" s="63">
        <f t="shared" si="0"/>
        <v>8.3333333333333329E-2</v>
      </c>
      <c r="E17" s="62" t="s">
        <v>75</v>
      </c>
      <c r="F17" s="62" t="s">
        <v>76</v>
      </c>
      <c r="G17" s="62" t="str">
        <f>'IR 1.1.'!C12</f>
        <v>N/A</v>
      </c>
      <c r="H17" s="62" t="s">
        <v>77</v>
      </c>
      <c r="I17" s="64" t="str">
        <f>'IR 1.1.'!D25</f>
        <v>N/D</v>
      </c>
      <c r="J17" s="62" t="str">
        <f>'IR 1.1.'!G25</f>
        <v>N/D</v>
      </c>
      <c r="K17" s="65">
        <v>44927</v>
      </c>
      <c r="L17" s="66" t="s">
        <v>78</v>
      </c>
      <c r="M17" s="67">
        <f>'IR 1.1.'!$D$32</f>
        <v>0.03</v>
      </c>
      <c r="N17" s="67">
        <f>'IR 1.1.'!$F$32</f>
        <v>0.03</v>
      </c>
      <c r="O17" s="67">
        <f>'IR 1.1.'!$H$32</f>
        <v>0.03</v>
      </c>
      <c r="P17" s="67">
        <f>'IR 1.1.'!$J$32</f>
        <v>0.03</v>
      </c>
      <c r="Q17" s="67">
        <f>'IR 1.1.'!$L$32</f>
        <v>0</v>
      </c>
      <c r="R17" s="67">
        <f>'IR 1.1.'!$D$34</f>
        <v>0</v>
      </c>
      <c r="S17" s="67">
        <f>'IR 1.1.'!$F$34</f>
        <v>0</v>
      </c>
      <c r="T17" s="67">
        <f>'IR 1.1.'!$H$34</f>
        <v>0</v>
      </c>
      <c r="U17" s="67">
        <f>'IR 1.1.'!$J$34</f>
        <v>0</v>
      </c>
      <c r="V17" s="67">
        <f>'IR 1.1.'!$L$34</f>
        <v>0</v>
      </c>
      <c r="W17" s="67">
        <f>'IR 1.1.'!$D$36</f>
        <v>0</v>
      </c>
      <c r="X17" s="67">
        <f>'IR 1.1.'!$F$36</f>
        <v>0</v>
      </c>
      <c r="Y17" s="67">
        <f>'IR 1.1.'!$H$36</f>
        <v>0</v>
      </c>
      <c r="Z17" s="67">
        <f>'IR 1.1.'!$J$36</f>
        <v>0</v>
      </c>
      <c r="AA17" s="67">
        <f>'IR 1.1.'!$L$36</f>
        <v>0</v>
      </c>
      <c r="AB17" s="67">
        <f>'IR 1.1.'!$D$38</f>
        <v>0</v>
      </c>
      <c r="AC17" s="68">
        <f t="shared" si="1"/>
        <v>0</v>
      </c>
      <c r="AD17" s="62" t="s">
        <v>102</v>
      </c>
      <c r="AE17" s="69">
        <f t="shared" si="2"/>
        <v>1.6666666666666666E-2</v>
      </c>
      <c r="AF17" s="62" t="s">
        <v>103</v>
      </c>
      <c r="AG17" s="62" t="s">
        <v>104</v>
      </c>
      <c r="AH17" s="70" t="str">
        <f>'IP 1.1.5.'!$C$14</f>
        <v>Trabajodecenteycrecimientoeconómico</v>
      </c>
      <c r="AI17" s="71" t="str">
        <f>MID('IP 1.1.5.'!$F$14,1,3)</f>
        <v>8.3</v>
      </c>
      <c r="AJ17" s="62" t="str">
        <f>'IP 1.1.5.'!$C$16</f>
        <v>Diferencial; Género; Poblacional</v>
      </c>
      <c r="AK17" s="62" t="s">
        <v>82</v>
      </c>
      <c r="AL17" s="71" t="str">
        <f>'IP 1.1.5.'!$C$4</f>
        <v>Sí</v>
      </c>
      <c r="AM17" s="71">
        <f>'IP 1.1.5.'!$H$4</f>
        <v>183</v>
      </c>
      <c r="AN17" s="72" t="str">
        <f>'IP 1.1.5.'!$D$30</f>
        <v>N/D</v>
      </c>
      <c r="AO17" s="73" t="str">
        <f>'IP 1.1.5.'!$G$30</f>
        <v>N/D</v>
      </c>
      <c r="AP17" s="65">
        <v>44927</v>
      </c>
      <c r="AQ17" s="66" t="s">
        <v>78</v>
      </c>
      <c r="AR17" s="64">
        <f>'IP 1.1.5.'!$D$37</f>
        <v>20</v>
      </c>
      <c r="AS17" s="64">
        <f>'IP 1.1.5.'!$F$37</f>
        <v>40</v>
      </c>
      <c r="AT17" s="64">
        <f>'IP 1.1.5.'!$H$37</f>
        <v>60</v>
      </c>
      <c r="AU17" s="64">
        <f>'IP 1.1.5.'!$J$37</f>
        <v>80</v>
      </c>
      <c r="AV17" s="64">
        <f>'IP 1.1.5.'!$L$37</f>
        <v>100</v>
      </c>
      <c r="AW17" s="64">
        <f>'IP 1.1.5.'!$D$39</f>
        <v>120</v>
      </c>
      <c r="AX17" s="64">
        <f>'IP 1.1.5.'!$F$39</f>
        <v>140</v>
      </c>
      <c r="AY17" s="64">
        <f>'IP 1.1.5.'!$H$39</f>
        <v>160</v>
      </c>
      <c r="AZ17" s="64">
        <f>'IP 1.1.5.'!$J$39</f>
        <v>180</v>
      </c>
      <c r="BA17" s="64">
        <f>'IP 1.1.5.'!$L$39</f>
        <v>200</v>
      </c>
      <c r="BB17" s="64">
        <f>'IP 1.1.5.'!$D$41</f>
        <v>200</v>
      </c>
      <c r="BC17" s="64">
        <f>'IP 1.1.5.'!$F$41</f>
        <v>220</v>
      </c>
      <c r="BD17" s="64">
        <f>'IP 1.1.5.'!$H$41</f>
        <v>240</v>
      </c>
      <c r="BE17" s="64">
        <f>'IP 1.1.5.'!$J$41</f>
        <v>260</v>
      </c>
      <c r="BF17" s="64">
        <f>'IP 1.1.5.'!$L$41</f>
        <v>280</v>
      </c>
      <c r="BG17" s="64">
        <f>'IP 1.1.5.'!$D$43</f>
        <v>300</v>
      </c>
      <c r="BH17" s="74">
        <f t="shared" si="3"/>
        <v>300</v>
      </c>
      <c r="BI17" s="86">
        <v>100</v>
      </c>
      <c r="BJ17" s="86">
        <v>100</v>
      </c>
      <c r="BK17" s="88" t="s">
        <v>83</v>
      </c>
      <c r="BL17" s="62"/>
      <c r="BM17" s="75">
        <v>108</v>
      </c>
      <c r="BN17" s="75">
        <v>108</v>
      </c>
      <c r="BO17" s="88" t="s">
        <v>83</v>
      </c>
      <c r="BP17" s="62"/>
      <c r="BQ17" s="75">
        <v>116</v>
      </c>
      <c r="BR17" s="75">
        <v>116</v>
      </c>
      <c r="BS17" s="88" t="s">
        <v>83</v>
      </c>
      <c r="BT17" s="62"/>
      <c r="BU17" s="75">
        <v>124</v>
      </c>
      <c r="BV17" s="75">
        <v>124</v>
      </c>
      <c r="BW17" s="88" t="s">
        <v>83</v>
      </c>
      <c r="BX17" s="62"/>
      <c r="BY17" s="75">
        <v>136</v>
      </c>
      <c r="BZ17" s="75">
        <v>136</v>
      </c>
      <c r="CA17" s="88" t="s">
        <v>83</v>
      </c>
      <c r="CB17" s="62"/>
      <c r="CC17" s="75">
        <v>142</v>
      </c>
      <c r="CD17" s="75">
        <v>142</v>
      </c>
      <c r="CE17" s="88" t="s">
        <v>83</v>
      </c>
      <c r="CF17" s="62"/>
      <c r="CG17" s="75">
        <v>150</v>
      </c>
      <c r="CH17" s="75">
        <v>150</v>
      </c>
      <c r="CI17" s="88" t="s">
        <v>83</v>
      </c>
      <c r="CJ17" s="75"/>
      <c r="CK17" s="75">
        <v>158</v>
      </c>
      <c r="CL17" s="75">
        <v>158</v>
      </c>
      <c r="CM17" s="88" t="s">
        <v>83</v>
      </c>
      <c r="CN17" s="75"/>
      <c r="CO17" s="75">
        <v>166</v>
      </c>
      <c r="CP17" s="75">
        <v>166</v>
      </c>
      <c r="CQ17" s="88" t="s">
        <v>83</v>
      </c>
      <c r="CR17" s="75"/>
      <c r="CS17" s="75">
        <v>174</v>
      </c>
      <c r="CT17" s="75">
        <v>174</v>
      </c>
      <c r="CU17" s="88" t="s">
        <v>83</v>
      </c>
      <c r="CV17" s="75"/>
      <c r="CW17" s="86">
        <v>182</v>
      </c>
      <c r="CX17" s="86">
        <v>182</v>
      </c>
      <c r="CY17" s="88" t="s">
        <v>83</v>
      </c>
      <c r="CZ17" s="75"/>
      <c r="DA17" s="86">
        <v>190</v>
      </c>
      <c r="DB17" s="86">
        <v>190</v>
      </c>
      <c r="DC17" s="88" t="s">
        <v>83</v>
      </c>
      <c r="DD17" s="75"/>
      <c r="DE17" s="86">
        <v>198</v>
      </c>
      <c r="DF17" s="86">
        <v>198</v>
      </c>
      <c r="DG17" s="88" t="s">
        <v>83</v>
      </c>
      <c r="DH17" s="75"/>
      <c r="DI17" s="86">
        <v>206</v>
      </c>
      <c r="DJ17" s="86">
        <v>206</v>
      </c>
      <c r="DK17" s="88" t="s">
        <v>83</v>
      </c>
      <c r="DL17" s="75"/>
      <c r="DM17" s="86">
        <v>216</v>
      </c>
      <c r="DN17" s="86">
        <v>216</v>
      </c>
      <c r="DO17" s="88" t="s">
        <v>83</v>
      </c>
      <c r="DP17" s="75"/>
      <c r="DQ17" s="86">
        <v>224</v>
      </c>
      <c r="DR17" s="86">
        <v>224</v>
      </c>
      <c r="DS17" s="88" t="s">
        <v>83</v>
      </c>
      <c r="DT17" s="75"/>
      <c r="DU17" s="77">
        <f t="shared" si="4"/>
        <v>2590</v>
      </c>
      <c r="DV17" s="78" t="str">
        <f>'IP 1.1.5.'!$C$7</f>
        <v>DesarrolloEconómicoIndustriayTurismo</v>
      </c>
      <c r="DW17" s="78" t="str">
        <f>'IP 1.1.5.'!$C$55</f>
        <v>Secretaría Distrital de Desarrollo Económico</v>
      </c>
      <c r="DX17" s="78" t="str">
        <f>'IP 1.1.5.'!$C$56</f>
        <v>Dirección de Desarrollo Empresarial y Empleo</v>
      </c>
      <c r="DY17" s="62" t="str">
        <f>'IP 1.1.5.'!$C$53</f>
        <v>William García Machado</v>
      </c>
      <c r="DZ17" s="62" t="str">
        <f>'IP 1.1.5.'!$C$58</f>
        <v>(601)3693777 Ext: 240</v>
      </c>
      <c r="EA17" s="79" t="str">
        <f>'IP 1.1.5.'!$C$57</f>
        <v>wgarcia@desarrolloeconomico.gov.co</v>
      </c>
      <c r="EB17" s="78" t="s">
        <v>6</v>
      </c>
      <c r="EC17" s="78" t="s">
        <v>105</v>
      </c>
      <c r="ED17" s="78" t="s">
        <v>106</v>
      </c>
      <c r="EE17" s="62" t="s">
        <v>107</v>
      </c>
      <c r="EF17" s="62"/>
      <c r="EG17" s="79"/>
      <c r="EH17" s="80"/>
      <c r="EI17" s="80"/>
      <c r="EJ17" s="80"/>
      <c r="EK17" s="80"/>
    </row>
    <row r="18" spans="1:141" ht="63.75">
      <c r="A18" s="60" t="s">
        <v>73</v>
      </c>
      <c r="B18" s="61">
        <v>0.25</v>
      </c>
      <c r="C18" s="62" t="s">
        <v>108</v>
      </c>
      <c r="D18" s="63">
        <f t="shared" si="0"/>
        <v>8.3333333333333329E-2</v>
      </c>
      <c r="E18" s="62" t="s">
        <v>109</v>
      </c>
      <c r="F18" s="62" t="s">
        <v>110</v>
      </c>
      <c r="G18" s="89" t="str">
        <f>'IR 1.2.'!C12</f>
        <v>N/A</v>
      </c>
      <c r="H18" s="89" t="s">
        <v>77</v>
      </c>
      <c r="I18" s="90" t="str">
        <f>'IR 1.2.'!D25</f>
        <v>N/D</v>
      </c>
      <c r="J18" s="89" t="str">
        <f>'IR 1.2.'!G25</f>
        <v>N/D</v>
      </c>
      <c r="K18" s="65">
        <v>44927</v>
      </c>
      <c r="L18" s="66" t="s">
        <v>78</v>
      </c>
      <c r="M18" s="67">
        <f>'IR 1.2.'!$D$32</f>
        <v>0.03</v>
      </c>
      <c r="N18" s="67">
        <f>'IR 1.2.'!$F$32</f>
        <v>0.03</v>
      </c>
      <c r="O18" s="67">
        <f>'IR 1.2.'!$H$32</f>
        <v>0.03</v>
      </c>
      <c r="P18" s="67">
        <f>'IR 1.2.'!$J$32</f>
        <v>0.03</v>
      </c>
      <c r="Q18" s="67">
        <f>'IR 1.2.'!$L$32</f>
        <v>0</v>
      </c>
      <c r="R18" s="67">
        <f>'IR 1.2.'!$D$34</f>
        <v>0</v>
      </c>
      <c r="S18" s="67">
        <f>'IR 1.2.'!$F$34</f>
        <v>0</v>
      </c>
      <c r="T18" s="67">
        <f>'IR 1.2.'!$H$34</f>
        <v>0</v>
      </c>
      <c r="U18" s="67">
        <f>'IR 1.2.'!$J$34</f>
        <v>0</v>
      </c>
      <c r="V18" s="67">
        <f>'IR 1.2.'!$L$34</f>
        <v>0</v>
      </c>
      <c r="W18" s="67">
        <f>'IR 1.2.'!$D$36</f>
        <v>0</v>
      </c>
      <c r="X18" s="67">
        <f>'IR 1.2.'!$F$36</f>
        <v>0</v>
      </c>
      <c r="Y18" s="67">
        <f>'IR 1.2.'!$H$36</f>
        <v>0</v>
      </c>
      <c r="Z18" s="67">
        <f>'IR 1.2.'!$J$36</f>
        <v>0</v>
      </c>
      <c r="AA18" s="67">
        <f>'IR 1.2.'!$L$36</f>
        <v>0</v>
      </c>
      <c r="AB18" s="67">
        <f>'IR 1.2.'!$D$38</f>
        <v>0</v>
      </c>
      <c r="AC18" s="68">
        <f t="shared" si="1"/>
        <v>0</v>
      </c>
      <c r="AD18" s="62" t="s">
        <v>111</v>
      </c>
      <c r="AE18" s="69">
        <f t="shared" ref="AE18:AE20" si="5">D18/3</f>
        <v>2.7777777777777776E-2</v>
      </c>
      <c r="AF18" s="62" t="s">
        <v>112</v>
      </c>
      <c r="AG18" s="62" t="s">
        <v>113</v>
      </c>
      <c r="AH18" s="70" t="str">
        <f>'IP 1.2.1.'!$C$14</f>
        <v>Trabajodecenteycrecimientoeconómico</v>
      </c>
      <c r="AI18" s="71" t="str">
        <f>MID('IP 1.2.1.'!$F$14,1,3)</f>
        <v>8.2</v>
      </c>
      <c r="AJ18" s="62" t="str">
        <f>'IP 1.2.1.'!$C$16</f>
        <v>N/A</v>
      </c>
      <c r="AK18" s="62" t="s">
        <v>82</v>
      </c>
      <c r="AL18" s="71" t="str">
        <f>'IP 1.2.1.'!$C$4</f>
        <v>Sí</v>
      </c>
      <c r="AM18" s="71">
        <f>'IP 1.2.1.'!$H$4</f>
        <v>171</v>
      </c>
      <c r="AN18" s="72">
        <f>'IP 1.2.1.'!$D$30</f>
        <v>573</v>
      </c>
      <c r="AO18" s="73">
        <f>'IP 1.2.1.'!$G$30</f>
        <v>2021</v>
      </c>
      <c r="AP18" s="65">
        <v>44927</v>
      </c>
      <c r="AQ18" s="66" t="s">
        <v>78</v>
      </c>
      <c r="AR18" s="64">
        <f>'IP 1.2.1.'!$D$37</f>
        <v>573</v>
      </c>
      <c r="AS18" s="64">
        <f>'IP 1.2.1.'!$F$37</f>
        <v>573</v>
      </c>
      <c r="AT18" s="64">
        <f>'IP 1.2.1.'!$H$37</f>
        <v>573</v>
      </c>
      <c r="AU18" s="64">
        <f>'IP 1.2.1.'!$J$37</f>
        <v>573</v>
      </c>
      <c r="AV18" s="64">
        <f>'IP 1.2.1.'!$L$37</f>
        <v>573</v>
      </c>
      <c r="AW18" s="64">
        <f>'IP 1.2.1.'!$D$39</f>
        <v>602</v>
      </c>
      <c r="AX18" s="64">
        <f>'IP 1.2.1.'!$F$39</f>
        <v>602</v>
      </c>
      <c r="AY18" s="64">
        <f>'IP 1.2.1.'!$H$39</f>
        <v>602</v>
      </c>
      <c r="AZ18" s="64">
        <f>'IP 1.2.1.'!$J$39</f>
        <v>662</v>
      </c>
      <c r="BA18" s="64">
        <f>'IP 1.2.1.'!$L$39</f>
        <v>662</v>
      </c>
      <c r="BB18" s="64">
        <f>'IP 1.2.1.'!$D$41</f>
        <v>662</v>
      </c>
      <c r="BC18" s="64">
        <f>'IP 1.2.1.'!$F$41</f>
        <v>728</v>
      </c>
      <c r="BD18" s="64">
        <f>'IP 1.2.1.'!$H$41</f>
        <v>728</v>
      </c>
      <c r="BE18" s="64">
        <f>'IP 1.2.1.'!$J$41</f>
        <v>728</v>
      </c>
      <c r="BF18" s="64">
        <f>'IP 1.2.1.'!$L$41</f>
        <v>728</v>
      </c>
      <c r="BG18" s="64">
        <f>'IP 1.2.1.'!$D$43</f>
        <v>728</v>
      </c>
      <c r="BH18" s="74">
        <f t="shared" si="3"/>
        <v>728</v>
      </c>
      <c r="BI18" s="86">
        <v>1704</v>
      </c>
      <c r="BJ18" s="86">
        <v>1704</v>
      </c>
      <c r="BK18" s="88" t="s">
        <v>83</v>
      </c>
      <c r="BL18" s="60">
        <v>7847</v>
      </c>
      <c r="BM18" s="75">
        <f t="shared" ref="BM18:BM20" si="6">BI18*1.085</f>
        <v>1848.84</v>
      </c>
      <c r="BN18" s="75"/>
      <c r="BO18" s="88" t="s">
        <v>83</v>
      </c>
      <c r="BP18" s="60"/>
      <c r="BQ18" s="75">
        <f t="shared" ref="BQ18:BQ20" si="7">BM18*1.085</f>
        <v>2005.9913999999999</v>
      </c>
      <c r="BR18" s="75"/>
      <c r="BS18" s="88" t="s">
        <v>83</v>
      </c>
      <c r="BT18" s="62"/>
      <c r="BU18" s="75">
        <f t="shared" ref="BU18:BU20" si="8">BQ18*1.085</f>
        <v>2176.500669</v>
      </c>
      <c r="BV18" s="75"/>
      <c r="BW18" s="88" t="s">
        <v>83</v>
      </c>
      <c r="BX18" s="62"/>
      <c r="BY18" s="75">
        <f t="shared" ref="BY18:BY20" si="9">BU18*1.085</f>
        <v>2361.5032258649999</v>
      </c>
      <c r="BZ18" s="75"/>
      <c r="CA18" s="88" t="s">
        <v>83</v>
      </c>
      <c r="CB18" s="60"/>
      <c r="CC18" s="75">
        <f t="shared" ref="CC18:CC20" si="10">BY18*1.085</f>
        <v>2562.2310000635248</v>
      </c>
      <c r="CD18" s="75"/>
      <c r="CE18" s="88" t="s">
        <v>83</v>
      </c>
      <c r="CF18" s="60"/>
      <c r="CG18" s="75">
        <f t="shared" ref="CG18:CG20" si="11">CC18*1.085</f>
        <v>2780.0206350689241</v>
      </c>
      <c r="CH18" s="75"/>
      <c r="CI18" s="88" t="s">
        <v>83</v>
      </c>
      <c r="CJ18" s="77"/>
      <c r="CK18" s="75">
        <f t="shared" ref="CK18:CK20" si="12">CG18*1.085</f>
        <v>3016.3223890497825</v>
      </c>
      <c r="CL18" s="75"/>
      <c r="CM18" s="88" t="s">
        <v>83</v>
      </c>
      <c r="CN18" s="77"/>
      <c r="CO18" s="75">
        <f t="shared" ref="CO18:CO20" si="13">CK18*1.085</f>
        <v>3272.7097921190139</v>
      </c>
      <c r="CP18" s="75"/>
      <c r="CQ18" s="88" t="s">
        <v>83</v>
      </c>
      <c r="CR18" s="77"/>
      <c r="CS18" s="75">
        <f t="shared" ref="CS18:CS20" si="14">CO18*1.085</f>
        <v>3550.8901244491299</v>
      </c>
      <c r="CT18" s="75"/>
      <c r="CU18" s="88" t="s">
        <v>83</v>
      </c>
      <c r="CV18" s="77"/>
      <c r="CW18" s="75">
        <f t="shared" ref="CW18:CW20" si="15">CS18*1.085</f>
        <v>3852.7157850273056</v>
      </c>
      <c r="CX18" s="86"/>
      <c r="CY18" s="88" t="s">
        <v>83</v>
      </c>
      <c r="CZ18" s="77"/>
      <c r="DA18" s="75">
        <f t="shared" ref="DA18:DA20" si="16">CW18*1.085</f>
        <v>4180.1966267546268</v>
      </c>
      <c r="DB18" s="86"/>
      <c r="DC18" s="88" t="s">
        <v>83</v>
      </c>
      <c r="DD18" s="77"/>
      <c r="DE18" s="75">
        <f t="shared" ref="DE18:DE20" si="17">DA18*1.085</f>
        <v>4535.5133400287696</v>
      </c>
      <c r="DF18" s="86"/>
      <c r="DG18" s="88" t="s">
        <v>83</v>
      </c>
      <c r="DH18" s="77"/>
      <c r="DI18" s="75">
        <f t="shared" ref="DI18:DI20" si="18">DE18*1.085</f>
        <v>4921.0319739312145</v>
      </c>
      <c r="DJ18" s="86"/>
      <c r="DK18" s="88" t="s">
        <v>83</v>
      </c>
      <c r="DL18" s="77"/>
      <c r="DM18" s="75">
        <f t="shared" ref="DM18:DM20" si="19">DI18*1.085</f>
        <v>5339.3196917153673</v>
      </c>
      <c r="DN18" s="86"/>
      <c r="DO18" s="88" t="s">
        <v>83</v>
      </c>
      <c r="DP18" s="77"/>
      <c r="DQ18" s="75">
        <f t="shared" ref="DQ18:DQ20" si="20">DM18*1.085</f>
        <v>5793.1618655111733</v>
      </c>
      <c r="DR18" s="86"/>
      <c r="DS18" s="88" t="s">
        <v>83</v>
      </c>
      <c r="DT18" s="77"/>
      <c r="DU18" s="77">
        <f t="shared" si="4"/>
        <v>53900.948518583835</v>
      </c>
      <c r="DV18" s="78" t="str">
        <f>'IP 1.2.1.'!$C$7</f>
        <v>DesarrolloEconómicoIndustriayTurismo</v>
      </c>
      <c r="DW18" s="78" t="str">
        <f>'IP 1.2.1.'!$C$55</f>
        <v xml:space="preserve">Secretaría Distrital de Desarrollo Económico                                                                                </v>
      </c>
      <c r="DX18" s="78" t="str">
        <f>'IP 1.2.1.'!$C$56</f>
        <v>Subdirección de Innovación y Productividad</v>
      </c>
      <c r="DY18" s="62" t="str">
        <f>'IP 1.2.1.'!$C$53</f>
        <v xml:space="preserve">Ana Maria Veloza Cardenas </v>
      </c>
      <c r="DZ18" s="62" t="str">
        <f>'IP 1.2.1.'!$C$58</f>
        <v>(601)3693777</v>
      </c>
      <c r="EA18" s="79" t="str">
        <f>'IP 1.2.1.'!$C$57</f>
        <v>aveloza@desarrolloeconomico.gov.co</v>
      </c>
      <c r="EB18" s="78"/>
      <c r="EC18" s="78"/>
      <c r="ED18" s="78"/>
      <c r="EE18" s="62"/>
      <c r="EF18" s="62"/>
      <c r="EG18" s="79"/>
      <c r="EH18" s="91"/>
      <c r="EI18" s="91"/>
      <c r="EJ18" s="91"/>
      <c r="EK18" s="91"/>
    </row>
    <row r="19" spans="1:141" ht="63.75">
      <c r="A19" s="60" t="s">
        <v>73</v>
      </c>
      <c r="B19" s="61">
        <v>0.25</v>
      </c>
      <c r="C19" s="62" t="s">
        <v>108</v>
      </c>
      <c r="D19" s="63">
        <f t="shared" si="0"/>
        <v>8.3333333333333329E-2</v>
      </c>
      <c r="E19" s="62" t="s">
        <v>109</v>
      </c>
      <c r="F19" s="62" t="s">
        <v>110</v>
      </c>
      <c r="G19" s="89" t="str">
        <f>'IR 1.2.'!C12</f>
        <v>N/A</v>
      </c>
      <c r="H19" s="89" t="s">
        <v>77</v>
      </c>
      <c r="I19" s="90" t="str">
        <f>'IR 1.2.'!D25</f>
        <v>N/D</v>
      </c>
      <c r="J19" s="89" t="str">
        <f>'IR 1.2.'!G25</f>
        <v>N/D</v>
      </c>
      <c r="K19" s="65">
        <v>44927</v>
      </c>
      <c r="L19" s="66" t="s">
        <v>78</v>
      </c>
      <c r="M19" s="67">
        <f>'IR 1.2.'!$D$32</f>
        <v>0.03</v>
      </c>
      <c r="N19" s="67">
        <f>'IR 1.2.'!$F$32</f>
        <v>0.03</v>
      </c>
      <c r="O19" s="67">
        <f>'IR 1.2.'!$H$32</f>
        <v>0.03</v>
      </c>
      <c r="P19" s="67">
        <f>'IR 1.2.'!$J$32</f>
        <v>0.03</v>
      </c>
      <c r="Q19" s="67">
        <f>'IR 1.2.'!$L$32</f>
        <v>0</v>
      </c>
      <c r="R19" s="67">
        <f>'IR 1.2.'!$D$34</f>
        <v>0</v>
      </c>
      <c r="S19" s="67">
        <f>'IR 1.2.'!$F$34</f>
        <v>0</v>
      </c>
      <c r="T19" s="67">
        <f>'IR 1.2.'!$H$34</f>
        <v>0</v>
      </c>
      <c r="U19" s="67">
        <f>'IR 1.2.'!$J$34</f>
        <v>0</v>
      </c>
      <c r="V19" s="67">
        <f>'IR 1.2.'!$L$34</f>
        <v>0</v>
      </c>
      <c r="W19" s="67">
        <f>'IR 1.2.'!$D$36</f>
        <v>0</v>
      </c>
      <c r="X19" s="67">
        <f>'IR 1.2.'!$F$36</f>
        <v>0</v>
      </c>
      <c r="Y19" s="67">
        <f>'IR 1.2.'!$H$36</f>
        <v>0</v>
      </c>
      <c r="Z19" s="67">
        <f>'IR 1.2.'!$J$36</f>
        <v>0</v>
      </c>
      <c r="AA19" s="67">
        <f>'IR 1.2.'!$L$36</f>
        <v>0</v>
      </c>
      <c r="AB19" s="67">
        <f>'IR 1.2.'!$D$38</f>
        <v>0</v>
      </c>
      <c r="AC19" s="68">
        <f t="shared" si="1"/>
        <v>0</v>
      </c>
      <c r="AD19" s="60" t="s">
        <v>114</v>
      </c>
      <c r="AE19" s="69">
        <f t="shared" si="5"/>
        <v>2.7777777777777776E-2</v>
      </c>
      <c r="AF19" s="62" t="s">
        <v>115</v>
      </c>
      <c r="AG19" s="62" t="s">
        <v>116</v>
      </c>
      <c r="AH19" s="70" t="str">
        <f>'IP 1.2.2.'!$C$14</f>
        <v>Trabajodecenteycrecimientoeconómico</v>
      </c>
      <c r="AI19" s="71" t="str">
        <f>MID('IP 1.2.2.'!$F$14,1,3)</f>
        <v>8.3</v>
      </c>
      <c r="AJ19" s="62" t="str">
        <f>'IP 1.2.2.'!$C$16</f>
        <v>N/A</v>
      </c>
      <c r="AK19" s="89" t="s">
        <v>82</v>
      </c>
      <c r="AL19" s="71" t="str">
        <f>'IP 1.2.2.'!$C$4</f>
        <v>Sí</v>
      </c>
      <c r="AM19" s="71">
        <f>'IP 1.2.2.'!$H$4</f>
        <v>180</v>
      </c>
      <c r="AN19" s="72">
        <f>'IP 1.2.2.'!$D$30</f>
        <v>410</v>
      </c>
      <c r="AO19" s="73">
        <f>'IP 1.2.2.'!$G$30</f>
        <v>2021</v>
      </c>
      <c r="AP19" s="65">
        <v>44927</v>
      </c>
      <c r="AQ19" s="66" t="s">
        <v>78</v>
      </c>
      <c r="AR19" s="64">
        <f>'IP 1.2.2.'!$D$37</f>
        <v>287</v>
      </c>
      <c r="AS19" s="64">
        <f>'IP 1.2.2.'!$F$37</f>
        <v>287</v>
      </c>
      <c r="AT19" s="64">
        <f>'IP 1.2.2.'!$H$37</f>
        <v>287</v>
      </c>
      <c r="AU19" s="64">
        <f>'IP 1.2.2.'!$J$37</f>
        <v>287</v>
      </c>
      <c r="AV19" s="64">
        <f>'IP 1.2.2.'!$L$37</f>
        <v>287</v>
      </c>
      <c r="AW19" s="64">
        <f>'IP 1.2.2.'!$D$39</f>
        <v>301</v>
      </c>
      <c r="AX19" s="64">
        <f>'IP 1.2.2.'!$F$39</f>
        <v>301</v>
      </c>
      <c r="AY19" s="64">
        <f>'IP 1.2.2.'!$H$39</f>
        <v>301</v>
      </c>
      <c r="AZ19" s="64">
        <f>'IP 1.2.2.'!$J$39</f>
        <v>331</v>
      </c>
      <c r="BA19" s="64">
        <f>'IP 1.2.2.'!$L$39</f>
        <v>331</v>
      </c>
      <c r="BB19" s="64">
        <f>'IP 1.2.2.'!$D$41</f>
        <v>331</v>
      </c>
      <c r="BC19" s="64">
        <f>'IP 1.2.2.'!$F$41</f>
        <v>364</v>
      </c>
      <c r="BD19" s="64">
        <f>'IP 1.2.2.'!$H$41</f>
        <v>364</v>
      </c>
      <c r="BE19" s="64">
        <f>'IP 1.2.2.'!$J$41</f>
        <v>364</v>
      </c>
      <c r="BF19" s="64">
        <f>'IP 1.2.2.'!$L$41</f>
        <v>364</v>
      </c>
      <c r="BG19" s="64">
        <f>'IP 1.2.2.'!$D$43</f>
        <v>364</v>
      </c>
      <c r="BH19" s="92">
        <f t="shared" si="3"/>
        <v>364</v>
      </c>
      <c r="BI19" s="86">
        <v>2865</v>
      </c>
      <c r="BJ19" s="86">
        <v>2865</v>
      </c>
      <c r="BK19" s="88" t="s">
        <v>83</v>
      </c>
      <c r="BL19" s="93">
        <v>7848</v>
      </c>
      <c r="BM19" s="75">
        <f t="shared" si="6"/>
        <v>3108.5250000000001</v>
      </c>
      <c r="BN19" s="75"/>
      <c r="BO19" s="88" t="s">
        <v>83</v>
      </c>
      <c r="BP19" s="93"/>
      <c r="BQ19" s="75">
        <f t="shared" si="7"/>
        <v>3372.7496249999999</v>
      </c>
      <c r="BR19" s="75"/>
      <c r="BS19" s="88" t="s">
        <v>83</v>
      </c>
      <c r="BT19" s="89"/>
      <c r="BU19" s="75">
        <f t="shared" si="8"/>
        <v>3659.4333431249997</v>
      </c>
      <c r="BV19" s="75"/>
      <c r="BW19" s="88" t="s">
        <v>83</v>
      </c>
      <c r="BX19" s="89"/>
      <c r="BY19" s="75">
        <f t="shared" si="9"/>
        <v>3970.4851772906245</v>
      </c>
      <c r="BZ19" s="75"/>
      <c r="CA19" s="88" t="s">
        <v>83</v>
      </c>
      <c r="CB19" s="93"/>
      <c r="CC19" s="75">
        <f t="shared" si="10"/>
        <v>4307.9764173603271</v>
      </c>
      <c r="CD19" s="75"/>
      <c r="CE19" s="88" t="s">
        <v>83</v>
      </c>
      <c r="CF19" s="93"/>
      <c r="CG19" s="75">
        <f t="shared" si="11"/>
        <v>4674.1544128359546</v>
      </c>
      <c r="CH19" s="75"/>
      <c r="CI19" s="88" t="s">
        <v>83</v>
      </c>
      <c r="CJ19" s="94"/>
      <c r="CK19" s="75">
        <f t="shared" si="12"/>
        <v>5071.4575379270109</v>
      </c>
      <c r="CL19" s="75"/>
      <c r="CM19" s="88" t="s">
        <v>83</v>
      </c>
      <c r="CN19" s="94"/>
      <c r="CO19" s="75">
        <f t="shared" si="13"/>
        <v>5502.5314286508064</v>
      </c>
      <c r="CP19" s="75"/>
      <c r="CQ19" s="88" t="s">
        <v>83</v>
      </c>
      <c r="CR19" s="94"/>
      <c r="CS19" s="75">
        <f t="shared" si="14"/>
        <v>5970.246600086125</v>
      </c>
      <c r="CT19" s="75"/>
      <c r="CU19" s="88" t="s">
        <v>83</v>
      </c>
      <c r="CV19" s="94"/>
      <c r="CW19" s="75">
        <f t="shared" si="15"/>
        <v>6477.7175610934455</v>
      </c>
      <c r="CX19" s="86"/>
      <c r="CY19" s="88" t="s">
        <v>83</v>
      </c>
      <c r="CZ19" s="94"/>
      <c r="DA19" s="75">
        <f t="shared" si="16"/>
        <v>7028.3235537863884</v>
      </c>
      <c r="DB19" s="86"/>
      <c r="DC19" s="88" t="s">
        <v>83</v>
      </c>
      <c r="DD19" s="94"/>
      <c r="DE19" s="75">
        <f t="shared" si="17"/>
        <v>7625.7310558582312</v>
      </c>
      <c r="DF19" s="86"/>
      <c r="DG19" s="88" t="s">
        <v>83</v>
      </c>
      <c r="DH19" s="94"/>
      <c r="DI19" s="75">
        <f t="shared" si="18"/>
        <v>8273.9181956061802</v>
      </c>
      <c r="DJ19" s="86"/>
      <c r="DK19" s="88" t="s">
        <v>83</v>
      </c>
      <c r="DL19" s="94"/>
      <c r="DM19" s="75">
        <f t="shared" si="19"/>
        <v>8977.2012422327061</v>
      </c>
      <c r="DN19" s="86"/>
      <c r="DO19" s="88" t="s">
        <v>83</v>
      </c>
      <c r="DP19" s="94"/>
      <c r="DQ19" s="75">
        <f t="shared" si="20"/>
        <v>9740.2633478224852</v>
      </c>
      <c r="DR19" s="86"/>
      <c r="DS19" s="88" t="s">
        <v>83</v>
      </c>
      <c r="DT19" s="94"/>
      <c r="DU19" s="77">
        <f t="shared" si="4"/>
        <v>90625.714498675283</v>
      </c>
      <c r="DV19" s="78" t="str">
        <f>'IP 1.2.2.'!$C$7</f>
        <v>DesarrolloEconómicoIndustriayTurismo</v>
      </c>
      <c r="DW19" s="78" t="str">
        <f>'IP 1.2.2.'!$C$55</f>
        <v>Secretaría Distrital de Desarrollo Económico</v>
      </c>
      <c r="DX19" s="78" t="str">
        <f>'IP 1.2.2.'!$C$56</f>
        <v>Dirección de Competitividad Bogotá Región</v>
      </c>
      <c r="DY19" s="62" t="str">
        <f>'IP 1.2.2.'!$C$53</f>
        <v>Mariana Muñoz</v>
      </c>
      <c r="DZ19" s="62" t="str">
        <f>'IP 1.2.2.'!$C$58</f>
        <v>(601)3693777 Ext: 164</v>
      </c>
      <c r="EA19" s="79" t="str">
        <f>'IP 1.2.2.'!$C$57</f>
        <v>mmunoz@desarrolloeconomico.gov.co</v>
      </c>
      <c r="EB19" s="78"/>
      <c r="EC19" s="78"/>
      <c r="ED19" s="78"/>
      <c r="EE19" s="62"/>
      <c r="EF19" s="62"/>
      <c r="EG19" s="79"/>
      <c r="EH19" s="91"/>
      <c r="EI19" s="91"/>
      <c r="EJ19" s="91"/>
      <c r="EK19" s="91"/>
    </row>
    <row r="20" spans="1:141" ht="63.75">
      <c r="A20" s="60" t="s">
        <v>73</v>
      </c>
      <c r="B20" s="61">
        <v>0.25</v>
      </c>
      <c r="C20" s="62" t="s">
        <v>108</v>
      </c>
      <c r="D20" s="63">
        <f t="shared" si="0"/>
        <v>8.3333333333333329E-2</v>
      </c>
      <c r="E20" s="62" t="s">
        <v>109</v>
      </c>
      <c r="F20" s="62" t="s">
        <v>110</v>
      </c>
      <c r="G20" s="89" t="str">
        <f>'IR 1.2.'!C12</f>
        <v>N/A</v>
      </c>
      <c r="H20" s="89" t="s">
        <v>77</v>
      </c>
      <c r="I20" s="90" t="str">
        <f>'IR 1.2.'!D25</f>
        <v>N/D</v>
      </c>
      <c r="J20" s="89" t="str">
        <f>'IR 1.2.'!G25</f>
        <v>N/D</v>
      </c>
      <c r="K20" s="65">
        <v>44927</v>
      </c>
      <c r="L20" s="66" t="s">
        <v>78</v>
      </c>
      <c r="M20" s="67">
        <f>'IR 1.2.'!$D$32</f>
        <v>0.03</v>
      </c>
      <c r="N20" s="67">
        <f>'IR 1.2.'!$F$32</f>
        <v>0.03</v>
      </c>
      <c r="O20" s="67">
        <f>'IR 1.2.'!$H$32</f>
        <v>0.03</v>
      </c>
      <c r="P20" s="67">
        <f>'IR 1.2.'!$J$32</f>
        <v>0.03</v>
      </c>
      <c r="Q20" s="67">
        <f>'IR 1.2.'!$L$32</f>
        <v>0</v>
      </c>
      <c r="R20" s="67">
        <f>'IR 1.2.'!$D$34</f>
        <v>0</v>
      </c>
      <c r="S20" s="67">
        <f>'IR 1.2.'!$F$34</f>
        <v>0</v>
      </c>
      <c r="T20" s="67">
        <f>'IR 1.2.'!$H$34</f>
        <v>0</v>
      </c>
      <c r="U20" s="67">
        <f>'IR 1.2.'!$J$34</f>
        <v>0</v>
      </c>
      <c r="V20" s="67">
        <f>'IR 1.2.'!$L$34</f>
        <v>0</v>
      </c>
      <c r="W20" s="67">
        <f>'IR 1.2.'!$D$36</f>
        <v>0</v>
      </c>
      <c r="X20" s="67">
        <f>'IR 1.2.'!$F$36</f>
        <v>0</v>
      </c>
      <c r="Y20" s="67">
        <f>'IR 1.2.'!$H$36</f>
        <v>0</v>
      </c>
      <c r="Z20" s="67">
        <f>'IR 1.2.'!$J$36</f>
        <v>0</v>
      </c>
      <c r="AA20" s="67">
        <f>'IR 1.2.'!$L$36</f>
        <v>0</v>
      </c>
      <c r="AB20" s="67">
        <f>'IR 1.2.'!$D$38</f>
        <v>0</v>
      </c>
      <c r="AC20" s="68">
        <f t="shared" si="1"/>
        <v>0</v>
      </c>
      <c r="AD20" s="62" t="s">
        <v>117</v>
      </c>
      <c r="AE20" s="69">
        <f t="shared" si="5"/>
        <v>2.7777777777777776E-2</v>
      </c>
      <c r="AF20" s="62" t="s">
        <v>118</v>
      </c>
      <c r="AG20" s="62" t="s">
        <v>119</v>
      </c>
      <c r="AH20" s="70" t="str">
        <f>'IP 1.2.3.'!$C$14</f>
        <v>Trabajodecenteycrecimientoeconómico</v>
      </c>
      <c r="AI20" s="71" t="str">
        <f>MID('IP 1.2.3.'!$F$14,1,3)</f>
        <v>8.a</v>
      </c>
      <c r="AJ20" s="62" t="str">
        <f>'IP 1.2.3.'!$C$16</f>
        <v>N/A</v>
      </c>
      <c r="AK20" s="89" t="s">
        <v>82</v>
      </c>
      <c r="AL20" s="71" t="str">
        <f>'IP 1.2.3.'!$C$4</f>
        <v>Sí</v>
      </c>
      <c r="AM20" s="71">
        <f>'IP 1.2.3.'!$H$4</f>
        <v>177</v>
      </c>
      <c r="AN20" s="72" t="str">
        <f>'IP 1.2.3.'!$D$30</f>
        <v>N/D</v>
      </c>
      <c r="AO20" s="73" t="str">
        <f>'IP 1.2.3.'!$G$30</f>
        <v>N/D</v>
      </c>
      <c r="AP20" s="65">
        <v>44927</v>
      </c>
      <c r="AQ20" s="66" t="s">
        <v>78</v>
      </c>
      <c r="AR20" s="64">
        <f>'IP 1.2.3.'!$D$37</f>
        <v>172</v>
      </c>
      <c r="AS20" s="64">
        <f>'IP 1.2.3.'!$F$37</f>
        <v>172</v>
      </c>
      <c r="AT20" s="64">
        <f>'IP 1.2.3.'!$H$37</f>
        <v>172</v>
      </c>
      <c r="AU20" s="64">
        <f>'IP 1.2.3.'!$J$37</f>
        <v>172</v>
      </c>
      <c r="AV20" s="64">
        <f>'IP 1.2.3.'!$L$37</f>
        <v>172</v>
      </c>
      <c r="AW20" s="64">
        <f>'IP 1.2.3.'!$D$39</f>
        <v>180</v>
      </c>
      <c r="AX20" s="64">
        <f>'IP 1.2.3.'!$F$39</f>
        <v>180</v>
      </c>
      <c r="AY20" s="64">
        <f>'IP 1.2.3.'!$H$39</f>
        <v>180</v>
      </c>
      <c r="AZ20" s="64">
        <f>'IP 1.2.3.'!$J$39</f>
        <v>199</v>
      </c>
      <c r="BA20" s="64">
        <f>'IP 1.2.3.'!$L$39</f>
        <v>199</v>
      </c>
      <c r="BB20" s="64">
        <f>'IP 1.2.3.'!$D$41</f>
        <v>199</v>
      </c>
      <c r="BC20" s="64">
        <f>'IP 1.2.3.'!$F$41</f>
        <v>218</v>
      </c>
      <c r="BD20" s="64">
        <f>'IP 1.2.3.'!$H$41</f>
        <v>218</v>
      </c>
      <c r="BE20" s="64">
        <f>'IP 1.2.3.'!$J$41</f>
        <v>218</v>
      </c>
      <c r="BF20" s="64">
        <f>'IP 1.2.3.'!$L$41</f>
        <v>218</v>
      </c>
      <c r="BG20" s="64">
        <f>'IP 1.2.3.'!$D$43</f>
        <v>218</v>
      </c>
      <c r="BH20" s="92">
        <f t="shared" si="3"/>
        <v>218</v>
      </c>
      <c r="BI20" s="86">
        <v>1719</v>
      </c>
      <c r="BJ20" s="86">
        <v>1719</v>
      </c>
      <c r="BK20" s="88" t="s">
        <v>83</v>
      </c>
      <c r="BL20" s="95" t="s">
        <v>120</v>
      </c>
      <c r="BM20" s="75">
        <f t="shared" si="6"/>
        <v>1865.115</v>
      </c>
      <c r="BN20" s="75"/>
      <c r="BO20" s="88" t="s">
        <v>83</v>
      </c>
      <c r="BP20" s="93"/>
      <c r="BQ20" s="75">
        <f t="shared" si="7"/>
        <v>2023.6497749999999</v>
      </c>
      <c r="BR20" s="75"/>
      <c r="BS20" s="88" t="s">
        <v>83</v>
      </c>
      <c r="BT20" s="89"/>
      <c r="BU20" s="75">
        <f t="shared" si="8"/>
        <v>2195.6600058749996</v>
      </c>
      <c r="BV20" s="75"/>
      <c r="BW20" s="88" t="s">
        <v>83</v>
      </c>
      <c r="BX20" s="89"/>
      <c r="BY20" s="75">
        <f t="shared" si="9"/>
        <v>2382.2911063743745</v>
      </c>
      <c r="BZ20" s="75"/>
      <c r="CA20" s="88" t="s">
        <v>83</v>
      </c>
      <c r="CB20" s="93"/>
      <c r="CC20" s="75">
        <f t="shared" si="10"/>
        <v>2584.7858504161964</v>
      </c>
      <c r="CD20" s="75"/>
      <c r="CE20" s="88" t="s">
        <v>83</v>
      </c>
      <c r="CF20" s="93"/>
      <c r="CG20" s="75">
        <f t="shared" si="11"/>
        <v>2804.4926477015729</v>
      </c>
      <c r="CH20" s="75"/>
      <c r="CI20" s="88" t="s">
        <v>83</v>
      </c>
      <c r="CJ20" s="94"/>
      <c r="CK20" s="75">
        <f t="shared" si="12"/>
        <v>3042.8745227562063</v>
      </c>
      <c r="CL20" s="75"/>
      <c r="CM20" s="88" t="s">
        <v>83</v>
      </c>
      <c r="CN20" s="94"/>
      <c r="CO20" s="75">
        <f t="shared" si="13"/>
        <v>3301.5188571904837</v>
      </c>
      <c r="CP20" s="75"/>
      <c r="CQ20" s="88" t="s">
        <v>83</v>
      </c>
      <c r="CR20" s="94"/>
      <c r="CS20" s="75">
        <f t="shared" si="14"/>
        <v>3582.1479600516745</v>
      </c>
      <c r="CT20" s="75"/>
      <c r="CU20" s="88" t="s">
        <v>83</v>
      </c>
      <c r="CV20" s="94"/>
      <c r="CW20" s="75">
        <f t="shared" si="15"/>
        <v>3886.6305366560669</v>
      </c>
      <c r="CX20" s="86"/>
      <c r="CY20" s="88" t="s">
        <v>83</v>
      </c>
      <c r="CZ20" s="94"/>
      <c r="DA20" s="75">
        <f t="shared" si="16"/>
        <v>4216.9941322718323</v>
      </c>
      <c r="DB20" s="86"/>
      <c r="DC20" s="88" t="s">
        <v>83</v>
      </c>
      <c r="DD20" s="94"/>
      <c r="DE20" s="75">
        <f t="shared" si="17"/>
        <v>4575.4386335149375</v>
      </c>
      <c r="DF20" s="86"/>
      <c r="DG20" s="88" t="s">
        <v>83</v>
      </c>
      <c r="DH20" s="94"/>
      <c r="DI20" s="75">
        <f t="shared" si="18"/>
        <v>4964.3509173637067</v>
      </c>
      <c r="DJ20" s="86"/>
      <c r="DK20" s="88" t="s">
        <v>83</v>
      </c>
      <c r="DL20" s="94"/>
      <c r="DM20" s="75">
        <f t="shared" si="19"/>
        <v>5386.3207453396217</v>
      </c>
      <c r="DN20" s="86"/>
      <c r="DO20" s="88" t="s">
        <v>83</v>
      </c>
      <c r="DP20" s="94"/>
      <c r="DQ20" s="75">
        <f t="shared" si="20"/>
        <v>5844.1580086934891</v>
      </c>
      <c r="DR20" s="86"/>
      <c r="DS20" s="88" t="s">
        <v>83</v>
      </c>
      <c r="DT20" s="94"/>
      <c r="DU20" s="77">
        <f t="shared" si="4"/>
        <v>54375.428699205164</v>
      </c>
      <c r="DV20" s="78" t="str">
        <f>'IP 1.2.3.'!$C$7</f>
        <v>DesarrolloEconómicoIndustriayTurismo</v>
      </c>
      <c r="DW20" s="78" t="str">
        <f>'IP 1.2.3.'!$C$55</f>
        <v>Secretaría Distrital de Desarrollo Económico</v>
      </c>
      <c r="DX20" s="78" t="str">
        <f>'IP 1.2.3.'!$C$56</f>
        <v>Dirección de Competitividad Bogotá Región</v>
      </c>
      <c r="DY20" s="62" t="str">
        <f>'IP 1.2.3.'!$C$53</f>
        <v>Mariana Muñoz</v>
      </c>
      <c r="DZ20" s="62" t="str">
        <f>'IP 1.2.3.'!$C$58</f>
        <v>(601)3693777 Ext: 164</v>
      </c>
      <c r="EA20" s="79" t="str">
        <f>'IP 1.2.3.'!$C$57</f>
        <v>mmunoz@desarrolloeconomico.gov.co</v>
      </c>
      <c r="EB20" s="78"/>
      <c r="EC20" s="78"/>
      <c r="ED20" s="78"/>
      <c r="EE20" s="62"/>
      <c r="EF20" s="62"/>
      <c r="EG20" s="79"/>
      <c r="EH20" s="91"/>
      <c r="EI20" s="91"/>
      <c r="EJ20" s="91"/>
      <c r="EK20" s="91"/>
    </row>
    <row r="21" spans="1:141" ht="89.25">
      <c r="A21" s="60" t="s">
        <v>73</v>
      </c>
      <c r="B21" s="61">
        <v>0.25</v>
      </c>
      <c r="C21" s="96" t="s">
        <v>121</v>
      </c>
      <c r="D21" s="63">
        <f t="shared" si="0"/>
        <v>8.3333333333333329E-2</v>
      </c>
      <c r="E21" s="89" t="s">
        <v>1031</v>
      </c>
      <c r="F21" s="97" t="s">
        <v>1027</v>
      </c>
      <c r="G21" s="89" t="str">
        <f>'IR 1.3.'!C12</f>
        <v>N/A</v>
      </c>
      <c r="H21" s="89" t="s">
        <v>82</v>
      </c>
      <c r="I21" s="536">
        <f>'IR 1.3.'!D25</f>
        <v>43</v>
      </c>
      <c r="J21" s="97">
        <f>'IR 1.3.'!G25</f>
        <v>2021</v>
      </c>
      <c r="K21" s="65">
        <v>44927</v>
      </c>
      <c r="L21" s="66" t="s">
        <v>78</v>
      </c>
      <c r="M21" s="535">
        <f>'IR 1.3.'!$D$32</f>
        <v>42</v>
      </c>
      <c r="N21" s="535">
        <f>'IR 1.3.'!$F$32</f>
        <v>46</v>
      </c>
      <c r="O21" s="535">
        <f>'IR 1.3.'!$H$32</f>
        <v>52</v>
      </c>
      <c r="P21" s="535">
        <f>'IR 1.3.'!$J$32</f>
        <v>56</v>
      </c>
      <c r="Q21" s="535">
        <f>'IR 1.3.'!$L$32</f>
        <v>60</v>
      </c>
      <c r="R21" s="535">
        <f>'IR 1.3.'!$D$34</f>
        <v>0</v>
      </c>
      <c r="S21" s="535">
        <f>'IR 1.3.'!$F$34</f>
        <v>0</v>
      </c>
      <c r="T21" s="535">
        <f>'IR 1.3.'!$H$34</f>
        <v>0</v>
      </c>
      <c r="U21" s="535">
        <f>'IR 1.3.'!$J$34</f>
        <v>0</v>
      </c>
      <c r="V21" s="535">
        <f>'IR 1.3.'!$L$34</f>
        <v>0</v>
      </c>
      <c r="W21" s="535">
        <f>'IR 1.3.'!$D$36</f>
        <v>0</v>
      </c>
      <c r="X21" s="535">
        <f>'IR 1.3.'!$F$36</f>
        <v>0</v>
      </c>
      <c r="Y21" s="535">
        <f>'IR 1.3.'!$H$36</f>
        <v>0</v>
      </c>
      <c r="Z21" s="535">
        <f>'IR 1.3.'!$J$36</f>
        <v>0</v>
      </c>
      <c r="AA21" s="535">
        <f>'IR 1.3.'!$L$36</f>
        <v>0</v>
      </c>
      <c r="AB21" s="535">
        <f>'IR 1.3.'!$D$38</f>
        <v>0</v>
      </c>
      <c r="AC21" s="535">
        <f>+AB21</f>
        <v>0</v>
      </c>
      <c r="AD21" s="78" t="s">
        <v>123</v>
      </c>
      <c r="AE21" s="69">
        <v>0.4</v>
      </c>
      <c r="AF21" s="62" t="s">
        <v>124</v>
      </c>
      <c r="AG21" s="62" t="s">
        <v>125</v>
      </c>
      <c r="AH21" s="70" t="str">
        <f>'IP 1.3.1.'!$C$14</f>
        <v>Trabajodecenteycrecimientoeconómico</v>
      </c>
      <c r="AI21" s="71" t="str">
        <f>MID('IP 1.3.1.'!$F$14,1,3)</f>
        <v>8.3</v>
      </c>
      <c r="AJ21" s="62" t="str">
        <f>'IP 1.3.1.'!$C$16</f>
        <v>N/A</v>
      </c>
      <c r="AK21" s="89" t="s">
        <v>82</v>
      </c>
      <c r="AL21" s="71" t="str">
        <f>'IP 1.3.1.'!$C$4</f>
        <v>Sí</v>
      </c>
      <c r="AM21" s="71">
        <f>'IP 1.3.1.'!$H$4</f>
        <v>169</v>
      </c>
      <c r="AN21" s="72">
        <f>'IP 1.3.1.'!$D$30</f>
        <v>39</v>
      </c>
      <c r="AO21" s="73" t="str">
        <f>'IP 1.3.1.'!$G$30</f>
        <v>Promedio simple últimos 6 años</v>
      </c>
      <c r="AP21" s="65">
        <v>44927</v>
      </c>
      <c r="AQ21" s="66" t="s">
        <v>78</v>
      </c>
      <c r="AR21" s="64">
        <f>'IP 1.3.1.'!$D$37</f>
        <v>34</v>
      </c>
      <c r="AS21" s="64">
        <f>'IP 1.3.1.'!$F$37</f>
        <v>38</v>
      </c>
      <c r="AT21" s="64">
        <f>'IP 1.3.1.'!$H$37</f>
        <v>42</v>
      </c>
      <c r="AU21" s="64">
        <f>'IP 1.3.1.'!$J$37</f>
        <v>44</v>
      </c>
      <c r="AV21" s="64">
        <f>'IP 1.3.1.'!$L$37</f>
        <v>48</v>
      </c>
      <c r="AW21" s="64">
        <f>'IP 1.3.1.'!$D$39</f>
        <v>0</v>
      </c>
      <c r="AX21" s="64">
        <f>'IP 1.3.1.'!$F$39</f>
        <v>0</v>
      </c>
      <c r="AY21" s="64">
        <f>'IP 1.3.1.'!$H$39</f>
        <v>0</v>
      </c>
      <c r="AZ21" s="64">
        <f>'IP 1.3.1.'!$J$39</f>
        <v>0</v>
      </c>
      <c r="BA21" s="64">
        <f>'IP 1.3.1.'!$L$39</f>
        <v>0</v>
      </c>
      <c r="BB21" s="64">
        <f>'IP 1.3.1.'!$D$41</f>
        <v>0</v>
      </c>
      <c r="BC21" s="64">
        <f>'IP 1.3.1.'!$F$41</f>
        <v>0</v>
      </c>
      <c r="BD21" s="64">
        <f>'IP 1.3.1.'!$H$41</f>
        <v>0</v>
      </c>
      <c r="BE21" s="64">
        <f>'IP 1.3.1.'!$J$41</f>
        <v>0</v>
      </c>
      <c r="BF21" s="64">
        <f>'IP 1.3.1.'!$L$41</f>
        <v>0</v>
      </c>
      <c r="BG21" s="64">
        <f>'IP 1.3.1.'!$D$43</f>
        <v>0</v>
      </c>
      <c r="BH21" s="92">
        <f>+BG21</f>
        <v>0</v>
      </c>
      <c r="BI21" s="99">
        <v>4166.66</v>
      </c>
      <c r="BJ21" s="99">
        <v>4166.66</v>
      </c>
      <c r="BK21" s="88" t="s">
        <v>83</v>
      </c>
      <c r="BL21" s="93"/>
      <c r="BM21" s="99">
        <v>4400.8329999999996</v>
      </c>
      <c r="BN21" s="99">
        <v>4400.8329999999996</v>
      </c>
      <c r="BO21" s="88" t="s">
        <v>83</v>
      </c>
      <c r="BP21" s="93"/>
      <c r="BQ21" s="75"/>
      <c r="BR21" s="75"/>
      <c r="BS21" s="100"/>
      <c r="BT21" s="89"/>
      <c r="BU21" s="75"/>
      <c r="BV21" s="75"/>
      <c r="BW21" s="100"/>
      <c r="BX21" s="89"/>
      <c r="BY21" s="75"/>
      <c r="BZ21" s="75"/>
      <c r="CA21" s="100"/>
      <c r="CB21" s="93"/>
      <c r="CC21" s="75"/>
      <c r="CD21" s="75"/>
      <c r="CE21" s="100"/>
      <c r="CF21" s="93"/>
      <c r="CG21" s="75"/>
      <c r="CH21" s="75"/>
      <c r="CI21" s="94"/>
      <c r="CJ21" s="94"/>
      <c r="CK21" s="75"/>
      <c r="CL21" s="75"/>
      <c r="CM21" s="94"/>
      <c r="CN21" s="94"/>
      <c r="CO21" s="75"/>
      <c r="CP21" s="75"/>
      <c r="CQ21" s="94"/>
      <c r="CR21" s="94"/>
      <c r="CS21" s="75"/>
      <c r="CT21" s="75"/>
      <c r="CU21" s="94"/>
      <c r="CV21" s="94"/>
      <c r="CW21" s="86"/>
      <c r="CX21" s="86"/>
      <c r="CY21" s="94"/>
      <c r="CZ21" s="94"/>
      <c r="DA21" s="86"/>
      <c r="DB21" s="86"/>
      <c r="DC21" s="94"/>
      <c r="DD21" s="94"/>
      <c r="DE21" s="86"/>
      <c r="DF21" s="86"/>
      <c r="DG21" s="94"/>
      <c r="DH21" s="94"/>
      <c r="DI21" s="86"/>
      <c r="DJ21" s="86"/>
      <c r="DK21" s="94"/>
      <c r="DL21" s="94"/>
      <c r="DM21" s="86"/>
      <c r="DN21" s="86"/>
      <c r="DO21" s="94"/>
      <c r="DP21" s="94"/>
      <c r="DQ21" s="86"/>
      <c r="DR21" s="86"/>
      <c r="DS21" s="94"/>
      <c r="DT21" s="94"/>
      <c r="DU21" s="77">
        <f t="shared" si="4"/>
        <v>8567.4929999999986</v>
      </c>
      <c r="DV21" s="78" t="str">
        <f>'IP 1.3.1.'!$C$7</f>
        <v>DesarrolloEconómicoIndustriayTurismo</v>
      </c>
      <c r="DW21" s="78" t="str">
        <f>'IP 1.3.1.'!$C$55</f>
        <v>Invest In Bogota</v>
      </c>
      <c r="DX21" s="78" t="str">
        <f>'IP 1.3.1.'!$C$56</f>
        <v>Dirección ejecutiva</v>
      </c>
      <c r="DY21" s="62" t="str">
        <f>'IP 1.3.1.'!$C$53</f>
        <v>Maria Isabella Muñoz</v>
      </c>
      <c r="DZ21" s="62" t="str">
        <f>'IP 1.3.1.'!$C$58</f>
        <v xml:space="preserve"> +57 (1) 7423030 Ext. 300 </v>
      </c>
      <c r="EA21" s="79" t="str">
        <f>'IP 1.3.1.'!$C$57</f>
        <v>imunoz@investinbogota.org</v>
      </c>
      <c r="EB21" s="78"/>
      <c r="EC21" s="78"/>
      <c r="ED21" s="78"/>
      <c r="EE21" s="62"/>
      <c r="EF21" s="62"/>
      <c r="EG21" s="79"/>
      <c r="EH21" s="101"/>
      <c r="EI21" s="101"/>
      <c r="EJ21" s="101"/>
      <c r="EK21" s="101"/>
    </row>
    <row r="22" spans="1:141" ht="66" customHeight="1">
      <c r="A22" s="60" t="s">
        <v>73</v>
      </c>
      <c r="B22" s="61">
        <v>0.25</v>
      </c>
      <c r="C22" s="96" t="s">
        <v>121</v>
      </c>
      <c r="D22" s="63">
        <f t="shared" si="0"/>
        <v>8.3333333333333329E-2</v>
      </c>
      <c r="E22" s="89" t="s">
        <v>1028</v>
      </c>
      <c r="F22" s="97" t="s">
        <v>1027</v>
      </c>
      <c r="G22" s="89" t="str">
        <f>'IR 1.3.'!C12</f>
        <v>N/A</v>
      </c>
      <c r="H22" s="89" t="s">
        <v>82</v>
      </c>
      <c r="I22" s="536">
        <f>'IR 1.3.'!D25</f>
        <v>43</v>
      </c>
      <c r="J22" s="97">
        <f>'IR 1.3.'!G25</f>
        <v>2021</v>
      </c>
      <c r="K22" s="65">
        <v>44927</v>
      </c>
      <c r="L22" s="66" t="s">
        <v>78</v>
      </c>
      <c r="M22" s="535">
        <f>'IR 1.3.'!$D$32</f>
        <v>42</v>
      </c>
      <c r="N22" s="535">
        <f>'IR 1.3.'!$F$32</f>
        <v>46</v>
      </c>
      <c r="O22" s="535">
        <f>'IR 1.3.'!$H$32</f>
        <v>52</v>
      </c>
      <c r="P22" s="535">
        <f>'IR 1.3.'!$J$32</f>
        <v>56</v>
      </c>
      <c r="Q22" s="535">
        <f>'IR 1.3.'!$L$32</f>
        <v>60</v>
      </c>
      <c r="R22" s="535">
        <f>'IR 1.3.'!$D$34</f>
        <v>0</v>
      </c>
      <c r="S22" s="535">
        <f>'IR 1.3.'!$F$34</f>
        <v>0</v>
      </c>
      <c r="T22" s="535">
        <f>'IR 1.3.'!$H$34</f>
        <v>0</v>
      </c>
      <c r="U22" s="535">
        <f>'IR 1.3.'!$J$34</f>
        <v>0</v>
      </c>
      <c r="V22" s="535">
        <f>'IR 1.3.'!$L$34</f>
        <v>0</v>
      </c>
      <c r="W22" s="535">
        <f>'IR 1.3.'!$D$36</f>
        <v>0</v>
      </c>
      <c r="X22" s="535">
        <f>'IR 1.3.'!$F$36</f>
        <v>0</v>
      </c>
      <c r="Y22" s="535">
        <f>'IR 1.3.'!$H$36</f>
        <v>0</v>
      </c>
      <c r="Z22" s="535">
        <f>'IR 1.3.'!$J$36</f>
        <v>0</v>
      </c>
      <c r="AA22" s="535">
        <f>'IR 1.3.'!$L$36</f>
        <v>0</v>
      </c>
      <c r="AB22" s="535">
        <f>'IR 1.3.'!$D$38</f>
        <v>0</v>
      </c>
      <c r="AC22" s="535">
        <f t="shared" ref="AC22:AC23" si="21">+AB22</f>
        <v>0</v>
      </c>
      <c r="AD22" s="78" t="s">
        <v>126</v>
      </c>
      <c r="AE22" s="69">
        <v>0.2</v>
      </c>
      <c r="AF22" s="62" t="s">
        <v>127</v>
      </c>
      <c r="AG22" s="62" t="s">
        <v>128</v>
      </c>
      <c r="AH22" s="70" t="str">
        <f>'IP 1.3.2.'!$C$14</f>
        <v>Trabajodecenteycrecimientoeconómico</v>
      </c>
      <c r="AI22" s="71" t="str">
        <f>MID('IP 1.3.2.'!$F$14,1,3)</f>
        <v>8.3</v>
      </c>
      <c r="AJ22" s="62" t="str">
        <f>'IP 1.3.2.'!$C$16</f>
        <v>N/A</v>
      </c>
      <c r="AK22" s="89" t="s">
        <v>82</v>
      </c>
      <c r="AL22" s="71" t="str">
        <f>'IP 1.3.2.'!$C$4</f>
        <v>Sí</v>
      </c>
      <c r="AM22" s="71">
        <f>'IP 1.3.2.'!$H$4</f>
        <v>169</v>
      </c>
      <c r="AN22" s="72">
        <f>'IP 1.3.2.'!$D$30</f>
        <v>4</v>
      </c>
      <c r="AO22" s="73">
        <f>'IP 1.3.2.'!$G$30</f>
        <v>2022</v>
      </c>
      <c r="AP22" s="65">
        <v>44927</v>
      </c>
      <c r="AQ22" s="66" t="s">
        <v>78</v>
      </c>
      <c r="AR22" s="64">
        <f>'IP 1.3.2.'!$D$37</f>
        <v>8</v>
      </c>
      <c r="AS22" s="64">
        <f>'IP 1.3.2.'!$F$37</f>
        <v>8</v>
      </c>
      <c r="AT22" s="64">
        <f>'IP 1.3.2.'!$H$37</f>
        <v>10</v>
      </c>
      <c r="AU22" s="64">
        <f>'IP 1.3.2.'!$J$37</f>
        <v>12</v>
      </c>
      <c r="AV22" s="64">
        <f>'IP 1.3.2.'!$L$37</f>
        <v>12</v>
      </c>
      <c r="AW22" s="64">
        <f>'IP 1.3.2.'!$D$39</f>
        <v>0</v>
      </c>
      <c r="AX22" s="64">
        <f>'IP 1.3.2.'!$F$39</f>
        <v>0</v>
      </c>
      <c r="AY22" s="64">
        <f>'IP 1.3.2.'!$H$39</f>
        <v>0</v>
      </c>
      <c r="AZ22" s="64">
        <f>'IP 1.3.2.'!$J$39</f>
        <v>0</v>
      </c>
      <c r="BA22" s="64">
        <f>'IP 1.3.2.'!$L$39</f>
        <v>0</v>
      </c>
      <c r="BB22" s="64">
        <f>'IP 1.3.2.'!$D$41</f>
        <v>0</v>
      </c>
      <c r="BC22" s="64">
        <f>'IP 1.3.2.'!$F$41</f>
        <v>0</v>
      </c>
      <c r="BD22" s="64">
        <f>'IP 1.3.2.'!$H$41</f>
        <v>0</v>
      </c>
      <c r="BE22" s="64">
        <f>'IP 1.3.2.'!$J$41</f>
        <v>0</v>
      </c>
      <c r="BF22" s="64">
        <f>'IP 1.3.2.'!$L$41</f>
        <v>0</v>
      </c>
      <c r="BG22" s="64">
        <f>'IP 1.3.2.'!$D$43</f>
        <v>0</v>
      </c>
      <c r="BH22" s="92">
        <f t="shared" ref="BH22:BH23" si="22">+BG22</f>
        <v>0</v>
      </c>
      <c r="BI22" s="99">
        <v>4166.66</v>
      </c>
      <c r="BJ22" s="99">
        <v>4166.66</v>
      </c>
      <c r="BK22" s="88" t="s">
        <v>83</v>
      </c>
      <c r="BL22" s="93"/>
      <c r="BM22" s="99">
        <v>4400.8329999999996</v>
      </c>
      <c r="BN22" s="99">
        <v>4400.8329999999996</v>
      </c>
      <c r="BO22" s="88" t="s">
        <v>83</v>
      </c>
      <c r="BP22" s="93"/>
      <c r="BQ22" s="75"/>
      <c r="BR22" s="75"/>
      <c r="BS22" s="100"/>
      <c r="BT22" s="89"/>
      <c r="BU22" s="75"/>
      <c r="BV22" s="75"/>
      <c r="BW22" s="100"/>
      <c r="BX22" s="89"/>
      <c r="BY22" s="75"/>
      <c r="BZ22" s="75"/>
      <c r="CA22" s="100"/>
      <c r="CB22" s="93"/>
      <c r="CC22" s="75"/>
      <c r="CD22" s="75"/>
      <c r="CE22" s="100"/>
      <c r="CF22" s="93"/>
      <c r="CG22" s="75"/>
      <c r="CH22" s="75"/>
      <c r="CI22" s="94"/>
      <c r="CJ22" s="94"/>
      <c r="CK22" s="75"/>
      <c r="CL22" s="75"/>
      <c r="CM22" s="94"/>
      <c r="CN22" s="94"/>
      <c r="CO22" s="75"/>
      <c r="CP22" s="75"/>
      <c r="CQ22" s="94"/>
      <c r="CR22" s="94"/>
      <c r="CS22" s="75"/>
      <c r="CT22" s="75"/>
      <c r="CU22" s="94"/>
      <c r="CV22" s="94"/>
      <c r="CW22" s="86"/>
      <c r="CX22" s="86"/>
      <c r="CY22" s="94"/>
      <c r="CZ22" s="94"/>
      <c r="DA22" s="86"/>
      <c r="DB22" s="86"/>
      <c r="DC22" s="94"/>
      <c r="DD22" s="94"/>
      <c r="DE22" s="86"/>
      <c r="DF22" s="86"/>
      <c r="DG22" s="94"/>
      <c r="DH22" s="94"/>
      <c r="DI22" s="86"/>
      <c r="DJ22" s="86"/>
      <c r="DK22" s="94"/>
      <c r="DL22" s="94"/>
      <c r="DM22" s="86"/>
      <c r="DN22" s="86"/>
      <c r="DO22" s="94"/>
      <c r="DP22" s="94"/>
      <c r="DQ22" s="86"/>
      <c r="DR22" s="86"/>
      <c r="DS22" s="94"/>
      <c r="DT22" s="94"/>
      <c r="DU22" s="77">
        <f t="shared" si="4"/>
        <v>8567.4929999999986</v>
      </c>
      <c r="DV22" s="78" t="str">
        <f>'IP 1.3.2.'!$C$7</f>
        <v>DesarrolloEconómicoIndustriayTurismo</v>
      </c>
      <c r="DW22" s="78" t="str">
        <f>'IP 1.3.2.'!$C$55</f>
        <v>Invest In Bogota</v>
      </c>
      <c r="DX22" s="78" t="str">
        <f>'IP 1.3.2.'!$C$56</f>
        <v>Dirección ejecutiva</v>
      </c>
      <c r="DY22" s="62" t="str">
        <f>'IP 1.3.2.'!$C$53</f>
        <v>Maria Isabella Muñoz</v>
      </c>
      <c r="DZ22" s="62" t="str">
        <f>'IP 1.3.2.'!$C$58</f>
        <v xml:space="preserve"> +57 (1) 7423030 Ext. 300 </v>
      </c>
      <c r="EA22" s="79" t="str">
        <f>'IP 1.3.2.'!$C$57</f>
        <v>imunoz@investinbogota.org</v>
      </c>
      <c r="EB22" s="78"/>
      <c r="EC22" s="78"/>
      <c r="ED22" s="78"/>
      <c r="EE22" s="62"/>
      <c r="EF22" s="62"/>
      <c r="EG22" s="79"/>
      <c r="EH22" s="91"/>
      <c r="EI22" s="91"/>
      <c r="EJ22" s="91"/>
      <c r="EK22" s="91"/>
    </row>
    <row r="23" spans="1:141" ht="89.25">
      <c r="A23" s="60" t="s">
        <v>73</v>
      </c>
      <c r="B23" s="61">
        <v>0.25</v>
      </c>
      <c r="C23" s="96" t="s">
        <v>121</v>
      </c>
      <c r="D23" s="63">
        <f t="shared" si="0"/>
        <v>8.3333333333333329E-2</v>
      </c>
      <c r="E23" s="89" t="s">
        <v>1028</v>
      </c>
      <c r="F23" s="97" t="s">
        <v>1027</v>
      </c>
      <c r="G23" s="89" t="str">
        <f>'IR 1.3.'!C12</f>
        <v>N/A</v>
      </c>
      <c r="H23" s="89" t="s">
        <v>82</v>
      </c>
      <c r="I23" s="536">
        <f>'IR 1.3.'!D25</f>
        <v>43</v>
      </c>
      <c r="J23" s="89">
        <f>'IR 1.3.'!G25</f>
        <v>2021</v>
      </c>
      <c r="K23" s="65">
        <v>44927</v>
      </c>
      <c r="L23" s="66" t="s">
        <v>78</v>
      </c>
      <c r="M23" s="535">
        <f>'IR 1.3.'!$D$32</f>
        <v>42</v>
      </c>
      <c r="N23" s="535">
        <f>'IR 1.3.'!$F$32</f>
        <v>46</v>
      </c>
      <c r="O23" s="535">
        <f>'IR 1.3.'!$H$32</f>
        <v>52</v>
      </c>
      <c r="P23" s="535">
        <f>'IR 1.3.'!$J$32</f>
        <v>56</v>
      </c>
      <c r="Q23" s="535">
        <f>'IR 1.3.'!$L$32</f>
        <v>60</v>
      </c>
      <c r="R23" s="535">
        <f>'IR 1.3.'!$D$34</f>
        <v>0</v>
      </c>
      <c r="S23" s="535">
        <f>'IR 1.3.'!$F$34</f>
        <v>0</v>
      </c>
      <c r="T23" s="535">
        <f>'IR 1.3.'!$H$34</f>
        <v>0</v>
      </c>
      <c r="U23" s="535">
        <f>'IR 1.3.'!$J$34</f>
        <v>0</v>
      </c>
      <c r="V23" s="535">
        <f>'IR 1.3.'!$L$34</f>
        <v>0</v>
      </c>
      <c r="W23" s="535">
        <f>'IR 1.3.'!$D$36</f>
        <v>0</v>
      </c>
      <c r="X23" s="535">
        <f>'IR 1.3.'!$F$36</f>
        <v>0</v>
      </c>
      <c r="Y23" s="535">
        <f>'IR 1.3.'!$H$36</f>
        <v>0</v>
      </c>
      <c r="Z23" s="535">
        <f>'IR 1.3.'!$J$36</f>
        <v>0</v>
      </c>
      <c r="AA23" s="535">
        <f>'IR 1.3.'!$L$36</f>
        <v>0</v>
      </c>
      <c r="AB23" s="535">
        <f>'IR 1.3.'!$D$38</f>
        <v>0</v>
      </c>
      <c r="AC23" s="535">
        <f t="shared" si="21"/>
        <v>0</v>
      </c>
      <c r="AD23" s="102" t="s">
        <v>129</v>
      </c>
      <c r="AE23" s="69">
        <v>0.4</v>
      </c>
      <c r="AF23" s="62" t="s">
        <v>130</v>
      </c>
      <c r="AG23" s="62" t="s">
        <v>131</v>
      </c>
      <c r="AH23" s="70" t="str">
        <f>'IP 1.3.3.'!$C$14</f>
        <v>Trabajodecenteycrecimientoeconómico</v>
      </c>
      <c r="AI23" s="71" t="str">
        <f>MID('IP 1.3.3.'!$F$14,1,3)</f>
        <v>8.a</v>
      </c>
      <c r="AJ23" s="62" t="str">
        <f>'IP 1.3.3.'!$C$16</f>
        <v>N/A</v>
      </c>
      <c r="AK23" s="89" t="s">
        <v>82</v>
      </c>
      <c r="AL23" s="71" t="str">
        <f>'IP 1.3.3.'!$C$4</f>
        <v>Sí</v>
      </c>
      <c r="AM23" s="71">
        <f>'IP 1.3.3.'!$H$4</f>
        <v>166</v>
      </c>
      <c r="AN23" s="72">
        <f>'IP 1.3.3.'!$D$30</f>
        <v>20</v>
      </c>
      <c r="AO23" s="73">
        <f>'IP 1.3.3.'!$G$30</f>
        <v>2022</v>
      </c>
      <c r="AP23" s="65">
        <v>44927</v>
      </c>
      <c r="AQ23" s="66" t="s">
        <v>78</v>
      </c>
      <c r="AR23" s="64">
        <f>'IP 1.3.3.'!$D$37</f>
        <v>27</v>
      </c>
      <c r="AS23" s="64">
        <f>'IP 1.3.3.'!$F$37</f>
        <v>31</v>
      </c>
      <c r="AT23" s="64">
        <f>'IP 1.3.3.'!$H$37</f>
        <v>35</v>
      </c>
      <c r="AU23" s="64">
        <f>'IP 1.3.3.'!$J$37</f>
        <v>39</v>
      </c>
      <c r="AV23" s="64">
        <f>'IP 1.3.3.'!$L$37</f>
        <v>42</v>
      </c>
      <c r="AW23" s="64">
        <f>'IP 1.3.3.'!$D$39</f>
        <v>0</v>
      </c>
      <c r="AX23" s="64">
        <f>'IP 1.3.3.'!$F$39</f>
        <v>0</v>
      </c>
      <c r="AY23" s="64">
        <f>'IP 1.3.3.'!$H$39</f>
        <v>0</v>
      </c>
      <c r="AZ23" s="64">
        <f>'IP 1.3.3.'!$J$39</f>
        <v>0</v>
      </c>
      <c r="BA23" s="64">
        <f>'IP 1.3.3.'!$L$39</f>
        <v>0</v>
      </c>
      <c r="BB23" s="64">
        <f>'IP 1.3.3.'!$D$41</f>
        <v>0</v>
      </c>
      <c r="BC23" s="64">
        <f>'IP 1.3.3.'!$F$41</f>
        <v>0</v>
      </c>
      <c r="BD23" s="64">
        <f>'IP 1.3.3.'!$H$41</f>
        <v>0</v>
      </c>
      <c r="BE23" s="64">
        <f>'IP 1.3.3.'!$J$41</f>
        <v>0</v>
      </c>
      <c r="BF23" s="64">
        <f>'IP 1.3.3.'!$L$41</f>
        <v>0</v>
      </c>
      <c r="BG23" s="64">
        <f>'IP 1.3.3.'!$D$43</f>
        <v>0</v>
      </c>
      <c r="BH23" s="92">
        <f t="shared" si="22"/>
        <v>0</v>
      </c>
      <c r="BI23" s="99">
        <v>4166.66</v>
      </c>
      <c r="BJ23" s="99">
        <v>4166.66</v>
      </c>
      <c r="BK23" s="88" t="s">
        <v>83</v>
      </c>
      <c r="BL23" s="93"/>
      <c r="BM23" s="99">
        <v>4400.8329999999996</v>
      </c>
      <c r="BN23" s="99">
        <v>4400.8329999999996</v>
      </c>
      <c r="BO23" s="88" t="s">
        <v>83</v>
      </c>
      <c r="BP23" s="93"/>
      <c r="BQ23" s="75"/>
      <c r="BR23" s="75"/>
      <c r="BS23" s="100"/>
      <c r="BT23" s="89"/>
      <c r="BU23" s="75"/>
      <c r="BV23" s="75"/>
      <c r="BW23" s="100"/>
      <c r="BX23" s="89"/>
      <c r="BY23" s="75"/>
      <c r="BZ23" s="75"/>
      <c r="CA23" s="100"/>
      <c r="CB23" s="93"/>
      <c r="CC23" s="75"/>
      <c r="CD23" s="75"/>
      <c r="CE23" s="100"/>
      <c r="CF23" s="93"/>
      <c r="CG23" s="75"/>
      <c r="CH23" s="75"/>
      <c r="CI23" s="94"/>
      <c r="CJ23" s="94"/>
      <c r="CK23" s="75"/>
      <c r="CL23" s="75"/>
      <c r="CM23" s="94"/>
      <c r="CN23" s="94"/>
      <c r="CO23" s="75"/>
      <c r="CP23" s="75"/>
      <c r="CQ23" s="94"/>
      <c r="CR23" s="94"/>
      <c r="CS23" s="75"/>
      <c r="CT23" s="75"/>
      <c r="CU23" s="94"/>
      <c r="CV23" s="94"/>
      <c r="CW23" s="86"/>
      <c r="CX23" s="86"/>
      <c r="CY23" s="94"/>
      <c r="CZ23" s="94"/>
      <c r="DA23" s="86"/>
      <c r="DB23" s="86"/>
      <c r="DC23" s="94"/>
      <c r="DD23" s="94"/>
      <c r="DE23" s="86"/>
      <c r="DF23" s="86"/>
      <c r="DG23" s="94"/>
      <c r="DH23" s="94"/>
      <c r="DI23" s="86"/>
      <c r="DJ23" s="86"/>
      <c r="DK23" s="94"/>
      <c r="DL23" s="94"/>
      <c r="DM23" s="86"/>
      <c r="DN23" s="86"/>
      <c r="DO23" s="94"/>
      <c r="DP23" s="94"/>
      <c r="DQ23" s="86"/>
      <c r="DR23" s="86"/>
      <c r="DS23" s="94"/>
      <c r="DT23" s="94"/>
      <c r="DU23" s="77">
        <f t="shared" si="4"/>
        <v>8567.4929999999986</v>
      </c>
      <c r="DV23" s="78" t="str">
        <f>'IP 1.3.3.'!$C$7</f>
        <v>DesarrolloEconómicoIndustriayTurismo</v>
      </c>
      <c r="DW23" s="78" t="str">
        <f>'IP 1.3.3.'!$C$55</f>
        <v>Invest In Bogota</v>
      </c>
      <c r="DX23" s="78" t="str">
        <f>'IP 1.3.3.'!$C$56</f>
        <v>Dirección ejecutiva</v>
      </c>
      <c r="DY23" s="62" t="str">
        <f>'IP 1.3.3.'!$C$53</f>
        <v>Maria Isabella Muñoz</v>
      </c>
      <c r="DZ23" s="62" t="str">
        <f>'IP 1.3.3.'!$C$58</f>
        <v xml:space="preserve"> +57 (1) 7423030 Ext. 300 </v>
      </c>
      <c r="EA23" s="79" t="str">
        <f>'IP 1.3.3.'!$C$57</f>
        <v>imunoz@investinbogota.org</v>
      </c>
      <c r="EB23" s="78" t="s">
        <v>6</v>
      </c>
      <c r="EC23" s="78" t="s">
        <v>132</v>
      </c>
      <c r="ED23" s="78" t="s">
        <v>100</v>
      </c>
      <c r="EE23" s="62" t="s">
        <v>133</v>
      </c>
      <c r="EF23" s="62"/>
      <c r="EG23" s="79"/>
      <c r="EH23" s="103"/>
      <c r="EI23" s="103"/>
      <c r="EJ23" s="103"/>
      <c r="EK23" s="103"/>
    </row>
    <row r="24" spans="1:141" ht="63.75">
      <c r="A24" s="102" t="s">
        <v>134</v>
      </c>
      <c r="B24" s="61">
        <v>0.25</v>
      </c>
      <c r="C24" s="104" t="s">
        <v>135</v>
      </c>
      <c r="D24" s="63">
        <f t="shared" ref="D24:D38" si="23">B24/2</f>
        <v>0.125</v>
      </c>
      <c r="E24" s="78" t="s">
        <v>136</v>
      </c>
      <c r="F24" s="78" t="s">
        <v>137</v>
      </c>
      <c r="G24" s="100" t="str">
        <f>'IR 2.1.'!C12</f>
        <v>Territorial</v>
      </c>
      <c r="H24" s="100" t="s">
        <v>82</v>
      </c>
      <c r="I24" s="98">
        <f>'IR 2.1.'!D25</f>
        <v>0.1</v>
      </c>
      <c r="J24" s="89">
        <f>'IR 2.1.'!G25</f>
        <v>2021</v>
      </c>
      <c r="K24" s="65">
        <v>44927</v>
      </c>
      <c r="L24" s="66" t="s">
        <v>78</v>
      </c>
      <c r="M24" s="67">
        <f>'IR 2.1.'!$D$32</f>
        <v>0</v>
      </c>
      <c r="N24" s="67">
        <f>'IR 2.1.'!$F$32</f>
        <v>0</v>
      </c>
      <c r="O24" s="67">
        <f>'IR 2.1.'!$H$32</f>
        <v>0.02</v>
      </c>
      <c r="P24" s="67">
        <f>'IR 2.1.'!$J$32</f>
        <v>0.03</v>
      </c>
      <c r="Q24" s="67">
        <f>'IR 2.1.'!$L$32</f>
        <v>0.04</v>
      </c>
      <c r="R24" s="67">
        <f>'IR 2.1.'!$D$34</f>
        <v>0.04</v>
      </c>
      <c r="S24" s="67">
        <f>'IR 2.1.'!$F$34</f>
        <v>0.05</v>
      </c>
      <c r="T24" s="67">
        <f>'IR 2.1.'!$H$34</f>
        <v>0.06</v>
      </c>
      <c r="U24" s="67">
        <f>'IR 2.1.'!$J$34</f>
        <v>7.0000000000000007E-2</v>
      </c>
      <c r="V24" s="67">
        <f>'IR 2.1.'!$L$34</f>
        <v>7.0000000000000007E-2</v>
      </c>
      <c r="W24" s="67">
        <f>'IR 2.1.'!$D$36</f>
        <v>0.08</v>
      </c>
      <c r="X24" s="67">
        <f>'IR 2.1.'!$F$36</f>
        <v>0.09</v>
      </c>
      <c r="Y24" s="67">
        <f>'IR 2.1.'!$H$36</f>
        <v>0.1</v>
      </c>
      <c r="Z24" s="67">
        <f>'IR 2.1.'!$J$36</f>
        <v>0.1</v>
      </c>
      <c r="AA24" s="67">
        <f>'IR 2.1.'!$L$36</f>
        <v>0.1</v>
      </c>
      <c r="AB24" s="67">
        <f>'IR 2.1.'!$D$38</f>
        <v>0.1</v>
      </c>
      <c r="AC24" s="68">
        <f t="shared" si="1"/>
        <v>0.1</v>
      </c>
      <c r="AD24" s="102" t="s">
        <v>138</v>
      </c>
      <c r="AE24" s="69">
        <f t="shared" ref="AE24:AE27" si="24">D24/4</f>
        <v>3.125E-2</v>
      </c>
      <c r="AF24" s="78" t="s">
        <v>139</v>
      </c>
      <c r="AG24" s="78" t="s">
        <v>140</v>
      </c>
      <c r="AH24" s="70" t="str">
        <f>'IP 2.1.1.'!$C$14</f>
        <v>Educacióndecalidad</v>
      </c>
      <c r="AI24" s="71" t="str">
        <f>MID('IP 2.1.1.'!$F$14,1,3)</f>
        <v>4.4</v>
      </c>
      <c r="AJ24" s="62" t="str">
        <f>'IP 2.1.1.'!$C$16</f>
        <v>Género</v>
      </c>
      <c r="AK24" s="100" t="s">
        <v>82</v>
      </c>
      <c r="AL24" s="71" t="str">
        <f>'IP 2.1.1.'!$C$4</f>
        <v>Sí</v>
      </c>
      <c r="AM24" s="71">
        <f>'IP 2.1.1.'!$H$4</f>
        <v>119</v>
      </c>
      <c r="AN24" s="72">
        <f>'IP 2.1.1.'!$D$30</f>
        <v>7959</v>
      </c>
      <c r="AO24" s="73" t="str">
        <f>'IP 2.1.1.'!$G$30</f>
        <v>31/12/2021</v>
      </c>
      <c r="AP24" s="65">
        <v>44927</v>
      </c>
      <c r="AQ24" s="66" t="s">
        <v>78</v>
      </c>
      <c r="AR24" s="64">
        <f>'IP 2.1.1.'!$D$37</f>
        <v>7959</v>
      </c>
      <c r="AS24" s="64">
        <f>'IP 2.1.1.'!$F$37</f>
        <v>7959</v>
      </c>
      <c r="AT24" s="64">
        <f>'IP 2.1.1.'!$H$37</f>
        <v>8754.9</v>
      </c>
      <c r="AU24" s="64">
        <f>'IP 2.1.1.'!$J$37</f>
        <v>9542.8410000000003</v>
      </c>
      <c r="AV24" s="64">
        <f>'IP 2.1.1.'!$L$37</f>
        <v>10306.26828</v>
      </c>
      <c r="AW24" s="64">
        <f>'IP 2.1.1.'!$D$39</f>
        <v>10306.26828</v>
      </c>
      <c r="AX24" s="64">
        <f>'IP 2.1.1.'!$F$39</f>
        <v>11027.707059600001</v>
      </c>
      <c r="AY24" s="64">
        <f>'IP 2.1.1.'!$H$39</f>
        <v>11689.369483176</v>
      </c>
      <c r="AZ24" s="64">
        <f>'IP 2.1.1.'!$J$39</f>
        <v>12273.837957334801</v>
      </c>
      <c r="BA24" s="64">
        <f>'IP 2.1.1.'!$L$39</f>
        <v>12273.837957334801</v>
      </c>
      <c r="BB24" s="64">
        <f>'IP 2.1.1.'!$D$41</f>
        <v>12764.791475628193</v>
      </c>
      <c r="BC24" s="64">
        <f>'IP 2.1.1.'!$F$41</f>
        <v>13275.383134653321</v>
      </c>
      <c r="BD24" s="64">
        <f>'IP 2.1.1.'!$H$41</f>
        <v>13673.64462869292</v>
      </c>
      <c r="BE24" s="64">
        <f>'IP 2.1.1.'!$J$41</f>
        <v>13947.117521266779</v>
      </c>
      <c r="BF24" s="64">
        <f>'IP 2.1.1.'!$L$41</f>
        <v>14226.059871692114</v>
      </c>
      <c r="BG24" s="64">
        <f>'IP 2.1.1.'!$D$43</f>
        <v>14510.581069125956</v>
      </c>
      <c r="BH24" s="92">
        <f t="shared" ref="BH24:BH29" si="25">BG24</f>
        <v>14510.581069125956</v>
      </c>
      <c r="BI24" s="99">
        <v>11000</v>
      </c>
      <c r="BJ24" s="99">
        <v>11000</v>
      </c>
      <c r="BK24" s="88" t="s">
        <v>83</v>
      </c>
      <c r="BL24" s="93">
        <v>7863</v>
      </c>
      <c r="BM24" s="99">
        <v>11220</v>
      </c>
      <c r="BN24" s="105"/>
      <c r="BO24" s="62" t="s">
        <v>83</v>
      </c>
      <c r="BP24" s="76">
        <v>7863</v>
      </c>
      <c r="BQ24" s="99">
        <v>11444</v>
      </c>
      <c r="BR24" s="105"/>
      <c r="BS24" s="106" t="s">
        <v>83</v>
      </c>
      <c r="BT24" s="105"/>
      <c r="BU24" s="99">
        <v>11673</v>
      </c>
      <c r="BV24" s="105"/>
      <c r="BW24" s="106" t="s">
        <v>83</v>
      </c>
      <c r="BX24" s="105"/>
      <c r="BY24" s="99">
        <v>11907</v>
      </c>
      <c r="BZ24" s="105"/>
      <c r="CA24" s="106" t="s">
        <v>83</v>
      </c>
      <c r="CB24" s="107"/>
      <c r="CC24" s="99">
        <v>12145</v>
      </c>
      <c r="CD24" s="105"/>
      <c r="CE24" s="106" t="s">
        <v>83</v>
      </c>
      <c r="CF24" s="107"/>
      <c r="CG24" s="99">
        <v>12388</v>
      </c>
      <c r="CH24" s="107"/>
      <c r="CI24" s="106" t="s">
        <v>83</v>
      </c>
      <c r="CJ24" s="107"/>
      <c r="CK24" s="99">
        <v>12636</v>
      </c>
      <c r="CL24" s="105"/>
      <c r="CM24" s="106" t="s">
        <v>83</v>
      </c>
      <c r="CN24" s="107"/>
      <c r="CO24" s="99">
        <v>12888</v>
      </c>
      <c r="CP24" s="105"/>
      <c r="CQ24" s="106" t="s">
        <v>83</v>
      </c>
      <c r="CR24" s="105"/>
      <c r="CS24" s="99">
        <v>13146</v>
      </c>
      <c r="CT24" s="105"/>
      <c r="CU24" s="106" t="s">
        <v>83</v>
      </c>
      <c r="CV24" s="105"/>
      <c r="CW24" s="99">
        <v>13409</v>
      </c>
      <c r="CX24" s="105"/>
      <c r="CY24" s="106" t="s">
        <v>83</v>
      </c>
      <c r="CZ24" s="107"/>
      <c r="DA24" s="99">
        <v>13677</v>
      </c>
      <c r="DB24" s="105"/>
      <c r="DC24" s="106" t="s">
        <v>83</v>
      </c>
      <c r="DD24" s="107"/>
      <c r="DE24" s="99">
        <v>13951</v>
      </c>
      <c r="DF24" s="107"/>
      <c r="DG24" s="106" t="s">
        <v>83</v>
      </c>
      <c r="DH24" s="107"/>
      <c r="DI24" s="99">
        <v>14230</v>
      </c>
      <c r="DJ24" s="105"/>
      <c r="DK24" s="106" t="s">
        <v>83</v>
      </c>
      <c r="DL24" s="107"/>
      <c r="DM24" s="99">
        <v>14514</v>
      </c>
      <c r="DN24" s="105"/>
      <c r="DO24" s="106" t="s">
        <v>83</v>
      </c>
      <c r="DP24" s="105"/>
      <c r="DQ24" s="99">
        <v>14805</v>
      </c>
      <c r="DR24" s="105"/>
      <c r="DS24" s="106" t="s">
        <v>83</v>
      </c>
      <c r="DT24" s="108"/>
      <c r="DU24" s="77">
        <f t="shared" si="4"/>
        <v>205033</v>
      </c>
      <c r="DV24" s="78" t="str">
        <f>'IP 2.1.1.'!$C$7</f>
        <v>DesarrolloEconómicoIndustriayTurismo</v>
      </c>
      <c r="DW24" s="78" t="str">
        <f>'IP 2.1.1.'!$C$55</f>
        <v xml:space="preserve">Secretaría Distrital de Desarrollo Económico                                                                                </v>
      </c>
      <c r="DX24" s="78" t="str">
        <f>'IP 2.1.1.'!$C$56</f>
        <v>Subdirección de Empleo y Formación</v>
      </c>
      <c r="DY24" s="62" t="str">
        <f>'IP 2.1.1.'!$C$53</f>
        <v xml:space="preserve">Bernardo Brigard Posse </v>
      </c>
      <c r="DZ24" s="62" t="str">
        <f>'IP 2.1.1.'!$C$58</f>
        <v>3693777 ext 166</v>
      </c>
      <c r="EA24" s="79" t="str">
        <f>'IP 2.1.1.'!$C$57</f>
        <v>bbrigard@desarrolloeconómico.gov.co</v>
      </c>
      <c r="EB24" s="78"/>
      <c r="EC24" s="78"/>
      <c r="ED24" s="78"/>
      <c r="EE24" s="62"/>
      <c r="EF24" s="62"/>
      <c r="EG24" s="79"/>
      <c r="EH24" s="91"/>
      <c r="EI24" s="91"/>
      <c r="EJ24" s="91"/>
      <c r="EK24" s="91"/>
    </row>
    <row r="25" spans="1:141" ht="63.75">
      <c r="A25" s="102" t="s">
        <v>134</v>
      </c>
      <c r="B25" s="61">
        <v>0.25</v>
      </c>
      <c r="C25" s="104" t="s">
        <v>135</v>
      </c>
      <c r="D25" s="63">
        <f t="shared" si="23"/>
        <v>0.125</v>
      </c>
      <c r="E25" s="78" t="s">
        <v>136</v>
      </c>
      <c r="F25" s="78" t="s">
        <v>137</v>
      </c>
      <c r="G25" s="100" t="str">
        <f>'IR 2.1.'!C12</f>
        <v>Territorial</v>
      </c>
      <c r="H25" s="100" t="s">
        <v>82</v>
      </c>
      <c r="I25" s="98">
        <f>'IR 2.1.'!D25</f>
        <v>0.1</v>
      </c>
      <c r="J25" s="89">
        <f>'IR 2.1.'!G25</f>
        <v>2021</v>
      </c>
      <c r="K25" s="65">
        <v>44927</v>
      </c>
      <c r="L25" s="66" t="s">
        <v>78</v>
      </c>
      <c r="M25" s="67">
        <f>'IR 2.1.'!$D$32</f>
        <v>0</v>
      </c>
      <c r="N25" s="67">
        <f>'IR 2.1.'!$F$32</f>
        <v>0</v>
      </c>
      <c r="O25" s="67">
        <f>'IR 2.1.'!$H$32</f>
        <v>0.02</v>
      </c>
      <c r="P25" s="67">
        <f>'IR 2.1.'!$J$32</f>
        <v>0.03</v>
      </c>
      <c r="Q25" s="67">
        <f>'IR 2.1.'!$L$32</f>
        <v>0.04</v>
      </c>
      <c r="R25" s="67">
        <f>'IR 2.1.'!$D$34</f>
        <v>0.04</v>
      </c>
      <c r="S25" s="67">
        <f>'IR 2.1.'!$F$34</f>
        <v>0.05</v>
      </c>
      <c r="T25" s="67">
        <f>'IR 2.1.'!$H$34</f>
        <v>0.06</v>
      </c>
      <c r="U25" s="67">
        <f>'IR 2.1.'!$J$34</f>
        <v>7.0000000000000007E-2</v>
      </c>
      <c r="V25" s="67">
        <f>'IR 2.1.'!$L$34</f>
        <v>7.0000000000000007E-2</v>
      </c>
      <c r="W25" s="67">
        <f>'IR 2.1.'!$D$36</f>
        <v>0.08</v>
      </c>
      <c r="X25" s="67">
        <f>'IR 2.1.'!$F$36</f>
        <v>0.09</v>
      </c>
      <c r="Y25" s="67">
        <f>'IR 2.1.'!$H$36</f>
        <v>0.1</v>
      </c>
      <c r="Z25" s="67">
        <f>'IR 2.1.'!$J$36</f>
        <v>0.1</v>
      </c>
      <c r="AA25" s="67">
        <f>'IR 2.1.'!$L$36</f>
        <v>0.1</v>
      </c>
      <c r="AB25" s="67">
        <f>'IR 2.1.'!$D$38</f>
        <v>0.1</v>
      </c>
      <c r="AC25" s="68">
        <f t="shared" si="1"/>
        <v>0.1</v>
      </c>
      <c r="AD25" s="102" t="s">
        <v>141</v>
      </c>
      <c r="AE25" s="69">
        <f t="shared" si="24"/>
        <v>3.125E-2</v>
      </c>
      <c r="AF25" s="78" t="s">
        <v>142</v>
      </c>
      <c r="AG25" s="78" t="s">
        <v>143</v>
      </c>
      <c r="AH25" s="70" t="str">
        <f>'IP 2.1.2.'!$C$14</f>
        <v>Educacióndecalidad</v>
      </c>
      <c r="AI25" s="71" t="str">
        <f>MID('IP 2.1.2.'!$F$14,1,3)</f>
        <v>4.4</v>
      </c>
      <c r="AJ25" s="62" t="str">
        <f>'IP 2.1.2.'!$C$16</f>
        <v>Diferencial; Género; Poblacional</v>
      </c>
      <c r="AK25" s="78" t="s">
        <v>82</v>
      </c>
      <c r="AL25" s="71" t="str">
        <f>'IP 2.1.2.'!$C$4</f>
        <v>Sí</v>
      </c>
      <c r="AM25" s="71">
        <f>'IP 2.1.2.'!$H$4</f>
        <v>119</v>
      </c>
      <c r="AN25" s="72" t="str">
        <f>'IP 2.1.2.'!$D$30</f>
        <v>N/D</v>
      </c>
      <c r="AO25" s="73" t="str">
        <f>'IP 2.1.2.'!$G$30</f>
        <v>N/D</v>
      </c>
      <c r="AP25" s="65">
        <v>44927</v>
      </c>
      <c r="AQ25" s="66" t="s">
        <v>78</v>
      </c>
      <c r="AR25" s="64">
        <f>'IP 2.1.2.'!$D$37</f>
        <v>150</v>
      </c>
      <c r="AS25" s="64">
        <f>'IP 2.1.2.'!$F$37</f>
        <v>150</v>
      </c>
      <c r="AT25" s="64">
        <f>'IP 2.1.2.'!$H$37</f>
        <v>165</v>
      </c>
      <c r="AU25" s="64">
        <f>'IP 2.1.2.'!$J$37</f>
        <v>179.85</v>
      </c>
      <c r="AV25" s="64">
        <f>'IP 2.1.2.'!$L$37</f>
        <v>194.238</v>
      </c>
      <c r="AW25" s="64">
        <f>'IP 2.1.2.'!$D$39</f>
        <v>194.238</v>
      </c>
      <c r="AX25" s="64">
        <f>'IP 2.1.2.'!$F$39</f>
        <v>207.83466000000001</v>
      </c>
      <c r="AY25" s="64">
        <f>'IP 2.1.2.'!$H$39</f>
        <v>220.3047396</v>
      </c>
      <c r="AZ25" s="64">
        <f>'IP 2.1.2.'!$J$39</f>
        <v>231.31997658</v>
      </c>
      <c r="BA25" s="64">
        <f>'IP 2.1.2.'!$L$39</f>
        <v>231.31997658</v>
      </c>
      <c r="BB25" s="64">
        <f>'IP 2.1.2.'!$D$41</f>
        <v>240.5727756432</v>
      </c>
      <c r="BC25" s="64">
        <f>'IP 2.1.2.'!$F$41</f>
        <v>247.78995891249599</v>
      </c>
      <c r="BD25" s="64">
        <f>'IP 2.1.2.'!$H$41</f>
        <v>255.22365767987088</v>
      </c>
      <c r="BE25" s="64">
        <f>'IP 2.1.2.'!$J$41</f>
        <v>262.88036741026701</v>
      </c>
      <c r="BF25" s="64">
        <f>'IP 2.1.2.'!$L$41</f>
        <v>262.88036741026701</v>
      </c>
      <c r="BG25" s="64">
        <f>'IP 2.1.2.'!$D$43</f>
        <v>268.13797475847235</v>
      </c>
      <c r="BH25" s="92">
        <f t="shared" si="25"/>
        <v>268.13797475847235</v>
      </c>
      <c r="BI25" s="99">
        <v>11000</v>
      </c>
      <c r="BJ25" s="99">
        <v>11000</v>
      </c>
      <c r="BK25" s="88" t="s">
        <v>83</v>
      </c>
      <c r="BL25" s="93">
        <v>7863</v>
      </c>
      <c r="BM25" s="99">
        <v>11220</v>
      </c>
      <c r="BN25" s="107"/>
      <c r="BO25" s="62" t="s">
        <v>83</v>
      </c>
      <c r="BP25" s="76">
        <v>7863</v>
      </c>
      <c r="BQ25" s="99">
        <v>11444</v>
      </c>
      <c r="BR25" s="107"/>
      <c r="BS25" s="106" t="s">
        <v>83</v>
      </c>
      <c r="BT25" s="107"/>
      <c r="BU25" s="99">
        <v>11673</v>
      </c>
      <c r="BV25" s="107"/>
      <c r="BW25" s="106" t="s">
        <v>83</v>
      </c>
      <c r="BX25" s="107"/>
      <c r="BY25" s="99">
        <v>11907</v>
      </c>
      <c r="BZ25" s="107"/>
      <c r="CA25" s="106" t="s">
        <v>83</v>
      </c>
      <c r="CB25" s="107"/>
      <c r="CC25" s="99">
        <v>12145</v>
      </c>
      <c r="CD25" s="107"/>
      <c r="CE25" s="106" t="s">
        <v>83</v>
      </c>
      <c r="CF25" s="107"/>
      <c r="CG25" s="99">
        <v>12388</v>
      </c>
      <c r="CH25" s="107"/>
      <c r="CI25" s="106" t="s">
        <v>83</v>
      </c>
      <c r="CJ25" s="107"/>
      <c r="CK25" s="99">
        <v>12636</v>
      </c>
      <c r="CL25" s="107"/>
      <c r="CM25" s="106" t="s">
        <v>83</v>
      </c>
      <c r="CN25" s="107"/>
      <c r="CO25" s="99">
        <v>12888</v>
      </c>
      <c r="CP25" s="107"/>
      <c r="CQ25" s="106" t="s">
        <v>83</v>
      </c>
      <c r="CR25" s="107"/>
      <c r="CS25" s="99">
        <v>13146</v>
      </c>
      <c r="CT25" s="107"/>
      <c r="CU25" s="106" t="s">
        <v>83</v>
      </c>
      <c r="CV25" s="107"/>
      <c r="CW25" s="99">
        <v>13409</v>
      </c>
      <c r="CX25" s="107"/>
      <c r="CY25" s="106" t="s">
        <v>83</v>
      </c>
      <c r="CZ25" s="107"/>
      <c r="DA25" s="99">
        <v>13677</v>
      </c>
      <c r="DB25" s="107"/>
      <c r="DC25" s="106" t="s">
        <v>83</v>
      </c>
      <c r="DD25" s="107"/>
      <c r="DE25" s="99">
        <v>13951</v>
      </c>
      <c r="DF25" s="107"/>
      <c r="DG25" s="106" t="s">
        <v>83</v>
      </c>
      <c r="DH25" s="107"/>
      <c r="DI25" s="99">
        <v>14230</v>
      </c>
      <c r="DJ25" s="107"/>
      <c r="DK25" s="106" t="s">
        <v>83</v>
      </c>
      <c r="DL25" s="107"/>
      <c r="DM25" s="99">
        <v>14514</v>
      </c>
      <c r="DN25" s="107"/>
      <c r="DO25" s="106" t="s">
        <v>83</v>
      </c>
      <c r="DP25" s="107"/>
      <c r="DQ25" s="99">
        <v>14805</v>
      </c>
      <c r="DR25" s="107"/>
      <c r="DS25" s="106" t="s">
        <v>83</v>
      </c>
      <c r="DT25" s="109"/>
      <c r="DU25" s="77">
        <f t="shared" si="4"/>
        <v>205033</v>
      </c>
      <c r="DV25" s="78" t="str">
        <f>'IP 2.1.2.'!$C$7</f>
        <v>DesarrolloEconómicoIndustriayTurismo</v>
      </c>
      <c r="DW25" s="78" t="str">
        <f>'IP 2.1.2.'!$C$55</f>
        <v xml:space="preserve">Secretaría Distrital de Desarrollo Económico                                                                                </v>
      </c>
      <c r="DX25" s="78" t="str">
        <f>'IP 2.1.2.'!$C$56</f>
        <v>Subdirección de Empleo y Formación</v>
      </c>
      <c r="DY25" s="62" t="str">
        <f>'IP 2.1.2.'!$C$53</f>
        <v xml:space="preserve">Bernardo Brigard Posse </v>
      </c>
      <c r="DZ25" s="62" t="str">
        <f>'IP 2.1.2.'!$C$58</f>
        <v>3693777 ext 166</v>
      </c>
      <c r="EA25" s="79" t="str">
        <f>'IP 2.1.2.'!$C$57</f>
        <v>bbrigard@desarrolloeconómico.gov.co</v>
      </c>
      <c r="EB25" s="78"/>
      <c r="EC25" s="78"/>
      <c r="ED25" s="78"/>
      <c r="EE25" s="62"/>
      <c r="EF25" s="62"/>
      <c r="EG25" s="79"/>
      <c r="EH25" s="101"/>
      <c r="EI25" s="101"/>
      <c r="EJ25" s="101"/>
      <c r="EK25" s="101"/>
    </row>
    <row r="26" spans="1:141" ht="76.5">
      <c r="A26" s="102" t="s">
        <v>134</v>
      </c>
      <c r="B26" s="61">
        <v>0.25</v>
      </c>
      <c r="C26" s="104" t="s">
        <v>135</v>
      </c>
      <c r="D26" s="63">
        <f t="shared" si="23"/>
        <v>0.125</v>
      </c>
      <c r="E26" s="78" t="s">
        <v>136</v>
      </c>
      <c r="F26" s="78" t="s">
        <v>137</v>
      </c>
      <c r="G26" s="100" t="str">
        <f>'IR 2.1.'!C12</f>
        <v>Territorial</v>
      </c>
      <c r="H26" s="100" t="s">
        <v>82</v>
      </c>
      <c r="I26" s="98">
        <f>'IR 2.1.'!D25</f>
        <v>0.1</v>
      </c>
      <c r="J26" s="89">
        <f>'IR 2.1.'!G25</f>
        <v>2021</v>
      </c>
      <c r="K26" s="65">
        <v>44927</v>
      </c>
      <c r="L26" s="66" t="s">
        <v>78</v>
      </c>
      <c r="M26" s="67">
        <f>'IR 2.1.'!$D$32</f>
        <v>0</v>
      </c>
      <c r="N26" s="67">
        <f>'IR 2.1.'!$F$32</f>
        <v>0</v>
      </c>
      <c r="O26" s="67">
        <f>'IR 2.1.'!$H$32</f>
        <v>0.02</v>
      </c>
      <c r="P26" s="67">
        <f>'IR 2.1.'!$J$32</f>
        <v>0.03</v>
      </c>
      <c r="Q26" s="67">
        <f>'IR 2.1.'!$L$32</f>
        <v>0.04</v>
      </c>
      <c r="R26" s="67">
        <f>'IR 2.1.'!$D$34</f>
        <v>0.04</v>
      </c>
      <c r="S26" s="67">
        <f>'IR 2.1.'!$F$34</f>
        <v>0.05</v>
      </c>
      <c r="T26" s="67">
        <f>'IR 2.1.'!$H$34</f>
        <v>0.06</v>
      </c>
      <c r="U26" s="67">
        <f>'IR 2.1.'!$J$34</f>
        <v>7.0000000000000007E-2</v>
      </c>
      <c r="V26" s="67">
        <f>'IR 2.1.'!$L$34</f>
        <v>7.0000000000000007E-2</v>
      </c>
      <c r="W26" s="67">
        <f>'IR 2.1.'!$D$36</f>
        <v>0.08</v>
      </c>
      <c r="X26" s="67">
        <f>'IR 2.1.'!$F$36</f>
        <v>0.09</v>
      </c>
      <c r="Y26" s="67">
        <f>'IR 2.1.'!$H$36</f>
        <v>0.1</v>
      </c>
      <c r="Z26" s="67">
        <f>'IR 2.1.'!$J$36</f>
        <v>0.1</v>
      </c>
      <c r="AA26" s="67">
        <f>'IR 2.1.'!$L$36</f>
        <v>0.1</v>
      </c>
      <c r="AB26" s="67">
        <f>'IR 2.1.'!$D$38</f>
        <v>0.1</v>
      </c>
      <c r="AC26" s="68">
        <f t="shared" si="1"/>
        <v>0.1</v>
      </c>
      <c r="AD26" s="102" t="s">
        <v>144</v>
      </c>
      <c r="AE26" s="69">
        <f t="shared" si="24"/>
        <v>3.125E-2</v>
      </c>
      <c r="AF26" s="78" t="s">
        <v>145</v>
      </c>
      <c r="AG26" s="78" t="s">
        <v>146</v>
      </c>
      <c r="AH26" s="70" t="str">
        <f>'IP 2.1.3.'!$C$14</f>
        <v>Trabajodecenteycrecimientoeconómico</v>
      </c>
      <c r="AI26" s="71" t="str">
        <f>MID('IP 2.1.3.'!$F$14,1,3)</f>
        <v>8.5</v>
      </c>
      <c r="AJ26" s="62" t="str">
        <f>'IP 2.1.3.'!$C$16</f>
        <v>Diferencial; Género; Poblacional; Territorial</v>
      </c>
      <c r="AK26" s="100" t="s">
        <v>82</v>
      </c>
      <c r="AL26" s="71" t="str">
        <f>'IP 2.1.3.'!$C$4</f>
        <v>Sí</v>
      </c>
      <c r="AM26" s="71">
        <f>'IP 2.1.3.'!$H$4</f>
        <v>122</v>
      </c>
      <c r="AN26" s="72" t="str">
        <f>'IP 2.1.3.'!$D$30</f>
        <v>N/D</v>
      </c>
      <c r="AO26" s="73" t="str">
        <f>'IP 2.1.3.'!$G$30</f>
        <v>N/D</v>
      </c>
      <c r="AP26" s="65">
        <v>44927</v>
      </c>
      <c r="AQ26" s="66" t="s">
        <v>78</v>
      </c>
      <c r="AR26" s="64">
        <f>'IP 2.1.3.'!$D$37</f>
        <v>20000</v>
      </c>
      <c r="AS26" s="64">
        <f>'IP 2.1.3.'!$F$37</f>
        <v>20000</v>
      </c>
      <c r="AT26" s="64">
        <f>'IP 2.1.3.'!$H$37</f>
        <v>20400</v>
      </c>
      <c r="AU26" s="64">
        <f>'IP 2.1.3.'!$J$37</f>
        <v>21012</v>
      </c>
      <c r="AV26" s="64">
        <f>'IP 2.1.3.'!$L$37</f>
        <v>21852.48</v>
      </c>
      <c r="AW26" s="64">
        <f>'IP 2.1.3.'!$D$39</f>
        <v>21852.48</v>
      </c>
      <c r="AX26" s="64">
        <f>'IP 2.1.3.'!$F$39</f>
        <v>22945.103999999999</v>
      </c>
      <c r="AY26" s="64">
        <f>'IP 2.1.3.'!$H$39</f>
        <v>24321.810239999999</v>
      </c>
      <c r="AZ26" s="64">
        <f>'IP 2.1.3.'!$J$39</f>
        <v>26024.336956799998</v>
      </c>
      <c r="BA26" s="64">
        <f>'IP 2.1.3.'!$L$39</f>
        <v>26024.336956799998</v>
      </c>
      <c r="BB26" s="64">
        <f>'IP 2.1.3.'!$D$41</f>
        <v>28106.283913343999</v>
      </c>
      <c r="BC26" s="64">
        <f>'IP 2.1.3.'!$F$41</f>
        <v>30635.849465544958</v>
      </c>
      <c r="BD26" s="64">
        <f>'IP 2.1.3.'!$H$41</f>
        <v>33699.43441209945</v>
      </c>
      <c r="BE26" s="64">
        <f>'IP 2.1.3.'!$J$41</f>
        <v>33699.43441209945</v>
      </c>
      <c r="BF26" s="64">
        <f>'IP 2.1.3.'!$L$41</f>
        <v>34373.423100341439</v>
      </c>
      <c r="BG26" s="64">
        <f>'IP 2.1.3.'!$D$43</f>
        <v>35060.891562348268</v>
      </c>
      <c r="BH26" s="92">
        <f t="shared" si="25"/>
        <v>35060.891562348268</v>
      </c>
      <c r="BI26" s="99">
        <v>68600</v>
      </c>
      <c r="BJ26" s="99">
        <v>68600</v>
      </c>
      <c r="BK26" s="88" t="s">
        <v>83</v>
      </c>
      <c r="BL26" s="93">
        <v>7863</v>
      </c>
      <c r="BM26" s="99">
        <v>69972</v>
      </c>
      <c r="BN26" s="107"/>
      <c r="BO26" s="62" t="s">
        <v>83</v>
      </c>
      <c r="BP26" s="76">
        <v>7863</v>
      </c>
      <c r="BQ26" s="99">
        <v>71371</v>
      </c>
      <c r="BR26" s="107"/>
      <c r="BS26" s="106" t="s">
        <v>83</v>
      </c>
      <c r="BT26" s="107"/>
      <c r="BU26" s="99">
        <v>72799</v>
      </c>
      <c r="BV26" s="107"/>
      <c r="BW26" s="106" t="s">
        <v>83</v>
      </c>
      <c r="BX26" s="107"/>
      <c r="BY26" s="99">
        <v>74255</v>
      </c>
      <c r="BZ26" s="107"/>
      <c r="CA26" s="106" t="s">
        <v>83</v>
      </c>
      <c r="CB26" s="107"/>
      <c r="CC26" s="99">
        <v>75740</v>
      </c>
      <c r="CD26" s="107"/>
      <c r="CE26" s="106" t="s">
        <v>83</v>
      </c>
      <c r="CF26" s="107"/>
      <c r="CG26" s="99">
        <v>77255</v>
      </c>
      <c r="CH26" s="107"/>
      <c r="CI26" s="106" t="s">
        <v>83</v>
      </c>
      <c r="CJ26" s="107"/>
      <c r="CK26" s="99">
        <v>78800</v>
      </c>
      <c r="CL26" s="107"/>
      <c r="CM26" s="106" t="s">
        <v>83</v>
      </c>
      <c r="CN26" s="107"/>
      <c r="CO26" s="99">
        <v>80376</v>
      </c>
      <c r="CP26" s="107"/>
      <c r="CQ26" s="106" t="s">
        <v>83</v>
      </c>
      <c r="CR26" s="107"/>
      <c r="CS26" s="99">
        <v>81983</v>
      </c>
      <c r="CT26" s="107"/>
      <c r="CU26" s="106" t="s">
        <v>83</v>
      </c>
      <c r="CV26" s="107"/>
      <c r="CW26" s="99">
        <v>83623</v>
      </c>
      <c r="CX26" s="107"/>
      <c r="CY26" s="106" t="s">
        <v>83</v>
      </c>
      <c r="CZ26" s="107"/>
      <c r="DA26" s="99">
        <v>85295</v>
      </c>
      <c r="DB26" s="107"/>
      <c r="DC26" s="106" t="s">
        <v>83</v>
      </c>
      <c r="DD26" s="107"/>
      <c r="DE26" s="99">
        <v>87001</v>
      </c>
      <c r="DF26" s="107"/>
      <c r="DG26" s="106" t="s">
        <v>83</v>
      </c>
      <c r="DH26" s="107"/>
      <c r="DI26" s="99">
        <v>88741</v>
      </c>
      <c r="DJ26" s="107"/>
      <c r="DK26" s="106" t="s">
        <v>83</v>
      </c>
      <c r="DL26" s="107"/>
      <c r="DM26" s="99">
        <v>90516</v>
      </c>
      <c r="DN26" s="107"/>
      <c r="DO26" s="106" t="s">
        <v>83</v>
      </c>
      <c r="DP26" s="107"/>
      <c r="DQ26" s="99">
        <v>92327</v>
      </c>
      <c r="DR26" s="107"/>
      <c r="DS26" s="106" t="s">
        <v>83</v>
      </c>
      <c r="DT26" s="109"/>
      <c r="DU26" s="77">
        <f t="shared" si="4"/>
        <v>1278654</v>
      </c>
      <c r="DV26" s="78" t="str">
        <f>'IP 2.1.3.'!$C$7</f>
        <v>DesarrolloEconómicoIndustriayTurismo</v>
      </c>
      <c r="DW26" s="78" t="str">
        <f>'IP 2.1.3.'!$C$55</f>
        <v xml:space="preserve">Secretaría Distrital de Desarrollo Económico                                                                                </v>
      </c>
      <c r="DX26" s="78" t="str">
        <f>'IP 2.1.3.'!$C$56</f>
        <v>Subdirección de Empleo y Formación</v>
      </c>
      <c r="DY26" s="62" t="str">
        <f>'IP 2.1.3.'!$C$53</f>
        <v xml:space="preserve">Bernardo Brigard Posse </v>
      </c>
      <c r="DZ26" s="62" t="str">
        <f>'IP 2.1.3.'!$C$58</f>
        <v>3693777 ext 166</v>
      </c>
      <c r="EA26" s="79" t="str">
        <f>'IP 2.1.3.'!$C$57</f>
        <v>bbrigard@desarrolloeconómico.gov.co</v>
      </c>
      <c r="EB26" s="78"/>
      <c r="EC26" s="78"/>
      <c r="ED26" s="78"/>
      <c r="EE26" s="62"/>
      <c r="EF26" s="62"/>
      <c r="EG26" s="79"/>
      <c r="EH26" s="101"/>
      <c r="EI26" s="101"/>
      <c r="EJ26" s="101"/>
      <c r="EK26" s="101"/>
    </row>
    <row r="27" spans="1:141" ht="63.75">
      <c r="A27" s="102" t="s">
        <v>134</v>
      </c>
      <c r="B27" s="61">
        <v>0.25</v>
      </c>
      <c r="C27" s="104" t="s">
        <v>135</v>
      </c>
      <c r="D27" s="63">
        <f t="shared" si="23"/>
        <v>0.125</v>
      </c>
      <c r="E27" s="78" t="s">
        <v>136</v>
      </c>
      <c r="F27" s="78" t="s">
        <v>137</v>
      </c>
      <c r="G27" s="100" t="str">
        <f>'IR 2.1.'!C12</f>
        <v>Territorial</v>
      </c>
      <c r="H27" s="100" t="s">
        <v>82</v>
      </c>
      <c r="I27" s="98">
        <f>'IR 2.1.'!D25</f>
        <v>0.1</v>
      </c>
      <c r="J27" s="89">
        <f>'IR 2.1.'!G25</f>
        <v>2021</v>
      </c>
      <c r="K27" s="65">
        <v>44927</v>
      </c>
      <c r="L27" s="66" t="s">
        <v>78</v>
      </c>
      <c r="M27" s="67">
        <f>'IR 2.1.'!$D$32</f>
        <v>0</v>
      </c>
      <c r="N27" s="67">
        <f>'IR 2.1.'!$F$32</f>
        <v>0</v>
      </c>
      <c r="O27" s="67">
        <f>'IR 2.1.'!$H$32</f>
        <v>0.02</v>
      </c>
      <c r="P27" s="67">
        <f>'IR 2.1.'!$J$32</f>
        <v>0.03</v>
      </c>
      <c r="Q27" s="67">
        <f>'IR 2.1.'!$L$32</f>
        <v>0.04</v>
      </c>
      <c r="R27" s="67">
        <f>'IR 2.1.'!$D$34</f>
        <v>0.04</v>
      </c>
      <c r="S27" s="67">
        <f>'IR 2.1.'!$F$34</f>
        <v>0.05</v>
      </c>
      <c r="T27" s="67">
        <f>'IR 2.1.'!$H$34</f>
        <v>0.06</v>
      </c>
      <c r="U27" s="67">
        <f>'IR 2.1.'!$J$34</f>
        <v>7.0000000000000007E-2</v>
      </c>
      <c r="V27" s="67">
        <f>'IR 2.1.'!$L$34</f>
        <v>7.0000000000000007E-2</v>
      </c>
      <c r="W27" s="67">
        <f>'IR 2.1.'!$D$36</f>
        <v>0.08</v>
      </c>
      <c r="X27" s="67">
        <f>'IR 2.1.'!$F$36</f>
        <v>0.09</v>
      </c>
      <c r="Y27" s="67">
        <f>'IR 2.1.'!$H$36</f>
        <v>0.1</v>
      </c>
      <c r="Z27" s="67">
        <f>'IR 2.1.'!$J$36</f>
        <v>0.1</v>
      </c>
      <c r="AA27" s="67">
        <f>'IR 2.1.'!$L$36</f>
        <v>0.1</v>
      </c>
      <c r="AB27" s="67">
        <f>'IR 2.1.'!$D$38</f>
        <v>0.1</v>
      </c>
      <c r="AC27" s="68">
        <f t="shared" si="1"/>
        <v>0.1</v>
      </c>
      <c r="AD27" s="78" t="s">
        <v>147</v>
      </c>
      <c r="AE27" s="69">
        <f t="shared" si="24"/>
        <v>3.125E-2</v>
      </c>
      <c r="AF27" s="78" t="s">
        <v>148</v>
      </c>
      <c r="AG27" s="78" t="s">
        <v>149</v>
      </c>
      <c r="AH27" s="70" t="str">
        <f>'IP 2.1.4.'!$C$14</f>
        <v>Trabajodecenteycrecimientoeconómico</v>
      </c>
      <c r="AI27" s="71" t="str">
        <f>MID('IP 2.1.4.'!$F$14,1,3)</f>
        <v>8.5</v>
      </c>
      <c r="AJ27" s="62" t="str">
        <f>'IP 2.1.4.'!$C$16</f>
        <v>Diferencial; Género; Poblacional; Territorial</v>
      </c>
      <c r="AK27" s="100" t="s">
        <v>82</v>
      </c>
      <c r="AL27" s="71" t="str">
        <f>'IP 2.1.4.'!$C$4</f>
        <v>Sí</v>
      </c>
      <c r="AM27" s="71">
        <f>'IP 2.1.4.'!$H$4</f>
        <v>122</v>
      </c>
      <c r="AN27" s="72">
        <f>'IP 2.1.4.'!$D$30</f>
        <v>10000</v>
      </c>
      <c r="AO27" s="73">
        <f>'IP 2.1.4.'!$G$30</f>
        <v>2021</v>
      </c>
      <c r="AP27" s="65">
        <v>44927</v>
      </c>
      <c r="AQ27" s="66" t="s">
        <v>78</v>
      </c>
      <c r="AR27" s="64">
        <f>'IP 2.1.4.'!$D$37</f>
        <v>10000</v>
      </c>
      <c r="AS27" s="64">
        <f>'IP 2.1.4.'!$F$37</f>
        <v>10000</v>
      </c>
      <c r="AT27" s="64">
        <f>'IP 2.1.4.'!$H$37</f>
        <v>10200</v>
      </c>
      <c r="AU27" s="64">
        <f>'IP 2.1.4.'!$J$37</f>
        <v>10506</v>
      </c>
      <c r="AV27" s="64">
        <f>'IP 2.1.4.'!$L$37</f>
        <v>10926.24</v>
      </c>
      <c r="AW27" s="64">
        <f>'IP 2.1.4.'!$D$39</f>
        <v>10926.24</v>
      </c>
      <c r="AX27" s="64">
        <f>'IP 2.1.4.'!$F$39</f>
        <v>11472.552</v>
      </c>
      <c r="AY27" s="64">
        <f>'IP 2.1.4.'!$H$39</f>
        <v>12160.905119999999</v>
      </c>
      <c r="AZ27" s="64">
        <f>'IP 2.1.4.'!$J$39</f>
        <v>13012.168478399999</v>
      </c>
      <c r="BA27" s="64">
        <f>'IP 2.1.4.'!$L$39</f>
        <v>13012.168478399999</v>
      </c>
      <c r="BB27" s="64">
        <f>'IP 2.1.4.'!$D$41</f>
        <v>14053.141956672</v>
      </c>
      <c r="BC27" s="64">
        <f>'IP 2.1.4.'!$F$41</f>
        <v>15317.924732772479</v>
      </c>
      <c r="BD27" s="64">
        <f>'IP 2.1.4.'!$H$41</f>
        <v>16849.717206049725</v>
      </c>
      <c r="BE27" s="64">
        <f>'IP 2.1.4.'!$J$41</f>
        <v>16849.717206049725</v>
      </c>
      <c r="BF27" s="64">
        <f>'IP 2.1.4.'!$L$41</f>
        <v>17186.711550170719</v>
      </c>
      <c r="BG27" s="64">
        <f>'IP 2.1.4.'!$D$43</f>
        <v>17530.445781174134</v>
      </c>
      <c r="BH27" s="92">
        <f t="shared" si="25"/>
        <v>17530.445781174134</v>
      </c>
      <c r="BI27" s="99">
        <v>2924</v>
      </c>
      <c r="BJ27" s="99">
        <v>2924</v>
      </c>
      <c r="BK27" s="88" t="s">
        <v>83</v>
      </c>
      <c r="BL27" s="93">
        <v>7863</v>
      </c>
      <c r="BM27" s="99">
        <v>2982</v>
      </c>
      <c r="BN27" s="107"/>
      <c r="BO27" s="62" t="s">
        <v>83</v>
      </c>
      <c r="BP27" s="76">
        <v>7863</v>
      </c>
      <c r="BQ27" s="99">
        <v>3042</v>
      </c>
      <c r="BR27" s="107"/>
      <c r="BS27" s="106" t="s">
        <v>83</v>
      </c>
      <c r="BT27" s="107"/>
      <c r="BU27" s="99">
        <v>3103</v>
      </c>
      <c r="BV27" s="107"/>
      <c r="BW27" s="106" t="s">
        <v>83</v>
      </c>
      <c r="BX27" s="107"/>
      <c r="BY27" s="99">
        <v>3165</v>
      </c>
      <c r="BZ27" s="107"/>
      <c r="CA27" s="106" t="s">
        <v>83</v>
      </c>
      <c r="CB27" s="107"/>
      <c r="CC27" s="99">
        <v>3228</v>
      </c>
      <c r="CD27" s="107"/>
      <c r="CE27" s="106" t="s">
        <v>83</v>
      </c>
      <c r="CF27" s="107"/>
      <c r="CG27" s="99">
        <v>3293</v>
      </c>
      <c r="CH27" s="107"/>
      <c r="CI27" s="106" t="s">
        <v>83</v>
      </c>
      <c r="CJ27" s="107"/>
      <c r="CK27" s="99">
        <v>3359</v>
      </c>
      <c r="CL27" s="107"/>
      <c r="CM27" s="106" t="s">
        <v>83</v>
      </c>
      <c r="CN27" s="107"/>
      <c r="CO27" s="99">
        <v>3426</v>
      </c>
      <c r="CP27" s="107"/>
      <c r="CQ27" s="106" t="s">
        <v>83</v>
      </c>
      <c r="CR27" s="107"/>
      <c r="CS27" s="99">
        <v>3494</v>
      </c>
      <c r="CT27" s="107"/>
      <c r="CU27" s="106" t="s">
        <v>83</v>
      </c>
      <c r="CV27" s="107"/>
      <c r="CW27" s="99">
        <v>3564</v>
      </c>
      <c r="CX27" s="107"/>
      <c r="CY27" s="106" t="s">
        <v>83</v>
      </c>
      <c r="CZ27" s="107"/>
      <c r="DA27" s="99">
        <v>3636</v>
      </c>
      <c r="DB27" s="107"/>
      <c r="DC27" s="106" t="s">
        <v>83</v>
      </c>
      <c r="DD27" s="107"/>
      <c r="DE27" s="99">
        <v>3708</v>
      </c>
      <c r="DF27" s="107"/>
      <c r="DG27" s="106" t="s">
        <v>83</v>
      </c>
      <c r="DH27" s="107"/>
      <c r="DI27" s="99">
        <v>3783</v>
      </c>
      <c r="DJ27" s="107"/>
      <c r="DK27" s="106" t="s">
        <v>83</v>
      </c>
      <c r="DL27" s="107"/>
      <c r="DM27" s="99">
        <v>3858</v>
      </c>
      <c r="DN27" s="107"/>
      <c r="DO27" s="106" t="s">
        <v>83</v>
      </c>
      <c r="DP27" s="107"/>
      <c r="DQ27" s="99">
        <v>3935</v>
      </c>
      <c r="DR27" s="107"/>
      <c r="DS27" s="106" t="s">
        <v>83</v>
      </c>
      <c r="DT27" s="109"/>
      <c r="DU27" s="77">
        <f t="shared" si="4"/>
        <v>54500</v>
      </c>
      <c r="DV27" s="78" t="str">
        <f>'IP 2.1.4.'!$C$7</f>
        <v>DesarrolloEconómicoIndustriayTurismo</v>
      </c>
      <c r="DW27" s="78" t="str">
        <f>'IP 2.1.4.'!$C$55</f>
        <v xml:space="preserve">Secretaría Distrital de Desarrollo Económico                                                                                </v>
      </c>
      <c r="DX27" s="78" t="str">
        <f>'IP 2.1.4.'!$C$56</f>
        <v>Subdirección de Empleo y Formación</v>
      </c>
      <c r="DY27" s="62" t="str">
        <f>'IP 2.1.4.'!$C$53</f>
        <v xml:space="preserve">Bernardo Brigard Posse </v>
      </c>
      <c r="DZ27" s="62" t="str">
        <f>'IP 2.1.4.'!$C$58</f>
        <v>3693777 ext 166</v>
      </c>
      <c r="EA27" s="79" t="str">
        <f>'IP 2.1.4.'!$C$57</f>
        <v>bbrigard@desarrolloeconómico.gov.co</v>
      </c>
      <c r="EB27" s="78"/>
      <c r="EC27" s="78"/>
      <c r="ED27" s="78"/>
      <c r="EE27" s="62"/>
      <c r="EF27" s="62"/>
      <c r="EG27" s="79"/>
      <c r="EH27" s="101"/>
      <c r="EI27" s="101"/>
      <c r="EJ27" s="101"/>
      <c r="EK27" s="101"/>
    </row>
    <row r="28" spans="1:141" ht="63.75">
      <c r="A28" s="102" t="s">
        <v>134</v>
      </c>
      <c r="B28" s="61">
        <v>0.25</v>
      </c>
      <c r="C28" s="96" t="s">
        <v>150</v>
      </c>
      <c r="D28" s="63">
        <f t="shared" si="23"/>
        <v>0.125</v>
      </c>
      <c r="E28" s="62" t="s">
        <v>151</v>
      </c>
      <c r="F28" s="62" t="s">
        <v>152</v>
      </c>
      <c r="G28" s="100" t="str">
        <f>'IR 2.2.'!C12</f>
        <v>Diferencial; Género; Poblacional</v>
      </c>
      <c r="H28" s="89" t="s">
        <v>82</v>
      </c>
      <c r="I28" s="89" t="str">
        <f>'IR 2.2.'!D25</f>
        <v>N/D</v>
      </c>
      <c r="J28" s="89" t="str">
        <f>'IR 2.2.'!G25</f>
        <v>N/D</v>
      </c>
      <c r="K28" s="65">
        <v>44927</v>
      </c>
      <c r="L28" s="66" t="s">
        <v>78</v>
      </c>
      <c r="M28" s="67">
        <f>'IR 2.2.'!$D$32</f>
        <v>0.05</v>
      </c>
      <c r="N28" s="67">
        <f>'IR 2.2.'!$F$32</f>
        <v>0.05</v>
      </c>
      <c r="O28" s="67">
        <f>'IR 2.2.'!$H$32</f>
        <v>0.1</v>
      </c>
      <c r="P28" s="67">
        <f>'IR 2.2.'!$J$32</f>
        <v>0.1</v>
      </c>
      <c r="Q28" s="67">
        <f>'IR 2.2.'!$L$32</f>
        <v>0.15</v>
      </c>
      <c r="R28" s="67">
        <f>'IR 2.2.'!$D$34</f>
        <v>0.15</v>
      </c>
      <c r="S28" s="67">
        <f>'IR 2.2.'!$F$34</f>
        <v>0.2</v>
      </c>
      <c r="T28" s="67">
        <f>'IR 2.2.'!$H$34</f>
        <v>0.2</v>
      </c>
      <c r="U28" s="67">
        <f>'IR 2.2.'!$J$34</f>
        <v>0.25</v>
      </c>
      <c r="V28" s="67">
        <f>'IR 2.2.'!$L$34</f>
        <v>0.25</v>
      </c>
      <c r="W28" s="67">
        <f>'IR 2.2.'!$D$36</f>
        <v>0.3</v>
      </c>
      <c r="X28" s="67">
        <f>'IR 2.2.'!$F$36</f>
        <v>0.3</v>
      </c>
      <c r="Y28" s="67">
        <f>'IR 2.2.'!$H$36</f>
        <v>0.35</v>
      </c>
      <c r="Z28" s="67">
        <f>'IR 2.2.'!$J$36</f>
        <v>0.35</v>
      </c>
      <c r="AA28" s="67">
        <f>'IR 2.2.'!$L$36</f>
        <v>0.4</v>
      </c>
      <c r="AB28" s="67">
        <f>'IR 2.2.'!$D$38</f>
        <v>0.4</v>
      </c>
      <c r="AC28" s="68">
        <f t="shared" si="1"/>
        <v>0.4</v>
      </c>
      <c r="AD28" s="62" t="s">
        <v>153</v>
      </c>
      <c r="AE28" s="69">
        <f>D28/3</f>
        <v>4.1666666666666664E-2</v>
      </c>
      <c r="AF28" s="62" t="s">
        <v>154</v>
      </c>
      <c r="AG28" s="62" t="s">
        <v>155</v>
      </c>
      <c r="AH28" s="70" t="str">
        <f>'IP 2.2.1.'!$C$14</f>
        <v>Trabajodecenteycrecimientoeconómico</v>
      </c>
      <c r="AI28" s="71" t="str">
        <f>MID('IP 2.2.1.'!$F$14,1,3)</f>
        <v>8.5</v>
      </c>
      <c r="AJ28" s="62" t="str">
        <f>'IP 2.2.1.'!$C$16</f>
        <v>Diferencial; Género; Poblacional</v>
      </c>
      <c r="AK28" s="89" t="s">
        <v>82</v>
      </c>
      <c r="AL28" s="71" t="str">
        <f>'IP 2.2.1.'!$C$4</f>
        <v>Sí</v>
      </c>
      <c r="AM28" s="71">
        <f>'IP 2.2.1.'!$H$4</f>
        <v>122</v>
      </c>
      <c r="AN28" s="72" t="str">
        <f>'IP 2.2.1.'!$D$30</f>
        <v>N/D</v>
      </c>
      <c r="AO28" s="73" t="str">
        <f>'IP 2.2.1.'!$G$30</f>
        <v>N/D</v>
      </c>
      <c r="AP28" s="65">
        <v>44927</v>
      </c>
      <c r="AQ28" s="66" t="s">
        <v>78</v>
      </c>
      <c r="AR28" s="64">
        <f>'IP 2.2.1.'!$D$37</f>
        <v>5000</v>
      </c>
      <c r="AS28" s="64">
        <f>'IP 2.2.1.'!$F$37</f>
        <v>8000</v>
      </c>
      <c r="AT28" s="64">
        <f>'IP 2.2.1.'!$H$37</f>
        <v>11000</v>
      </c>
      <c r="AU28" s="64">
        <f>'IP 2.2.1.'!$J$37</f>
        <v>14000</v>
      </c>
      <c r="AV28" s="64">
        <f>'IP 2.2.1.'!$L$37</f>
        <v>17000</v>
      </c>
      <c r="AW28" s="64">
        <f>'IP 2.2.1.'!$D$39</f>
        <v>20000</v>
      </c>
      <c r="AX28" s="64">
        <f>'IP 2.2.1.'!$F$39</f>
        <v>23000</v>
      </c>
      <c r="AY28" s="64">
        <f>'IP 2.2.1.'!$H$39</f>
        <v>26000</v>
      </c>
      <c r="AZ28" s="64">
        <f>'IP 2.2.1.'!$J$39</f>
        <v>29000</v>
      </c>
      <c r="BA28" s="64">
        <f>'IP 2.2.1.'!$L$39</f>
        <v>32000</v>
      </c>
      <c r="BB28" s="64">
        <f>'IP 2.2.1.'!$D$41</f>
        <v>35000</v>
      </c>
      <c r="BC28" s="64">
        <f>'IP 2.2.1.'!$F$41</f>
        <v>38000</v>
      </c>
      <c r="BD28" s="64">
        <f>'IP 2.2.1.'!$H$41</f>
        <v>41000</v>
      </c>
      <c r="BE28" s="64">
        <f>'IP 2.2.1.'!$J$41</f>
        <v>44000</v>
      </c>
      <c r="BF28" s="64">
        <f>'IP 2.2.1.'!$L$41</f>
        <v>47000</v>
      </c>
      <c r="BG28" s="64">
        <f>'IP 2.2.1.'!$D$43</f>
        <v>50000</v>
      </c>
      <c r="BH28" s="92">
        <f t="shared" si="25"/>
        <v>50000</v>
      </c>
      <c r="BI28" s="86">
        <v>20</v>
      </c>
      <c r="BJ28" s="86"/>
      <c r="BK28" s="89" t="s">
        <v>83</v>
      </c>
      <c r="BL28" s="93"/>
      <c r="BM28" s="75">
        <f t="shared" ref="BM28:BM32" si="26">BI28*1.085</f>
        <v>21.7</v>
      </c>
      <c r="BN28" s="75"/>
      <c r="BO28" s="89" t="s">
        <v>83</v>
      </c>
      <c r="BP28" s="93"/>
      <c r="BQ28" s="99">
        <f t="shared" ref="BQ28:BQ32" si="27">BM28*1.085</f>
        <v>23.544499999999999</v>
      </c>
      <c r="BR28" s="75"/>
      <c r="BS28" s="89" t="s">
        <v>83</v>
      </c>
      <c r="BT28" s="89"/>
      <c r="BU28" s="99">
        <f t="shared" ref="BU28:BU32" si="28">BQ28*1.085</f>
        <v>25.545782499999998</v>
      </c>
      <c r="BV28" s="75"/>
      <c r="BW28" s="89" t="s">
        <v>83</v>
      </c>
      <c r="BX28" s="89"/>
      <c r="BY28" s="99">
        <f t="shared" ref="BY28:BY32" si="29">BU28*1.085</f>
        <v>27.717174012499996</v>
      </c>
      <c r="BZ28" s="75"/>
      <c r="CA28" s="89" t="s">
        <v>83</v>
      </c>
      <c r="CB28" s="93"/>
      <c r="CC28" s="99">
        <f t="shared" ref="CC28:CC32" si="30">BY28*1.085</f>
        <v>30.073133803562495</v>
      </c>
      <c r="CD28" s="75"/>
      <c r="CE28" s="89" t="s">
        <v>83</v>
      </c>
      <c r="CF28" s="93"/>
      <c r="CG28" s="99">
        <f>CC28*1.085</f>
        <v>32.629350176865309</v>
      </c>
      <c r="CH28" s="75"/>
      <c r="CI28" s="89" t="s">
        <v>83</v>
      </c>
      <c r="CJ28" s="94"/>
      <c r="CK28" s="99">
        <f>CG28*1.085</f>
        <v>35.402844941898856</v>
      </c>
      <c r="CL28" s="75"/>
      <c r="CM28" s="89" t="s">
        <v>83</v>
      </c>
      <c r="CN28" s="94"/>
      <c r="CO28" s="99">
        <f>CK28*1.085</f>
        <v>38.412086761960261</v>
      </c>
      <c r="CP28" s="75"/>
      <c r="CQ28" s="89" t="s">
        <v>83</v>
      </c>
      <c r="CR28" s="94"/>
      <c r="CS28" s="99">
        <f>CO28*1.085</f>
        <v>41.677114136726878</v>
      </c>
      <c r="CT28" s="75"/>
      <c r="CU28" s="89" t="s">
        <v>83</v>
      </c>
      <c r="CV28" s="94"/>
      <c r="CW28" s="99">
        <f>CS28*1.085</f>
        <v>45.21966883834866</v>
      </c>
      <c r="CX28" s="86"/>
      <c r="CY28" s="89" t="s">
        <v>83</v>
      </c>
      <c r="CZ28" s="94"/>
      <c r="DA28" s="99">
        <f>CW28*1.085</f>
        <v>49.063340689608296</v>
      </c>
      <c r="DB28" s="86"/>
      <c r="DC28" s="89" t="s">
        <v>83</v>
      </c>
      <c r="DD28" s="94"/>
      <c r="DE28" s="99">
        <f>DA28*1.085</f>
        <v>53.233724648224999</v>
      </c>
      <c r="DF28" s="86"/>
      <c r="DG28" s="89" t="s">
        <v>83</v>
      </c>
      <c r="DH28" s="94"/>
      <c r="DI28" s="99">
        <f>DE28*1.085</f>
        <v>57.758591243324119</v>
      </c>
      <c r="DJ28" s="86"/>
      <c r="DK28" s="89" t="s">
        <v>83</v>
      </c>
      <c r="DL28" s="94"/>
      <c r="DM28" s="99">
        <f>DI28*1.085</f>
        <v>62.668071499006665</v>
      </c>
      <c r="DN28" s="86"/>
      <c r="DO28" s="89" t="s">
        <v>83</v>
      </c>
      <c r="DP28" s="94"/>
      <c r="DQ28" s="99">
        <f>DM28*1.085</f>
        <v>67.994857576422234</v>
      </c>
      <c r="DR28" s="86"/>
      <c r="DS28" s="89" t="s">
        <v>83</v>
      </c>
      <c r="DT28" s="94"/>
      <c r="DU28" s="77">
        <f t="shared" si="4"/>
        <v>632.64024082844878</v>
      </c>
      <c r="DV28" s="78" t="str">
        <f>'IP 2.2.1.'!$C$7</f>
        <v>DesarrolloEconómicoIndustriayTurismo</v>
      </c>
      <c r="DW28" s="78" t="str">
        <f>'IP 2.2.1.'!$C$55</f>
        <v>Secretaría Distrital de Desarrollo Económico</v>
      </c>
      <c r="DX28" s="78" t="str">
        <f>'IP 2.2.1.'!$C$56</f>
        <v>Dirección de Desarrollo Empresarial y Empleo</v>
      </c>
      <c r="DY28" s="62" t="str">
        <f>'IP 2.2.1.'!$C$53</f>
        <v>William García</v>
      </c>
      <c r="DZ28" s="62" t="str">
        <f>'IP 2.2.1.'!$C$58</f>
        <v xml:space="preserve">(601)3693777 </v>
      </c>
      <c r="EA28" s="79" t="str">
        <f>'IP 2.2.1.'!$C$57</f>
        <v>wgarcia@desarrolloeconomico.gov.co</v>
      </c>
      <c r="EB28" s="78" t="s">
        <v>156</v>
      </c>
      <c r="EC28" s="78" t="s">
        <v>157</v>
      </c>
      <c r="ED28" s="78" t="s">
        <v>158</v>
      </c>
      <c r="EE28" s="62" t="s">
        <v>159</v>
      </c>
      <c r="EF28" s="62" t="s">
        <v>160</v>
      </c>
      <c r="EG28" s="110" t="s">
        <v>161</v>
      </c>
      <c r="EH28" s="111"/>
      <c r="EI28" s="111"/>
      <c r="EJ28" s="111"/>
      <c r="EK28" s="111"/>
    </row>
    <row r="29" spans="1:141" ht="63.75" customHeight="1">
      <c r="A29" s="102" t="s">
        <v>134</v>
      </c>
      <c r="B29" s="61">
        <v>0.25</v>
      </c>
      <c r="C29" s="96" t="s">
        <v>150</v>
      </c>
      <c r="D29" s="63">
        <f t="shared" si="23"/>
        <v>0.125</v>
      </c>
      <c r="E29" s="62" t="s">
        <v>151</v>
      </c>
      <c r="F29" s="62" t="s">
        <v>152</v>
      </c>
      <c r="G29" s="89" t="str">
        <f>'IR 2.2.'!C12</f>
        <v>Diferencial; Género; Poblacional</v>
      </c>
      <c r="H29" s="89" t="s">
        <v>82</v>
      </c>
      <c r="I29" s="89" t="str">
        <f>'IR 2.2.'!D25</f>
        <v>N/D</v>
      </c>
      <c r="J29" s="89" t="str">
        <f>'IR 2.2.'!G25</f>
        <v>N/D</v>
      </c>
      <c r="K29" s="65">
        <v>44927</v>
      </c>
      <c r="L29" s="66" t="s">
        <v>78</v>
      </c>
      <c r="M29" s="67">
        <f>'IR 2.2.'!$D$32</f>
        <v>0.05</v>
      </c>
      <c r="N29" s="67">
        <f>'IR 2.2.'!$F$32</f>
        <v>0.05</v>
      </c>
      <c r="O29" s="67">
        <f>'IR 2.2.'!$H$32</f>
        <v>0.1</v>
      </c>
      <c r="P29" s="67">
        <f>'IR 2.2.'!$J$32</f>
        <v>0.1</v>
      </c>
      <c r="Q29" s="67">
        <f>'IR 2.2.'!$L$32</f>
        <v>0.15</v>
      </c>
      <c r="R29" s="67">
        <f>'IR 2.2.'!$D$34</f>
        <v>0.15</v>
      </c>
      <c r="S29" s="67">
        <f>'IR 2.2.'!$F$34</f>
        <v>0.2</v>
      </c>
      <c r="T29" s="67">
        <f>'IR 2.2.'!$H$34</f>
        <v>0.2</v>
      </c>
      <c r="U29" s="67">
        <f>'IR 2.2.'!$J$34</f>
        <v>0.25</v>
      </c>
      <c r="V29" s="67">
        <f>'IR 2.2.'!$L$34</f>
        <v>0.25</v>
      </c>
      <c r="W29" s="67">
        <f>'IR 2.2.'!$D$36</f>
        <v>0.3</v>
      </c>
      <c r="X29" s="67">
        <f>'IR 2.2.'!$F$36</f>
        <v>0.3</v>
      </c>
      <c r="Y29" s="67">
        <f>'IR 2.2.'!$H$36</f>
        <v>0.35</v>
      </c>
      <c r="Z29" s="67">
        <f>'IR 2.2.'!$J$36</f>
        <v>0.35</v>
      </c>
      <c r="AA29" s="67">
        <f>'IR 2.2.'!$L$36</f>
        <v>0.4</v>
      </c>
      <c r="AB29" s="67">
        <f>'IR 2.2.'!$D$38</f>
        <v>0.4</v>
      </c>
      <c r="AC29" s="68">
        <f t="shared" si="1"/>
        <v>0.4</v>
      </c>
      <c r="AD29" s="62" t="s">
        <v>1016</v>
      </c>
      <c r="AE29" s="69">
        <f>D29/3</f>
        <v>4.1666666666666664E-2</v>
      </c>
      <c r="AF29" s="62" t="s">
        <v>1015</v>
      </c>
      <c r="AG29" s="62" t="s">
        <v>1017</v>
      </c>
      <c r="AH29" s="70" t="str">
        <f>'IP 2.2.2.'!$C$14</f>
        <v>Trabajodecenteycrecimientoeconómico</v>
      </c>
      <c r="AI29" s="71" t="str">
        <f>MID('IP 2.2.2.'!$F$14,1,3)</f>
        <v>8.5</v>
      </c>
      <c r="AJ29" s="62" t="str">
        <f>'IP 2.2.2.'!$C$16</f>
        <v>Diferencial; Género; Poblacional</v>
      </c>
      <c r="AK29" s="89" t="s">
        <v>82</v>
      </c>
      <c r="AL29" s="71" t="str">
        <f>'IP 2.2.2.'!$C$4</f>
        <v>Sí</v>
      </c>
      <c r="AM29" s="71">
        <f>'IP 2.2.2.'!$H$4</f>
        <v>122</v>
      </c>
      <c r="AN29" s="72" t="str">
        <f>'IP 2.2.2.'!$D$30</f>
        <v>N/D</v>
      </c>
      <c r="AO29" s="73" t="str">
        <f>'IP 2.2.2.'!$G$30</f>
        <v>N/D</v>
      </c>
      <c r="AP29" s="65">
        <v>44927</v>
      </c>
      <c r="AQ29" s="66">
        <v>47118</v>
      </c>
      <c r="AR29" s="67">
        <f>'IP 2.2.2.'!$D$37</f>
        <v>0.1</v>
      </c>
      <c r="AS29" s="67">
        <f>'IP 2.2.2.'!$F$37</f>
        <v>0.2</v>
      </c>
      <c r="AT29" s="67">
        <f>'IP 2.2.2.'!$H$37</f>
        <v>0.4</v>
      </c>
      <c r="AU29" s="67">
        <f>'IP 2.2.2.'!$J$37</f>
        <v>0.6</v>
      </c>
      <c r="AV29" s="67">
        <f>'IP 2.2.2.'!$L$37</f>
        <v>0.8</v>
      </c>
      <c r="AW29" s="67">
        <f>'IP 2.2.2.'!$D$39</f>
        <v>1</v>
      </c>
      <c r="AX29" s="67">
        <f>'IP 2.2.2.'!$F$39</f>
        <v>0</v>
      </c>
      <c r="AY29" s="67">
        <f>'IP 2.2.2.'!$H$39</f>
        <v>0</v>
      </c>
      <c r="AZ29" s="67">
        <f>'IP 2.2.2.'!$J$39</f>
        <v>0</v>
      </c>
      <c r="BA29" s="67">
        <f>'IP 2.2.2.'!$L$39</f>
        <v>0</v>
      </c>
      <c r="BB29" s="67">
        <f>'IP 2.2.2.'!$D$41</f>
        <v>0</v>
      </c>
      <c r="BC29" s="67">
        <f>'IP 2.2.2.'!$F$41</f>
        <v>0</v>
      </c>
      <c r="BD29" s="67">
        <f>'IP 2.2.2.'!$H$41</f>
        <v>0</v>
      </c>
      <c r="BE29" s="67">
        <f>'IP 2.2.2.'!$J$41</f>
        <v>0</v>
      </c>
      <c r="BF29" s="67">
        <f>'IP 2.2.2.'!$L$41</f>
        <v>0</v>
      </c>
      <c r="BG29" s="67">
        <f>'IP 2.2.2.'!$D$43</f>
        <v>0</v>
      </c>
      <c r="BH29" s="112">
        <f t="shared" si="25"/>
        <v>0</v>
      </c>
      <c r="BI29" s="86">
        <v>500</v>
      </c>
      <c r="BJ29" s="86"/>
      <c r="BK29" s="89" t="s">
        <v>83</v>
      </c>
      <c r="BL29" s="93"/>
      <c r="BM29" s="75">
        <f t="shared" si="26"/>
        <v>542.5</v>
      </c>
      <c r="BN29" s="75"/>
      <c r="BO29" s="89" t="s">
        <v>83</v>
      </c>
      <c r="BP29" s="93"/>
      <c r="BQ29" s="75">
        <f t="shared" si="27"/>
        <v>588.61249999999995</v>
      </c>
      <c r="BR29" s="75"/>
      <c r="BS29" s="89" t="s">
        <v>83</v>
      </c>
      <c r="BT29" s="89"/>
      <c r="BU29" s="75">
        <f t="shared" si="28"/>
        <v>638.64456249999989</v>
      </c>
      <c r="BV29" s="75"/>
      <c r="BW29" s="89" t="s">
        <v>83</v>
      </c>
      <c r="BX29" s="89"/>
      <c r="BY29" s="75">
        <f t="shared" si="29"/>
        <v>692.92935031249988</v>
      </c>
      <c r="BZ29" s="75"/>
      <c r="CA29" s="89" t="s">
        <v>83</v>
      </c>
      <c r="CB29" s="93"/>
      <c r="CC29" s="75">
        <f t="shared" si="30"/>
        <v>751.8283450890624</v>
      </c>
      <c r="CD29" s="75"/>
      <c r="CE29" s="89" t="s">
        <v>83</v>
      </c>
      <c r="CF29" s="93"/>
      <c r="CG29" s="75"/>
      <c r="CH29" s="75"/>
      <c r="CI29" s="89"/>
      <c r="CJ29" s="94"/>
      <c r="CK29" s="75"/>
      <c r="CL29" s="75"/>
      <c r="CM29" s="89"/>
      <c r="CN29" s="94"/>
      <c r="CO29" s="75"/>
      <c r="CP29" s="75"/>
      <c r="CQ29" s="89"/>
      <c r="CR29" s="94"/>
      <c r="CS29" s="75"/>
      <c r="CT29" s="75"/>
      <c r="CU29" s="89"/>
      <c r="CV29" s="94"/>
      <c r="CW29" s="75"/>
      <c r="CX29" s="86"/>
      <c r="CY29" s="89"/>
      <c r="CZ29" s="94"/>
      <c r="DA29" s="75"/>
      <c r="DB29" s="86"/>
      <c r="DC29" s="89"/>
      <c r="DD29" s="94"/>
      <c r="DE29" s="75"/>
      <c r="DF29" s="86"/>
      <c r="DG29" s="89"/>
      <c r="DH29" s="94"/>
      <c r="DI29" s="75"/>
      <c r="DJ29" s="86"/>
      <c r="DK29" s="89"/>
      <c r="DL29" s="94"/>
      <c r="DM29" s="75"/>
      <c r="DN29" s="86"/>
      <c r="DO29" s="89"/>
      <c r="DP29" s="94"/>
      <c r="DQ29" s="75"/>
      <c r="DR29" s="86"/>
      <c r="DS29" s="89"/>
      <c r="DT29" s="94"/>
      <c r="DU29" s="77">
        <f t="shared" si="4"/>
        <v>3714.514757901562</v>
      </c>
      <c r="DV29" s="78" t="str">
        <f>'IP 2.2.2.'!$C$7</f>
        <v>DesarrolloEconómicoIndustriayTurismo</v>
      </c>
      <c r="DW29" s="78" t="str">
        <f>'IP 2.2.2.'!$C$55</f>
        <v>Secretaría Distrital de Desarrollo Económico</v>
      </c>
      <c r="DX29" s="78" t="str">
        <f>'IP 2.2.2.'!$C$56</f>
        <v>Dirección de Estudios de Desarrollo Económico</v>
      </c>
      <c r="DY29" s="62" t="str">
        <f>'IP 2.2.2.'!$C$53</f>
        <v>Catalina Bejarano</v>
      </c>
      <c r="DZ29" s="62" t="str">
        <f>'IP 2.2.2.'!$C$58</f>
        <v xml:space="preserve">(601)3693777 </v>
      </c>
      <c r="EA29" s="79" t="str">
        <f>'IP 2.2.2.'!$C$57</f>
        <v>mbejarano@desarrolloeconomico.gov.co</v>
      </c>
      <c r="EB29" s="78" t="s">
        <v>156</v>
      </c>
      <c r="EC29" s="78" t="s">
        <v>157</v>
      </c>
      <c r="ED29" s="78" t="s">
        <v>158</v>
      </c>
      <c r="EE29" s="62" t="s">
        <v>159</v>
      </c>
      <c r="EF29" s="62" t="s">
        <v>160</v>
      </c>
      <c r="EG29" s="110" t="s">
        <v>161</v>
      </c>
      <c r="EH29" s="111"/>
      <c r="EI29" s="111"/>
      <c r="EJ29" s="111"/>
      <c r="EK29" s="111"/>
    </row>
    <row r="30" spans="1:141" ht="63.75">
      <c r="A30" s="102" t="s">
        <v>134</v>
      </c>
      <c r="B30" s="61">
        <v>0.25</v>
      </c>
      <c r="C30" s="96" t="s">
        <v>150</v>
      </c>
      <c r="D30" s="63">
        <f t="shared" ref="D30" si="31">B30/2</f>
        <v>0.125</v>
      </c>
      <c r="E30" s="62" t="s">
        <v>151</v>
      </c>
      <c r="F30" s="62" t="s">
        <v>152</v>
      </c>
      <c r="G30" s="89">
        <f>'IR 2.2.'!C13</f>
        <v>0</v>
      </c>
      <c r="H30" s="89" t="s">
        <v>82</v>
      </c>
      <c r="I30" s="89">
        <f>'IR 2.2.'!D26</f>
        <v>0</v>
      </c>
      <c r="J30" s="89">
        <f>'IR 2.2.'!G26</f>
        <v>0</v>
      </c>
      <c r="K30" s="65">
        <v>44927</v>
      </c>
      <c r="L30" s="66" t="s">
        <v>78</v>
      </c>
      <c r="M30" s="67">
        <f>'IR 2.2.'!$D$32</f>
        <v>0.05</v>
      </c>
      <c r="N30" s="67">
        <f>'IR 2.2.'!$F$32</f>
        <v>0.05</v>
      </c>
      <c r="O30" s="67">
        <f>'IR 2.2.'!$H$32</f>
        <v>0.1</v>
      </c>
      <c r="P30" s="67">
        <f>'IR 2.2.'!$J$32</f>
        <v>0.1</v>
      </c>
      <c r="Q30" s="67">
        <f>'IR 2.2.'!$L$32</f>
        <v>0.15</v>
      </c>
      <c r="R30" s="67">
        <f>'IR 2.2.'!$D$34</f>
        <v>0.15</v>
      </c>
      <c r="S30" s="67">
        <f>'IR 2.2.'!$F$34</f>
        <v>0.2</v>
      </c>
      <c r="T30" s="67">
        <f>'IR 2.2.'!$H$34</f>
        <v>0.2</v>
      </c>
      <c r="U30" s="67">
        <f>'IR 2.2.'!$J$34</f>
        <v>0.25</v>
      </c>
      <c r="V30" s="67">
        <f>'IR 2.2.'!$L$34</f>
        <v>0.25</v>
      </c>
      <c r="W30" s="67">
        <f>'IR 2.2.'!$D$36</f>
        <v>0.3</v>
      </c>
      <c r="X30" s="67">
        <f>'IR 2.2.'!$F$36</f>
        <v>0.3</v>
      </c>
      <c r="Y30" s="67">
        <f>'IR 2.2.'!$H$36</f>
        <v>0.35</v>
      </c>
      <c r="Z30" s="67">
        <f>'IR 2.2.'!$J$36</f>
        <v>0.35</v>
      </c>
      <c r="AA30" s="67">
        <f>'IR 2.2.'!$L$36</f>
        <v>0.4</v>
      </c>
      <c r="AB30" s="67">
        <f>'IR 2.2.'!$D$38</f>
        <v>0.4</v>
      </c>
      <c r="AC30" s="68">
        <f t="shared" ref="AC30" si="32">AB30</f>
        <v>0.4</v>
      </c>
      <c r="AD30" s="62" t="s">
        <v>1034</v>
      </c>
      <c r="AE30" s="69">
        <f>D30/3</f>
        <v>4.1666666666666664E-2</v>
      </c>
      <c r="AF30" s="62" t="s">
        <v>1035</v>
      </c>
      <c r="AG30" s="62" t="s">
        <v>1050</v>
      </c>
      <c r="AH30" s="114" t="s">
        <v>384</v>
      </c>
      <c r="AI30" s="71" t="s">
        <v>1056</v>
      </c>
      <c r="AJ30" s="62" t="s">
        <v>1057</v>
      </c>
      <c r="AK30" s="89" t="s">
        <v>180</v>
      </c>
      <c r="AL30" s="71" t="str">
        <f>'IP 2.2.3.'!$C$4</f>
        <v>N/A</v>
      </c>
      <c r="AM30" s="71"/>
      <c r="AN30" s="72" t="str">
        <f>'IP 2.2.3.'!$D$30</f>
        <v>N/D</v>
      </c>
      <c r="AO30" s="73" t="str">
        <f>'IP 2.2.3.'!$G$30</f>
        <v>N/D</v>
      </c>
      <c r="AP30" s="65">
        <v>44927</v>
      </c>
      <c r="AQ30" s="66">
        <v>50770</v>
      </c>
      <c r="AR30" s="535">
        <f>'IP 2.2.3.'!$D$37</f>
        <v>1</v>
      </c>
      <c r="AS30" s="535">
        <f>'IP 2.2.3.'!$F$37</f>
        <v>0</v>
      </c>
      <c r="AT30" s="535">
        <f>'IP 2.2.3.'!$H$37</f>
        <v>1</v>
      </c>
      <c r="AU30" s="535">
        <f>'IP 2.2.3.'!$J$37</f>
        <v>0</v>
      </c>
      <c r="AV30" s="535">
        <f>'IP 2.2.3.'!$L$37</f>
        <v>1</v>
      </c>
      <c r="AW30" s="535">
        <f>'IP 2.2.3.'!$D$39</f>
        <v>0</v>
      </c>
      <c r="AX30" s="535">
        <f>'IP 2.2.3.'!$F$39</f>
        <v>1</v>
      </c>
      <c r="AY30" s="535">
        <f>'IP 2.2.3.'!$H$39</f>
        <v>0</v>
      </c>
      <c r="AZ30" s="535">
        <f>'IP 2.2.3.'!$J$39</f>
        <v>1</v>
      </c>
      <c r="BA30" s="535">
        <f>'IP 2.2.3.'!$L$39</f>
        <v>0</v>
      </c>
      <c r="BB30" s="535">
        <f>'IP 2.2.3.'!$D$41</f>
        <v>1</v>
      </c>
      <c r="BC30" s="535">
        <f>'IP 2.2.3.'!$F$41</f>
        <v>0</v>
      </c>
      <c r="BD30" s="535">
        <f>'IP 2.2.3.'!$H$41</f>
        <v>1</v>
      </c>
      <c r="BE30" s="535">
        <f>'IP 2.2.3.'!$J$41</f>
        <v>0</v>
      </c>
      <c r="BF30" s="535">
        <f>'IP 2.2.3.'!$L$41</f>
        <v>1</v>
      </c>
      <c r="BG30" s="535">
        <f>'IP 2.2.3.'!$D$43</f>
        <v>0</v>
      </c>
      <c r="BH30" s="535">
        <v>8</v>
      </c>
      <c r="BI30" s="86">
        <v>152</v>
      </c>
      <c r="BJ30" s="86">
        <v>152</v>
      </c>
      <c r="BK30" s="89" t="s">
        <v>1051</v>
      </c>
      <c r="BL30" s="93"/>
      <c r="BM30" s="75"/>
      <c r="BN30" s="75"/>
      <c r="BO30" s="89"/>
      <c r="BP30" s="93"/>
      <c r="BQ30" s="75">
        <v>152</v>
      </c>
      <c r="BR30" s="75"/>
      <c r="BS30" s="89" t="s">
        <v>1051</v>
      </c>
      <c r="BT30" s="89"/>
      <c r="BU30" s="75"/>
      <c r="BV30" s="75"/>
      <c r="BW30" s="89"/>
      <c r="BX30" s="89"/>
      <c r="BY30" s="75">
        <v>152</v>
      </c>
      <c r="BZ30" s="75"/>
      <c r="CA30" s="89" t="s">
        <v>1051</v>
      </c>
      <c r="CB30" s="93"/>
      <c r="CC30" s="75"/>
      <c r="CD30" s="75"/>
      <c r="CE30" s="89"/>
      <c r="CF30" s="93"/>
      <c r="CG30" s="75">
        <v>152</v>
      </c>
      <c r="CH30" s="75"/>
      <c r="CI30" s="89" t="s">
        <v>1051</v>
      </c>
      <c r="CJ30" s="537"/>
      <c r="CK30" s="75"/>
      <c r="CL30" s="75"/>
      <c r="CM30" s="89"/>
      <c r="CN30" s="537"/>
      <c r="CO30" s="75">
        <v>152</v>
      </c>
      <c r="CP30" s="75"/>
      <c r="CQ30" s="89" t="s">
        <v>1051</v>
      </c>
      <c r="CR30" s="537"/>
      <c r="CS30" s="75"/>
      <c r="CT30" s="75"/>
      <c r="CU30" s="89"/>
      <c r="CV30" s="537"/>
      <c r="CW30" s="75">
        <v>152</v>
      </c>
      <c r="CX30" s="86"/>
      <c r="CY30" s="89" t="s">
        <v>1051</v>
      </c>
      <c r="CZ30" s="537"/>
      <c r="DA30" s="75"/>
      <c r="DB30" s="86"/>
      <c r="DC30" s="89"/>
      <c r="DD30" s="537"/>
      <c r="DE30" s="75">
        <v>152</v>
      </c>
      <c r="DF30" s="86"/>
      <c r="DG30" s="89" t="s">
        <v>1051</v>
      </c>
      <c r="DH30" s="537"/>
      <c r="DI30" s="75"/>
      <c r="DJ30" s="86"/>
      <c r="DK30" s="89"/>
      <c r="DL30" s="537"/>
      <c r="DM30" s="75">
        <v>152</v>
      </c>
      <c r="DN30" s="86"/>
      <c r="DO30" s="89" t="s">
        <v>1051</v>
      </c>
      <c r="DP30" s="537"/>
      <c r="DQ30" s="75"/>
      <c r="DR30" s="86"/>
      <c r="DS30" s="89"/>
      <c r="DT30" s="537"/>
      <c r="DU30" s="77">
        <f t="shared" si="4"/>
        <v>1216</v>
      </c>
      <c r="DV30" s="78" t="str">
        <f>'IP 2.2.3.'!$C$7</f>
        <v>Planeación</v>
      </c>
      <c r="DW30" s="78" t="str">
        <f>'IP 2.2.3.'!$C$55</f>
        <v>Secretaría Distrital de Planeación</v>
      </c>
      <c r="DX30" s="78" t="str">
        <f>'IP 2.2.3.'!$C$56</f>
        <v>Subsecretaría de Planeación Socioeconómica</v>
      </c>
      <c r="DY30" s="62" t="str">
        <f>'IP 2.2.3.'!$C$53</f>
        <v>Beatriz Yadira Díaz</v>
      </c>
      <c r="DZ30" s="62" t="str">
        <f>'IP 2.2.3.'!$C$58</f>
        <v>6013358000 Ext. 8502</v>
      </c>
      <c r="EA30" s="79" t="str">
        <f>'IP 2.2.3.'!$C$57</f>
        <v>bdiaz@sdp.gov.co</v>
      </c>
      <c r="EB30" s="78" t="s">
        <v>1052</v>
      </c>
      <c r="EC30" s="78" t="s">
        <v>208</v>
      </c>
      <c r="ED30" s="78" t="s">
        <v>1053</v>
      </c>
      <c r="EE30" s="62" t="s">
        <v>1054</v>
      </c>
      <c r="EF30" s="62"/>
      <c r="EG30" s="110" t="s">
        <v>1055</v>
      </c>
      <c r="EH30" s="538"/>
      <c r="EI30" s="538"/>
      <c r="EJ30" s="538"/>
      <c r="EK30" s="538"/>
    </row>
    <row r="31" spans="1:141" ht="76.5">
      <c r="A31" s="102" t="s">
        <v>162</v>
      </c>
      <c r="B31" s="61">
        <v>0.25</v>
      </c>
      <c r="C31" s="97" t="s">
        <v>163</v>
      </c>
      <c r="D31" s="63">
        <f t="shared" si="23"/>
        <v>0.125</v>
      </c>
      <c r="E31" s="62" t="s">
        <v>164</v>
      </c>
      <c r="F31" s="62" t="s">
        <v>165</v>
      </c>
      <c r="G31" s="89" t="str">
        <f>'IR 3.1.'!C12</f>
        <v>Territorial</v>
      </c>
      <c r="H31" s="89" t="s">
        <v>180</v>
      </c>
      <c r="I31" s="89">
        <f>'IR 3.1.'!D25</f>
        <v>6</v>
      </c>
      <c r="J31" s="89">
        <f>'IR 3.1.'!G25</f>
        <v>2021</v>
      </c>
      <c r="K31" s="65">
        <v>44927</v>
      </c>
      <c r="L31" s="66" t="s">
        <v>78</v>
      </c>
      <c r="M31" s="113">
        <f>'IR 3.1.'!$D$32</f>
        <v>6</v>
      </c>
      <c r="N31" s="113">
        <f>'IR 3.1.'!$F$32</f>
        <v>6</v>
      </c>
      <c r="O31" s="113">
        <f>'IR 3.1.'!$H$32</f>
        <v>6</v>
      </c>
      <c r="P31" s="113">
        <f>'IR 3.1.'!$J$32</f>
        <v>6</v>
      </c>
      <c r="Q31" s="113">
        <f>'IR 3.1.'!$L$32</f>
        <v>6</v>
      </c>
      <c r="R31" s="113">
        <f>'IR 3.1.'!$D$34</f>
        <v>6</v>
      </c>
      <c r="S31" s="113">
        <f>'IR 3.1.'!$F$34</f>
        <v>6</v>
      </c>
      <c r="T31" s="113">
        <f>'IR 3.1.'!$H$34</f>
        <v>6</v>
      </c>
      <c r="U31" s="113">
        <f>'IR 3.1.'!$J$34</f>
        <v>6</v>
      </c>
      <c r="V31" s="113">
        <f>'IR 3.1.'!$L$34</f>
        <v>6</v>
      </c>
      <c r="W31" s="113">
        <f>'IR 3.1.'!$D$36</f>
        <v>6</v>
      </c>
      <c r="X31" s="113">
        <f>'IR 3.1.'!$F$36</f>
        <v>6</v>
      </c>
      <c r="Y31" s="113">
        <f>'IR 3.1.'!$H$36</f>
        <v>6</v>
      </c>
      <c r="Z31" s="113">
        <f>'IR 3.1.'!$J$36</f>
        <v>6</v>
      </c>
      <c r="AA31" s="113">
        <f>'IR 3.1.'!$L$36</f>
        <v>6</v>
      </c>
      <c r="AB31" s="113">
        <f>'IR 3.1.'!$D$38</f>
        <v>6</v>
      </c>
      <c r="AC31" s="113">
        <f>+SUM(M31:AB31)</f>
        <v>96</v>
      </c>
      <c r="AD31" s="62" t="s">
        <v>166</v>
      </c>
      <c r="AE31" s="69">
        <f>D31/6</f>
        <v>2.0833333333333332E-2</v>
      </c>
      <c r="AF31" s="62" t="s">
        <v>167</v>
      </c>
      <c r="AG31" s="62" t="s">
        <v>168</v>
      </c>
      <c r="AH31" s="114" t="str">
        <f>'IP 3.1.1.'!$C$14</f>
        <v>Trabajodecenteycrecimientoeconómico</v>
      </c>
      <c r="AI31" s="71" t="str">
        <f>MID('IP 3.1.1.'!$F$14,1,3)</f>
        <v>8.3</v>
      </c>
      <c r="AJ31" s="62" t="str">
        <f>'IP 3.1.1.'!$C$16</f>
        <v>Territorial</v>
      </c>
      <c r="AK31" s="89" t="s">
        <v>180</v>
      </c>
      <c r="AL31" s="71" t="str">
        <f>'IP 3.1.1.'!$C$4</f>
        <v>Sí</v>
      </c>
      <c r="AM31" s="71">
        <f>'IP 3.1.1.'!$H$4</f>
        <v>183</v>
      </c>
      <c r="AN31" s="72">
        <f>'IP 3.1.1.'!$D$30</f>
        <v>5</v>
      </c>
      <c r="AO31" s="73">
        <f>'IP 3.1.1.'!$G$30</f>
        <v>2022</v>
      </c>
      <c r="AP31" s="65">
        <v>44927</v>
      </c>
      <c r="AQ31" s="66" t="s">
        <v>78</v>
      </c>
      <c r="AR31" s="64">
        <f>'IP 3.1.1.'!$D$37</f>
        <v>5</v>
      </c>
      <c r="AS31" s="64">
        <f>'IP 3.1.1.'!$F$37</f>
        <v>5</v>
      </c>
      <c r="AT31" s="64">
        <f>'IP 3.1.1.'!$H$37</f>
        <v>5</v>
      </c>
      <c r="AU31" s="64">
        <f>'IP 3.1.1.'!$J$37</f>
        <v>5</v>
      </c>
      <c r="AV31" s="64">
        <f>'IP 3.1.1.'!$L$37</f>
        <v>5</v>
      </c>
      <c r="AW31" s="64">
        <f>'IP 3.1.1.'!$D$39</f>
        <v>5</v>
      </c>
      <c r="AX31" s="64">
        <f>'IP 3.1.1.'!$F$39</f>
        <v>5</v>
      </c>
      <c r="AY31" s="64">
        <f>'IP 3.1.1.'!$H$39</f>
        <v>5</v>
      </c>
      <c r="AZ31" s="64">
        <f>'IP 3.1.1.'!$J$39</f>
        <v>5</v>
      </c>
      <c r="BA31" s="64">
        <f>'IP 3.1.1.'!$L$39</f>
        <v>5</v>
      </c>
      <c r="BB31" s="64">
        <f>'IP 3.1.1.'!$D$41</f>
        <v>5</v>
      </c>
      <c r="BC31" s="64">
        <f>'IP 3.1.1.'!$F$41</f>
        <v>5</v>
      </c>
      <c r="BD31" s="64">
        <f>'IP 3.1.1.'!$H$41</f>
        <v>5</v>
      </c>
      <c r="BE31" s="64">
        <f>'IP 3.1.1.'!$J$41</f>
        <v>5</v>
      </c>
      <c r="BF31" s="64">
        <f>'IP 3.1.1.'!$L$41</f>
        <v>5</v>
      </c>
      <c r="BG31" s="64">
        <f>'IP 3.1.1.'!$D$43</f>
        <v>5</v>
      </c>
      <c r="BH31" s="92">
        <f t="shared" ref="BH31:BH32" si="33">SUM(AR31:BG31)</f>
        <v>80</v>
      </c>
      <c r="BI31" s="86">
        <v>988</v>
      </c>
      <c r="BJ31" s="86">
        <v>4940</v>
      </c>
      <c r="BK31" s="89" t="s">
        <v>83</v>
      </c>
      <c r="BL31" s="93">
        <v>7848</v>
      </c>
      <c r="BM31" s="75">
        <f t="shared" si="26"/>
        <v>1071.98</v>
      </c>
      <c r="BN31" s="75"/>
      <c r="BO31" s="89" t="s">
        <v>83</v>
      </c>
      <c r="BP31" s="93"/>
      <c r="BQ31" s="75">
        <f t="shared" si="27"/>
        <v>1163.0982999999999</v>
      </c>
      <c r="BR31" s="75"/>
      <c r="BS31" s="89" t="s">
        <v>83</v>
      </c>
      <c r="BT31" s="89"/>
      <c r="BU31" s="75">
        <f t="shared" si="28"/>
        <v>1261.9616554999998</v>
      </c>
      <c r="BV31" s="75"/>
      <c r="BW31" s="89" t="s">
        <v>83</v>
      </c>
      <c r="BX31" s="89"/>
      <c r="BY31" s="75">
        <f t="shared" si="29"/>
        <v>1369.2283962174997</v>
      </c>
      <c r="BZ31" s="75"/>
      <c r="CA31" s="89" t="s">
        <v>83</v>
      </c>
      <c r="CB31" s="93"/>
      <c r="CC31" s="75">
        <f t="shared" si="30"/>
        <v>1485.6128098959871</v>
      </c>
      <c r="CD31" s="75"/>
      <c r="CE31" s="89" t="s">
        <v>83</v>
      </c>
      <c r="CF31" s="93"/>
      <c r="CG31" s="75">
        <f t="shared" ref="CG31:CG32" si="34">CC31*1.085</f>
        <v>1611.889898737146</v>
      </c>
      <c r="CH31" s="75"/>
      <c r="CI31" s="89" t="s">
        <v>83</v>
      </c>
      <c r="CJ31" s="94"/>
      <c r="CK31" s="75">
        <f t="shared" ref="CK31:CK32" si="35">CG31*1.085</f>
        <v>1748.9005401298034</v>
      </c>
      <c r="CL31" s="75"/>
      <c r="CM31" s="89" t="s">
        <v>83</v>
      </c>
      <c r="CN31" s="94"/>
      <c r="CO31" s="75">
        <f t="shared" ref="CO31:CO32" si="36">CK31*1.085</f>
        <v>1897.5570860408366</v>
      </c>
      <c r="CP31" s="75"/>
      <c r="CQ31" s="89" t="s">
        <v>83</v>
      </c>
      <c r="CR31" s="94"/>
      <c r="CS31" s="75">
        <f t="shared" ref="CS31:CS32" si="37">CO31*1.085</f>
        <v>2058.8494383543075</v>
      </c>
      <c r="CT31" s="75"/>
      <c r="CU31" s="89" t="s">
        <v>83</v>
      </c>
      <c r="CV31" s="94"/>
      <c r="CW31" s="75">
        <f t="shared" ref="CW31:CW32" si="38">CS31*1.085</f>
        <v>2233.8516406144236</v>
      </c>
      <c r="CX31" s="86"/>
      <c r="CY31" s="89" t="s">
        <v>83</v>
      </c>
      <c r="CZ31" s="94"/>
      <c r="DA31" s="75">
        <f t="shared" ref="DA31:DA32" si="39">CW31*1.085</f>
        <v>2423.7290300666496</v>
      </c>
      <c r="DB31" s="86"/>
      <c r="DC31" s="89" t="s">
        <v>83</v>
      </c>
      <c r="DD31" s="94"/>
      <c r="DE31" s="75">
        <f t="shared" ref="DE31:DE32" si="40">DA31*1.085</f>
        <v>2629.7459976223145</v>
      </c>
      <c r="DF31" s="86"/>
      <c r="DG31" s="89" t="s">
        <v>83</v>
      </c>
      <c r="DH31" s="94"/>
      <c r="DI31" s="75">
        <f t="shared" ref="DI31:DI32" si="41">DE31*1.085</f>
        <v>2853.274407420211</v>
      </c>
      <c r="DJ31" s="86"/>
      <c r="DK31" s="89" t="s">
        <v>83</v>
      </c>
      <c r="DL31" s="94"/>
      <c r="DM31" s="75">
        <f t="shared" ref="DM31:DM32" si="42">DI31*1.085</f>
        <v>3095.8027320509286</v>
      </c>
      <c r="DN31" s="86"/>
      <c r="DO31" s="89" t="s">
        <v>83</v>
      </c>
      <c r="DP31" s="94"/>
      <c r="DQ31" s="75">
        <f t="shared" ref="DQ31:DQ32" si="43">DM31*1.085</f>
        <v>3358.9459642752577</v>
      </c>
      <c r="DR31" s="86"/>
      <c r="DS31" s="89" t="s">
        <v>83</v>
      </c>
      <c r="DT31" s="94"/>
      <c r="DU31" s="77">
        <f t="shared" si="4"/>
        <v>31252.427896925361</v>
      </c>
      <c r="DV31" s="78" t="str">
        <f>'IP 3.1.1.'!$C$7</f>
        <v>DesarrolloEconómicoIndustriayTurismo</v>
      </c>
      <c r="DW31" s="78" t="str">
        <f>'IP 3.1.1.'!$C$55</f>
        <v>Secretaría Distrital de Desarrollo Económico</v>
      </c>
      <c r="DX31" s="78" t="str">
        <f>'IP 3.1.1.'!$C$56</f>
        <v>Dirección de Competitividad Bogotá Región</v>
      </c>
      <c r="DY31" s="62" t="str">
        <f>'IP 3.1.1.'!$C$53</f>
        <v>Mariana Muñoz</v>
      </c>
      <c r="DZ31" s="62" t="str">
        <f>'IP 3.1.1.'!$C$58</f>
        <v>(601)3693777 Ext: 164</v>
      </c>
      <c r="EA31" s="79" t="str">
        <f>'IP 3.1.1.'!$C$57</f>
        <v>mmunoz@desarrolloeconomico.gov.co</v>
      </c>
      <c r="EB31" s="78" t="s">
        <v>169</v>
      </c>
      <c r="EC31" s="78" t="s">
        <v>170</v>
      </c>
      <c r="ED31" s="78" t="s">
        <v>100</v>
      </c>
      <c r="EE31" s="62" t="s">
        <v>101</v>
      </c>
      <c r="EF31" s="62"/>
      <c r="EG31" s="79"/>
      <c r="EH31" s="111"/>
      <c r="EI31" s="111"/>
      <c r="EJ31" s="111"/>
      <c r="EK31" s="111"/>
    </row>
    <row r="32" spans="1:141" ht="63.75">
      <c r="A32" s="102" t="s">
        <v>162</v>
      </c>
      <c r="B32" s="61">
        <v>0.25</v>
      </c>
      <c r="C32" s="97" t="s">
        <v>163</v>
      </c>
      <c r="D32" s="63">
        <f t="shared" si="23"/>
        <v>0.125</v>
      </c>
      <c r="E32" s="62" t="s">
        <v>164</v>
      </c>
      <c r="F32" s="62" t="s">
        <v>165</v>
      </c>
      <c r="G32" s="89" t="str">
        <f>'IR 3.1.'!C12</f>
        <v>Territorial</v>
      </c>
      <c r="H32" s="89" t="s">
        <v>180</v>
      </c>
      <c r="I32" s="89">
        <f>'IR 3.1.'!D25</f>
        <v>6</v>
      </c>
      <c r="J32" s="89">
        <f>'IR 3.1.'!G25</f>
        <v>2021</v>
      </c>
      <c r="K32" s="65">
        <v>44927</v>
      </c>
      <c r="L32" s="66" t="s">
        <v>78</v>
      </c>
      <c r="M32" s="113">
        <f>'IR 3.1.'!$D$32</f>
        <v>6</v>
      </c>
      <c r="N32" s="113">
        <f>'IR 3.1.'!$F$32</f>
        <v>6</v>
      </c>
      <c r="O32" s="113">
        <f>'IR 3.1.'!$H$32</f>
        <v>6</v>
      </c>
      <c r="P32" s="113">
        <f>'IR 3.1.'!$J$32</f>
        <v>6</v>
      </c>
      <c r="Q32" s="113">
        <f>'IR 3.1.'!$L$32</f>
        <v>6</v>
      </c>
      <c r="R32" s="113">
        <f>'IR 3.1.'!$D$34</f>
        <v>6</v>
      </c>
      <c r="S32" s="113">
        <f>'IR 3.1.'!$F$34</f>
        <v>6</v>
      </c>
      <c r="T32" s="113">
        <f>'IR 3.1.'!$H$34</f>
        <v>6</v>
      </c>
      <c r="U32" s="113">
        <f>'IR 3.1.'!$J$34</f>
        <v>6</v>
      </c>
      <c r="V32" s="113">
        <f>'IR 3.1.'!$L$34</f>
        <v>6</v>
      </c>
      <c r="W32" s="113">
        <f>'IR 3.1.'!$D$36</f>
        <v>6</v>
      </c>
      <c r="X32" s="113">
        <f>'IR 3.1.'!$F$36</f>
        <v>6</v>
      </c>
      <c r="Y32" s="113">
        <f>'IR 3.1.'!$H$36</f>
        <v>6</v>
      </c>
      <c r="Z32" s="113">
        <f>'IR 3.1.'!$J$36</f>
        <v>6</v>
      </c>
      <c r="AA32" s="113">
        <f>'IR 3.1.'!$L$36</f>
        <v>6</v>
      </c>
      <c r="AB32" s="113">
        <f>'IR 3.1.'!$D$38</f>
        <v>6</v>
      </c>
      <c r="AC32" s="113">
        <f t="shared" ref="AC32:AC35" si="44">+SUM(M32:AB32)</f>
        <v>96</v>
      </c>
      <c r="AD32" s="100" t="s">
        <v>171</v>
      </c>
      <c r="AE32" s="69">
        <f t="shared" ref="AE32:AE36" si="45">D32/6</f>
        <v>2.0833333333333332E-2</v>
      </c>
      <c r="AF32" s="62" t="s">
        <v>172</v>
      </c>
      <c r="AG32" s="62" t="s">
        <v>173</v>
      </c>
      <c r="AH32" s="70" t="str">
        <f>'IP 3.1.2.'!$C$14</f>
        <v>Trabajodecenteycrecimientoeconómico</v>
      </c>
      <c r="AI32" s="71" t="str">
        <f>MID('IP 3.1.2.'!$F$14,1,3)</f>
        <v>8.3</v>
      </c>
      <c r="AJ32" s="62" t="str">
        <f>'IP 3.1.2.'!$C$16</f>
        <v>Territorial</v>
      </c>
      <c r="AK32" s="89" t="s">
        <v>180</v>
      </c>
      <c r="AL32" s="71" t="str">
        <f>'IP 3.1.2.'!$C$4</f>
        <v>Sí</v>
      </c>
      <c r="AM32" s="71">
        <f>'IP 3.1.2.'!$H$4</f>
        <v>183</v>
      </c>
      <c r="AN32" s="72">
        <f>'IP 3.1.2.'!$D$30</f>
        <v>1</v>
      </c>
      <c r="AO32" s="73">
        <f>'IP 3.1.2.'!$G$30</f>
        <v>2022</v>
      </c>
      <c r="AP32" s="65">
        <v>44927</v>
      </c>
      <c r="AQ32" s="66" t="s">
        <v>78</v>
      </c>
      <c r="AR32" s="64">
        <f>'IP 3.1.2.'!$D$37</f>
        <v>2</v>
      </c>
      <c r="AS32" s="64">
        <f>'IP 3.1.2.'!$F$37</f>
        <v>2</v>
      </c>
      <c r="AT32" s="64">
        <f>'IP 3.1.2.'!$H$37</f>
        <v>2</v>
      </c>
      <c r="AU32" s="64">
        <f>'IP 3.1.2.'!$J$37</f>
        <v>2</v>
      </c>
      <c r="AV32" s="64">
        <f>'IP 3.1.2.'!$L$37</f>
        <v>2</v>
      </c>
      <c r="AW32" s="64">
        <f>'IP 3.1.2.'!$D$39</f>
        <v>2</v>
      </c>
      <c r="AX32" s="64">
        <f>'IP 3.1.2.'!$F$39</f>
        <v>2</v>
      </c>
      <c r="AY32" s="64">
        <f>'IP 3.1.2.'!$H$39</f>
        <v>2</v>
      </c>
      <c r="AZ32" s="64">
        <f>'IP 3.1.2.'!$J$39</f>
        <v>2</v>
      </c>
      <c r="BA32" s="64">
        <f>'IP 3.1.2.'!$L$39</f>
        <v>2</v>
      </c>
      <c r="BB32" s="64">
        <f>'IP 3.1.2.'!$D$41</f>
        <v>2</v>
      </c>
      <c r="BC32" s="64">
        <f>'IP 3.1.2.'!$F$41</f>
        <v>2</v>
      </c>
      <c r="BD32" s="64">
        <f>'IP 3.1.2.'!$H$41</f>
        <v>2</v>
      </c>
      <c r="BE32" s="64">
        <f>'IP 3.1.2.'!$J$41</f>
        <v>2</v>
      </c>
      <c r="BF32" s="64">
        <f>'IP 3.1.2.'!$L$41</f>
        <v>2</v>
      </c>
      <c r="BG32" s="64">
        <f>'IP 3.1.2.'!$D$43</f>
        <v>2</v>
      </c>
      <c r="BH32" s="92">
        <f t="shared" si="33"/>
        <v>32</v>
      </c>
      <c r="BI32" s="86">
        <v>572</v>
      </c>
      <c r="BJ32" s="86">
        <v>572</v>
      </c>
      <c r="BK32" s="89" t="s">
        <v>83</v>
      </c>
      <c r="BL32" s="93">
        <v>7844</v>
      </c>
      <c r="BM32" s="75">
        <f t="shared" si="26"/>
        <v>620.62</v>
      </c>
      <c r="BN32" s="75"/>
      <c r="BO32" s="89" t="s">
        <v>83</v>
      </c>
      <c r="BP32" s="93"/>
      <c r="BQ32" s="75">
        <f t="shared" si="27"/>
        <v>673.37270000000001</v>
      </c>
      <c r="BR32" s="75"/>
      <c r="BS32" s="89" t="s">
        <v>83</v>
      </c>
      <c r="BT32" s="89"/>
      <c r="BU32" s="75">
        <f t="shared" si="28"/>
        <v>730.60937949999993</v>
      </c>
      <c r="BV32" s="75"/>
      <c r="BW32" s="89" t="s">
        <v>83</v>
      </c>
      <c r="BX32" s="89"/>
      <c r="BY32" s="75">
        <f t="shared" si="29"/>
        <v>792.71117675749986</v>
      </c>
      <c r="BZ32" s="75"/>
      <c r="CA32" s="89" t="s">
        <v>83</v>
      </c>
      <c r="CB32" s="93"/>
      <c r="CC32" s="75">
        <f t="shared" si="30"/>
        <v>860.09162678188727</v>
      </c>
      <c r="CD32" s="75"/>
      <c r="CE32" s="89" t="s">
        <v>83</v>
      </c>
      <c r="CF32" s="93"/>
      <c r="CG32" s="75">
        <f t="shared" si="34"/>
        <v>933.19941505834765</v>
      </c>
      <c r="CH32" s="75"/>
      <c r="CI32" s="89" t="s">
        <v>83</v>
      </c>
      <c r="CJ32" s="94"/>
      <c r="CK32" s="75">
        <f t="shared" si="35"/>
        <v>1012.5213653383072</v>
      </c>
      <c r="CL32" s="75"/>
      <c r="CM32" s="89" t="s">
        <v>83</v>
      </c>
      <c r="CN32" s="94"/>
      <c r="CO32" s="75">
        <f t="shared" si="36"/>
        <v>1098.5856813920632</v>
      </c>
      <c r="CP32" s="75"/>
      <c r="CQ32" s="89" t="s">
        <v>83</v>
      </c>
      <c r="CR32" s="94"/>
      <c r="CS32" s="75">
        <f t="shared" si="37"/>
        <v>1191.9654643103886</v>
      </c>
      <c r="CT32" s="75"/>
      <c r="CU32" s="89" t="s">
        <v>83</v>
      </c>
      <c r="CV32" s="94"/>
      <c r="CW32" s="75">
        <f t="shared" si="38"/>
        <v>1293.2825287767716</v>
      </c>
      <c r="CX32" s="86"/>
      <c r="CY32" s="89" t="s">
        <v>83</v>
      </c>
      <c r="CZ32" s="94"/>
      <c r="DA32" s="75">
        <f t="shared" si="39"/>
        <v>1403.2115437227972</v>
      </c>
      <c r="DB32" s="86"/>
      <c r="DC32" s="89" t="s">
        <v>83</v>
      </c>
      <c r="DD32" s="94"/>
      <c r="DE32" s="75">
        <f t="shared" si="40"/>
        <v>1522.4845249392349</v>
      </c>
      <c r="DF32" s="86"/>
      <c r="DG32" s="89" t="s">
        <v>83</v>
      </c>
      <c r="DH32" s="94"/>
      <c r="DI32" s="75">
        <f t="shared" si="41"/>
        <v>1651.8957095590699</v>
      </c>
      <c r="DJ32" s="86"/>
      <c r="DK32" s="89" t="s">
        <v>83</v>
      </c>
      <c r="DL32" s="94"/>
      <c r="DM32" s="75">
        <f t="shared" si="42"/>
        <v>1792.3068448715908</v>
      </c>
      <c r="DN32" s="86"/>
      <c r="DO32" s="89" t="s">
        <v>83</v>
      </c>
      <c r="DP32" s="94"/>
      <c r="DQ32" s="75">
        <f t="shared" si="43"/>
        <v>1944.652926685676</v>
      </c>
      <c r="DR32" s="86"/>
      <c r="DS32" s="89" t="s">
        <v>83</v>
      </c>
      <c r="DT32" s="94"/>
      <c r="DU32" s="77">
        <f t="shared" si="4"/>
        <v>18093.510887693636</v>
      </c>
      <c r="DV32" s="78" t="str">
        <f>'IP 3.1.2.'!$C$7</f>
        <v>DesarrolloEconómicoIndustriayTurismo</v>
      </c>
      <c r="DW32" s="78" t="str">
        <f>'IP 3.1.2.'!$C$55</f>
        <v>Secretaría Distrital de Desarrollo Económico</v>
      </c>
      <c r="DX32" s="78" t="str">
        <f>'IP 3.1.2.'!$C$56</f>
        <v>Dirección de Competitividad Bogotá Región</v>
      </c>
      <c r="DY32" s="62" t="str">
        <f>'IP 3.1.2.'!$C$53</f>
        <v>Mariana Muñoz</v>
      </c>
      <c r="DZ32" s="62" t="str">
        <f>'IP 3.1.2.'!$C$58</f>
        <v>(601)3693777 Ext: 164</v>
      </c>
      <c r="EA32" s="79" t="str">
        <f>'IP 3.1.2.'!$C$57</f>
        <v>mmunoz@desarrolloeconomico.gov.co</v>
      </c>
      <c r="EB32" s="78" t="s">
        <v>174</v>
      </c>
      <c r="EC32" s="78" t="s">
        <v>175</v>
      </c>
      <c r="ED32" s="78" t="s">
        <v>176</v>
      </c>
      <c r="EE32" s="62" t="s">
        <v>177</v>
      </c>
      <c r="EF32" s="62"/>
      <c r="EG32" s="79"/>
      <c r="EH32" s="103"/>
      <c r="EI32" s="103"/>
      <c r="EJ32" s="103"/>
      <c r="EK32" s="103"/>
    </row>
    <row r="33" spans="1:141" ht="63.75">
      <c r="A33" s="102" t="s">
        <v>162</v>
      </c>
      <c r="B33" s="61">
        <v>0.25</v>
      </c>
      <c r="C33" s="62" t="s">
        <v>163</v>
      </c>
      <c r="D33" s="63">
        <f t="shared" si="23"/>
        <v>0.125</v>
      </c>
      <c r="E33" s="62" t="s">
        <v>164</v>
      </c>
      <c r="F33" s="62" t="s">
        <v>165</v>
      </c>
      <c r="G33" s="62" t="str">
        <f>'IR 3.1.'!C12</f>
        <v>Territorial</v>
      </c>
      <c r="H33" s="89" t="s">
        <v>180</v>
      </c>
      <c r="I33" s="62">
        <f>'IR 3.1.'!D25</f>
        <v>6</v>
      </c>
      <c r="J33" s="62">
        <f>'IR 3.1.'!G25</f>
        <v>2021</v>
      </c>
      <c r="K33" s="65">
        <v>44927</v>
      </c>
      <c r="L33" s="66" t="s">
        <v>78</v>
      </c>
      <c r="M33" s="113">
        <f>'IR 3.1.'!$D$32</f>
        <v>6</v>
      </c>
      <c r="N33" s="113">
        <f>'IR 3.1.'!$F$32</f>
        <v>6</v>
      </c>
      <c r="O33" s="113">
        <f>'IR 3.1.'!$H$32</f>
        <v>6</v>
      </c>
      <c r="P33" s="113">
        <f>'IR 3.1.'!$J$32</f>
        <v>6</v>
      </c>
      <c r="Q33" s="113">
        <f>'IR 3.1.'!$L$32</f>
        <v>6</v>
      </c>
      <c r="R33" s="113">
        <f>'IR 3.1.'!$D$34</f>
        <v>6</v>
      </c>
      <c r="S33" s="113">
        <f>'IR 3.1.'!$F$34</f>
        <v>6</v>
      </c>
      <c r="T33" s="113">
        <f>'IR 3.1.'!$H$34</f>
        <v>6</v>
      </c>
      <c r="U33" s="113">
        <f>'IR 3.1.'!$J$34</f>
        <v>6</v>
      </c>
      <c r="V33" s="113">
        <f>'IR 3.1.'!$L$34</f>
        <v>6</v>
      </c>
      <c r="W33" s="113">
        <f>'IR 3.1.'!$D$36</f>
        <v>6</v>
      </c>
      <c r="X33" s="113">
        <f>'IR 3.1.'!$F$36</f>
        <v>6</v>
      </c>
      <c r="Y33" s="113">
        <f>'IR 3.1.'!$H$36</f>
        <v>6</v>
      </c>
      <c r="Z33" s="113">
        <f>'IR 3.1.'!$J$36</f>
        <v>6</v>
      </c>
      <c r="AA33" s="113">
        <f>'IR 3.1.'!$L$36</f>
        <v>6</v>
      </c>
      <c r="AB33" s="113">
        <f>'IR 3.1.'!$D$38</f>
        <v>6</v>
      </c>
      <c r="AC33" s="113">
        <f t="shared" si="44"/>
        <v>96</v>
      </c>
      <c r="AD33" s="78" t="s">
        <v>178</v>
      </c>
      <c r="AE33" s="69">
        <f t="shared" si="45"/>
        <v>2.0833333333333332E-2</v>
      </c>
      <c r="AF33" s="62" t="s">
        <v>960</v>
      </c>
      <c r="AG33" s="62" t="s">
        <v>179</v>
      </c>
      <c r="AH33" s="70" t="str">
        <f>'IP 3.1.3.'!$C$14</f>
        <v>Trabajodecenteycrecimientoeconómico</v>
      </c>
      <c r="AI33" s="71" t="str">
        <f>MID('IP 3.1.3.'!$F$14,1,3)</f>
        <v>8.3</v>
      </c>
      <c r="AJ33" s="62" t="str">
        <f>'IP 3.1.3.'!$C$16</f>
        <v>N/A</v>
      </c>
      <c r="AK33" s="62" t="s">
        <v>180</v>
      </c>
      <c r="AL33" s="71" t="str">
        <f>'IP 3.1.3.'!$C$4</f>
        <v>Sí</v>
      </c>
      <c r="AM33" s="71">
        <f>'IP 3.1.3.'!$H$4</f>
        <v>167</v>
      </c>
      <c r="AN33" s="72" t="str">
        <f>'IP 3.1.3.'!$D$30</f>
        <v>N/D</v>
      </c>
      <c r="AO33" s="73" t="str">
        <f>'IP 3.1.3.'!$G$30</f>
        <v>N/D</v>
      </c>
      <c r="AP33" s="65">
        <v>44927</v>
      </c>
      <c r="AQ33" s="66" t="s">
        <v>78</v>
      </c>
      <c r="AR33" s="64">
        <f>'IP 3.1.3.'!$D$37</f>
        <v>1</v>
      </c>
      <c r="AS33" s="64">
        <f>'IP 3.1.3.'!$F$37</f>
        <v>1</v>
      </c>
      <c r="AT33" s="64">
        <f>'IP 3.1.3.'!$H$37</f>
        <v>1</v>
      </c>
      <c r="AU33" s="64">
        <f>'IP 3.1.3.'!$J$37</f>
        <v>1</v>
      </c>
      <c r="AV33" s="64">
        <f>'IP 3.1.3.'!$L$37</f>
        <v>1</v>
      </c>
      <c r="AW33" s="64">
        <f>'IP 3.1.3.'!$D$39</f>
        <v>1</v>
      </c>
      <c r="AX33" s="64">
        <f>'IP 3.1.3.'!$F$39</f>
        <v>1</v>
      </c>
      <c r="AY33" s="64">
        <f>'IP 3.1.3.'!$H$39</f>
        <v>1</v>
      </c>
      <c r="AZ33" s="64">
        <f>'IP 3.1.3.'!$J$39</f>
        <v>1</v>
      </c>
      <c r="BA33" s="64">
        <f>'IP 3.1.3.'!$L$39</f>
        <v>1</v>
      </c>
      <c r="BB33" s="64">
        <f>'IP 3.1.3.'!$D$41</f>
        <v>1</v>
      </c>
      <c r="BC33" s="64">
        <f>'IP 3.1.3.'!$F$41</f>
        <v>1</v>
      </c>
      <c r="BD33" s="64">
        <f>'IP 3.1.3.'!$H$41</f>
        <v>1</v>
      </c>
      <c r="BE33" s="64">
        <f>'IP 3.1.3.'!$J$41</f>
        <v>1</v>
      </c>
      <c r="BF33" s="64">
        <f>'IP 3.1.3.'!$L$41</f>
        <v>1</v>
      </c>
      <c r="BG33" s="64">
        <f>'IP 3.1.3.'!$D$43</f>
        <v>1</v>
      </c>
      <c r="BH33" s="92">
        <f>SUM(AR33:BG33)</f>
        <v>16</v>
      </c>
      <c r="BI33" s="86">
        <v>80</v>
      </c>
      <c r="BJ33" s="86"/>
      <c r="BK33" s="89" t="s">
        <v>83</v>
      </c>
      <c r="BL33" s="60">
        <v>7881</v>
      </c>
      <c r="BM33" s="75">
        <v>87</v>
      </c>
      <c r="BN33" s="75"/>
      <c r="BO33" s="89" t="s">
        <v>83</v>
      </c>
      <c r="BP33" s="60">
        <v>7881</v>
      </c>
      <c r="BQ33" s="75">
        <v>102</v>
      </c>
      <c r="BR33" s="75"/>
      <c r="BS33" s="89" t="s">
        <v>83</v>
      </c>
      <c r="BT33" s="115"/>
      <c r="BU33" s="75">
        <v>111</v>
      </c>
      <c r="BV33" s="75"/>
      <c r="BW33" s="89" t="s">
        <v>83</v>
      </c>
      <c r="BX33" s="115"/>
      <c r="BY33" s="75">
        <v>120</v>
      </c>
      <c r="BZ33" s="75"/>
      <c r="CA33" s="89" t="s">
        <v>83</v>
      </c>
      <c r="CB33" s="116"/>
      <c r="CC33" s="75">
        <v>131</v>
      </c>
      <c r="CD33" s="75"/>
      <c r="CE33" s="89" t="s">
        <v>83</v>
      </c>
      <c r="CF33" s="116"/>
      <c r="CG33" s="75">
        <v>142</v>
      </c>
      <c r="CH33" s="75"/>
      <c r="CI33" s="89" t="s">
        <v>83</v>
      </c>
      <c r="CJ33" s="117"/>
      <c r="CK33" s="75">
        <v>154</v>
      </c>
      <c r="CL33" s="75"/>
      <c r="CM33" s="89" t="s">
        <v>83</v>
      </c>
      <c r="CN33" s="117"/>
      <c r="CO33" s="75">
        <v>167</v>
      </c>
      <c r="CP33" s="75"/>
      <c r="CQ33" s="89" t="s">
        <v>83</v>
      </c>
      <c r="CR33" s="117"/>
      <c r="CS33" s="75">
        <v>181</v>
      </c>
      <c r="CT33" s="75"/>
      <c r="CU33" s="89" t="s">
        <v>83</v>
      </c>
      <c r="CV33" s="117"/>
      <c r="CW33" s="86">
        <v>196</v>
      </c>
      <c r="CX33" s="86"/>
      <c r="CY33" s="89" t="s">
        <v>83</v>
      </c>
      <c r="CZ33" s="117"/>
      <c r="DA33" s="86">
        <v>213</v>
      </c>
      <c r="DB33" s="86"/>
      <c r="DC33" s="89" t="s">
        <v>83</v>
      </c>
      <c r="DD33" s="117"/>
      <c r="DE33" s="86">
        <v>231</v>
      </c>
      <c r="DF33" s="86"/>
      <c r="DG33" s="89" t="s">
        <v>83</v>
      </c>
      <c r="DH33" s="117"/>
      <c r="DI33" s="86">
        <v>251</v>
      </c>
      <c r="DJ33" s="86"/>
      <c r="DK33" s="89" t="s">
        <v>83</v>
      </c>
      <c r="DL33" s="117"/>
      <c r="DM33" s="86">
        <v>252</v>
      </c>
      <c r="DN33" s="86"/>
      <c r="DO33" s="89" t="s">
        <v>83</v>
      </c>
      <c r="DP33" s="117"/>
      <c r="DQ33" s="86">
        <v>274</v>
      </c>
      <c r="DR33" s="86"/>
      <c r="DS33" s="89" t="s">
        <v>83</v>
      </c>
      <c r="DT33" s="117"/>
      <c r="DU33" s="77">
        <f t="shared" si="4"/>
        <v>2692</v>
      </c>
      <c r="DV33" s="78" t="str">
        <f>'IP 3.1.3.'!$C$7</f>
        <v>CulturaRecreaciónyDeporte</v>
      </c>
      <c r="DW33" s="78" t="str">
        <f>'IP 3.1.3.'!$C$55</f>
        <v>Secretaría de Cultura, Recreación y Deporte</v>
      </c>
      <c r="DX33" s="78" t="str">
        <f>'IP 3.1.3.'!$C$56</f>
        <v>Dirección de Economía, Estudios y Política</v>
      </c>
      <c r="DY33" s="62" t="str">
        <f>'IP 3.1.3.'!$C$53</f>
        <v>Mauricio Agudelo Ruiz</v>
      </c>
      <c r="DZ33" s="62" t="str">
        <f>'IP 3.1.3.'!$C$58</f>
        <v>(601) 327 48 50</v>
      </c>
      <c r="EA33" s="79" t="str">
        <f>'IP 3.1.3.'!$C$57</f>
        <v>mauricio.agudelo@scrd.gov.co</v>
      </c>
      <c r="EB33" s="78" t="s">
        <v>6</v>
      </c>
      <c r="EC33" s="78" t="s">
        <v>8</v>
      </c>
      <c r="ED33" s="78" t="s">
        <v>181</v>
      </c>
      <c r="EE33" s="62" t="s">
        <v>182</v>
      </c>
      <c r="EF33" s="62" t="s">
        <v>183</v>
      </c>
      <c r="EG33" s="79" t="s">
        <v>184</v>
      </c>
      <c r="EH33" s="111"/>
      <c r="EI33" s="111"/>
      <c r="EJ33" s="111"/>
      <c r="EK33" s="111"/>
    </row>
    <row r="34" spans="1:141" ht="63.75">
      <c r="A34" s="102" t="s">
        <v>162</v>
      </c>
      <c r="B34" s="61">
        <v>0.25</v>
      </c>
      <c r="C34" s="62" t="s">
        <v>163</v>
      </c>
      <c r="D34" s="63">
        <f t="shared" si="23"/>
        <v>0.125</v>
      </c>
      <c r="E34" s="62" t="s">
        <v>164</v>
      </c>
      <c r="F34" s="62" t="s">
        <v>165</v>
      </c>
      <c r="G34" s="62" t="str">
        <f>'IR 3.1.'!C12</f>
        <v>Territorial</v>
      </c>
      <c r="H34" s="89" t="s">
        <v>180</v>
      </c>
      <c r="I34" s="64">
        <f>'IR 3.1.'!D25</f>
        <v>6</v>
      </c>
      <c r="J34" s="62">
        <f>'IR 3.1.'!G25</f>
        <v>2021</v>
      </c>
      <c r="K34" s="65">
        <v>44927</v>
      </c>
      <c r="L34" s="66" t="s">
        <v>78</v>
      </c>
      <c r="M34" s="113">
        <f>'IR 3.1.'!$D$32</f>
        <v>6</v>
      </c>
      <c r="N34" s="113">
        <f>'IR 3.1.'!$F$32</f>
        <v>6</v>
      </c>
      <c r="O34" s="113">
        <f>'IR 3.1.'!$H$32</f>
        <v>6</v>
      </c>
      <c r="P34" s="113">
        <f>'IR 3.1.'!$J$32</f>
        <v>6</v>
      </c>
      <c r="Q34" s="113">
        <f>'IR 3.1.'!$L$32</f>
        <v>6</v>
      </c>
      <c r="R34" s="113">
        <f>'IR 3.1.'!$D$34</f>
        <v>6</v>
      </c>
      <c r="S34" s="113">
        <f>'IR 3.1.'!$F$34</f>
        <v>6</v>
      </c>
      <c r="T34" s="113">
        <f>'IR 3.1.'!$H$34</f>
        <v>6</v>
      </c>
      <c r="U34" s="113">
        <f>'IR 3.1.'!$J$34</f>
        <v>6</v>
      </c>
      <c r="V34" s="113">
        <f>'IR 3.1.'!$L$34</f>
        <v>6</v>
      </c>
      <c r="W34" s="113">
        <f>'IR 3.1.'!$D$36</f>
        <v>6</v>
      </c>
      <c r="X34" s="113">
        <f>'IR 3.1.'!$F$36</f>
        <v>6</v>
      </c>
      <c r="Y34" s="113">
        <f>'IR 3.1.'!$H$36</f>
        <v>6</v>
      </c>
      <c r="Z34" s="113">
        <f>'IR 3.1.'!$J$36</f>
        <v>6</v>
      </c>
      <c r="AA34" s="113">
        <f>'IR 3.1.'!$L$36</f>
        <v>6</v>
      </c>
      <c r="AB34" s="113">
        <f>'IR 3.1.'!$D$38</f>
        <v>6</v>
      </c>
      <c r="AC34" s="113">
        <f t="shared" si="44"/>
        <v>96</v>
      </c>
      <c r="AD34" s="62" t="s">
        <v>185</v>
      </c>
      <c r="AE34" s="69">
        <f t="shared" si="45"/>
        <v>2.0833333333333332E-2</v>
      </c>
      <c r="AF34" s="62" t="s">
        <v>982</v>
      </c>
      <c r="AG34" s="62" t="s">
        <v>186</v>
      </c>
      <c r="AH34" s="70" t="str">
        <f>'IP 3.1.4.'!$C$14</f>
        <v>Trabajodecenteycrecimientoeconómico</v>
      </c>
      <c r="AI34" s="71" t="str">
        <f>MID('IP 3.1.4.'!$F$14,1,3)</f>
        <v>8.3</v>
      </c>
      <c r="AJ34" s="62" t="str">
        <f>'IP 3.1.4.'!$C$16</f>
        <v>N/A</v>
      </c>
      <c r="AK34" s="62" t="s">
        <v>77</v>
      </c>
      <c r="AL34" s="71" t="str">
        <f>'IP 3.1.4.'!$C$4</f>
        <v>Sí</v>
      </c>
      <c r="AM34" s="71">
        <f>'IP 3.1.4.'!$H$4</f>
        <v>171</v>
      </c>
      <c r="AN34" s="118">
        <f>'IP 3.1.4.'!$D$30</f>
        <v>1</v>
      </c>
      <c r="AO34" s="73">
        <f>'IP 3.1.4.'!$G$30</f>
        <v>2022</v>
      </c>
      <c r="AP34" s="65">
        <v>44927</v>
      </c>
      <c r="AQ34" s="66" t="s">
        <v>187</v>
      </c>
      <c r="AR34" s="67">
        <f>'IP 3.1.4.'!$D$37</f>
        <v>1</v>
      </c>
      <c r="AS34" s="67">
        <f>'IP 3.1.4.'!$F$37</f>
        <v>1</v>
      </c>
      <c r="AT34" s="67">
        <f>'IP 3.1.4.'!$H$37</f>
        <v>1</v>
      </c>
      <c r="AU34" s="67">
        <f>'IP 3.1.4.'!$J$37</f>
        <v>1</v>
      </c>
      <c r="AV34" s="67">
        <f>'IP 3.1.4.'!$L$37</f>
        <v>1</v>
      </c>
      <c r="AW34" s="67">
        <f>'IP 3.1.4.'!$D$39</f>
        <v>1</v>
      </c>
      <c r="AX34" s="67">
        <f>'IP 3.1.4.'!$F$39</f>
        <v>1</v>
      </c>
      <c r="AY34" s="67">
        <f>'IP 3.1.4.'!$H$39</f>
        <v>1</v>
      </c>
      <c r="AZ34" s="67">
        <f>'IP 3.1.4.'!$J$39</f>
        <v>1</v>
      </c>
      <c r="BA34" s="67">
        <f>'IP 3.1.4.'!$L$39</f>
        <v>1</v>
      </c>
      <c r="BB34" s="67">
        <f>'IP 3.1.4.'!$D$41</f>
        <v>1</v>
      </c>
      <c r="BC34" s="67">
        <f>'IP 3.1.4.'!$F$41</f>
        <v>1</v>
      </c>
      <c r="BD34" s="67">
        <f>'IP 3.1.4.'!$H$41</f>
        <v>1</v>
      </c>
      <c r="BE34" s="67">
        <f>'IP 3.1.4.'!$J$41</f>
        <v>1</v>
      </c>
      <c r="BF34" s="67">
        <f>'IP 3.1.4.'!$L$41</f>
        <v>1</v>
      </c>
      <c r="BG34" s="67">
        <f>'IP 3.1.4.'!$D$43</f>
        <v>1</v>
      </c>
      <c r="BH34" s="112">
        <f>AW34</f>
        <v>1</v>
      </c>
      <c r="BI34" s="86">
        <v>33.5</v>
      </c>
      <c r="BJ34" s="86">
        <v>33.5</v>
      </c>
      <c r="BK34" s="89" t="s">
        <v>83</v>
      </c>
      <c r="BL34" s="60">
        <v>7847</v>
      </c>
      <c r="BM34" s="75">
        <f t="shared" ref="BM34:BM35" si="46">BI34*1.085</f>
        <v>36.347499999999997</v>
      </c>
      <c r="BN34" s="75"/>
      <c r="BO34" s="89" t="s">
        <v>83</v>
      </c>
      <c r="BP34" s="60"/>
      <c r="BQ34" s="75">
        <f t="shared" ref="BQ34:BQ35" si="47">BM34*1.085</f>
        <v>39.437037499999995</v>
      </c>
      <c r="BR34" s="75"/>
      <c r="BS34" s="89" t="s">
        <v>83</v>
      </c>
      <c r="BT34" s="62"/>
      <c r="BU34" s="75">
        <f t="shared" ref="BU34:BU35" si="48">BQ34*1.085</f>
        <v>42.789185687499995</v>
      </c>
      <c r="BV34" s="75"/>
      <c r="BW34" s="89" t="s">
        <v>83</v>
      </c>
      <c r="BX34" s="62"/>
      <c r="BY34" s="75">
        <f t="shared" ref="BY34:BY35" si="49">BU34*1.085</f>
        <v>46.426266470937492</v>
      </c>
      <c r="BZ34" s="75"/>
      <c r="CA34" s="89" t="s">
        <v>83</v>
      </c>
      <c r="CB34" s="60"/>
      <c r="CC34" s="75">
        <f t="shared" ref="CC34:CC35" si="50">BY34*1.085</f>
        <v>50.372499120967177</v>
      </c>
      <c r="CD34" s="75"/>
      <c r="CE34" s="89" t="s">
        <v>83</v>
      </c>
      <c r="CF34" s="60"/>
      <c r="CG34" s="75">
        <f t="shared" ref="CG34:CG35" si="51">CC34*1.085</f>
        <v>54.654161546249384</v>
      </c>
      <c r="CH34" s="75"/>
      <c r="CI34" s="89" t="s">
        <v>83</v>
      </c>
      <c r="CJ34" s="77"/>
      <c r="CK34" s="75">
        <f t="shared" ref="CK34:CK35" si="52">CG34*1.085</f>
        <v>59.299765277680578</v>
      </c>
      <c r="CL34" s="75"/>
      <c r="CM34" s="89" t="s">
        <v>83</v>
      </c>
      <c r="CN34" s="77"/>
      <c r="CO34" s="75">
        <f t="shared" ref="CO34:CO35" si="53">CK34*1.085</f>
        <v>64.340245326283423</v>
      </c>
      <c r="CP34" s="75"/>
      <c r="CQ34" s="89" t="s">
        <v>83</v>
      </c>
      <c r="CR34" s="77"/>
      <c r="CS34" s="75">
        <f t="shared" ref="CS34:CS35" si="54">CO34*1.085</f>
        <v>69.80916617901751</v>
      </c>
      <c r="CT34" s="75"/>
      <c r="CU34" s="89" t="s">
        <v>83</v>
      </c>
      <c r="CV34" s="77"/>
      <c r="CW34" s="75">
        <f t="shared" ref="CW34:CW35" si="55">CS34*1.085</f>
        <v>75.742945304233999</v>
      </c>
      <c r="CX34" s="86"/>
      <c r="CY34" s="89" t="s">
        <v>83</v>
      </c>
      <c r="CZ34" s="77"/>
      <c r="DA34" s="75">
        <f t="shared" ref="DA34:DA35" si="56">CW34*1.085</f>
        <v>82.181095655093884</v>
      </c>
      <c r="DB34" s="86"/>
      <c r="DC34" s="89" t="s">
        <v>83</v>
      </c>
      <c r="DD34" s="77"/>
      <c r="DE34" s="75">
        <f t="shared" ref="DE34:DE35" si="57">DA34*1.085</f>
        <v>89.166488785776863</v>
      </c>
      <c r="DF34" s="86"/>
      <c r="DG34" s="89" t="s">
        <v>83</v>
      </c>
      <c r="DH34" s="77"/>
      <c r="DI34" s="75">
        <f t="shared" ref="DI34:DI35" si="58">DE34*1.085</f>
        <v>96.745640332567888</v>
      </c>
      <c r="DJ34" s="86"/>
      <c r="DK34" s="89" t="s">
        <v>83</v>
      </c>
      <c r="DL34" s="77"/>
      <c r="DM34" s="75">
        <f t="shared" ref="DM34:DM35" si="59">DI34*1.085</f>
        <v>104.96901976083616</v>
      </c>
      <c r="DN34" s="86"/>
      <c r="DO34" s="89" t="s">
        <v>83</v>
      </c>
      <c r="DP34" s="77"/>
      <c r="DQ34" s="75">
        <f t="shared" ref="DQ34:DQ35" si="60">DM34*1.085</f>
        <v>113.89138644050723</v>
      </c>
      <c r="DR34" s="86"/>
      <c r="DS34" s="89" t="s">
        <v>83</v>
      </c>
      <c r="DT34" s="77"/>
      <c r="DU34" s="77">
        <f t="shared" si="4"/>
        <v>1059.6724033876517</v>
      </c>
      <c r="DV34" s="78" t="str">
        <f>'IP 3.1.4.'!$C$7</f>
        <v>DesarrolloEconómicoIndustriayTurismo</v>
      </c>
      <c r="DW34" s="78" t="str">
        <f>'IP 3.1.4.'!$C$55</f>
        <v xml:space="preserve">Secretaría Distrital de Desarrollo Económico                                                                                </v>
      </c>
      <c r="DX34" s="78" t="str">
        <f>'IP 3.1.4.'!$C$56</f>
        <v>Subdirección de Innovación y Productividad</v>
      </c>
      <c r="DY34" s="62" t="str">
        <f>'IP 3.1.4.'!$C$53</f>
        <v xml:space="preserve">Ana Maria Veloza Cardenas </v>
      </c>
      <c r="DZ34" s="62" t="str">
        <f>'IP 3.1.4.'!$C$58</f>
        <v>(601)3693777</v>
      </c>
      <c r="EA34" s="79" t="str">
        <f>'IP 3.1.4.'!$C$57</f>
        <v>aveloza@desarrolloeconomico.gov.co</v>
      </c>
      <c r="EB34" s="78"/>
      <c r="EC34" s="78"/>
      <c r="ED34" s="78"/>
      <c r="EE34" s="62"/>
      <c r="EF34" s="62"/>
      <c r="EG34" s="79"/>
      <c r="EH34" s="111"/>
      <c r="EI34" s="111"/>
      <c r="EJ34" s="111"/>
      <c r="EK34" s="111"/>
    </row>
    <row r="35" spans="1:141" ht="89.25">
      <c r="A35" s="102" t="s">
        <v>162</v>
      </c>
      <c r="B35" s="61">
        <v>0.25</v>
      </c>
      <c r="C35" s="89" t="s">
        <v>163</v>
      </c>
      <c r="D35" s="63">
        <f t="shared" si="23"/>
        <v>0.125</v>
      </c>
      <c r="E35" s="62" t="s">
        <v>164</v>
      </c>
      <c r="F35" s="62" t="s">
        <v>165</v>
      </c>
      <c r="G35" s="89" t="str">
        <f>'IR 3.1.'!C12</f>
        <v>Territorial</v>
      </c>
      <c r="H35" s="89" t="s">
        <v>180</v>
      </c>
      <c r="I35" s="64">
        <f>'IR 3.1.'!D25</f>
        <v>6</v>
      </c>
      <c r="J35" s="62">
        <f>'IR 3.1.'!G25</f>
        <v>2021</v>
      </c>
      <c r="K35" s="65">
        <v>44927</v>
      </c>
      <c r="L35" s="66" t="s">
        <v>78</v>
      </c>
      <c r="M35" s="113">
        <f>'IR 3.1.'!$D$32</f>
        <v>6</v>
      </c>
      <c r="N35" s="113">
        <f>'IR 3.1.'!$F$32</f>
        <v>6</v>
      </c>
      <c r="O35" s="113">
        <f>'IR 3.1.'!$H$32</f>
        <v>6</v>
      </c>
      <c r="P35" s="113">
        <f>'IR 3.1.'!$J$32</f>
        <v>6</v>
      </c>
      <c r="Q35" s="113">
        <f>'IR 3.1.'!$L$32</f>
        <v>6</v>
      </c>
      <c r="R35" s="113">
        <f>'IR 3.1.'!$D$34</f>
        <v>6</v>
      </c>
      <c r="S35" s="113">
        <f>'IR 3.1.'!$F$34</f>
        <v>6</v>
      </c>
      <c r="T35" s="113">
        <f>'IR 3.1.'!$H$34</f>
        <v>6</v>
      </c>
      <c r="U35" s="113">
        <f>'IR 3.1.'!$J$34</f>
        <v>6</v>
      </c>
      <c r="V35" s="113">
        <f>'IR 3.1.'!$L$34</f>
        <v>6</v>
      </c>
      <c r="W35" s="113">
        <f>'IR 3.1.'!$D$36</f>
        <v>6</v>
      </c>
      <c r="X35" s="113">
        <f>'IR 3.1.'!$F$36</f>
        <v>6</v>
      </c>
      <c r="Y35" s="113">
        <f>'IR 3.1.'!$H$36</f>
        <v>6</v>
      </c>
      <c r="Z35" s="113">
        <f>'IR 3.1.'!$J$36</f>
        <v>6</v>
      </c>
      <c r="AA35" s="113">
        <f>'IR 3.1.'!$L$36</f>
        <v>6</v>
      </c>
      <c r="AB35" s="113">
        <f>'IR 3.1.'!$D$38</f>
        <v>6</v>
      </c>
      <c r="AC35" s="113">
        <f t="shared" si="44"/>
        <v>96</v>
      </c>
      <c r="AD35" s="78" t="s">
        <v>188</v>
      </c>
      <c r="AE35" s="69">
        <f t="shared" si="45"/>
        <v>2.0833333333333332E-2</v>
      </c>
      <c r="AF35" s="62" t="s">
        <v>189</v>
      </c>
      <c r="AG35" s="62" t="s">
        <v>190</v>
      </c>
      <c r="AH35" s="70" t="str">
        <f>'IP 3.1.5.'!$C$14</f>
        <v>Trabajodecenteycrecimientoeconómico</v>
      </c>
      <c r="AI35" s="71" t="str">
        <f>MID('IP 3.1.5.'!$F$14,1,3)</f>
        <v>8.3</v>
      </c>
      <c r="AJ35" s="62" t="str">
        <f>'IP 3.1.5.'!$C$16</f>
        <v>Territorial</v>
      </c>
      <c r="AK35" s="119" t="s">
        <v>82</v>
      </c>
      <c r="AL35" s="71" t="str">
        <f>'IP 3.1.5.'!$C$4</f>
        <v>Sí</v>
      </c>
      <c r="AM35" s="71">
        <f>'IP 3.1.5.'!$H$4</f>
        <v>121</v>
      </c>
      <c r="AN35" s="72" t="str">
        <f>'IP 3.1.5.'!$D$30</f>
        <v>N/D</v>
      </c>
      <c r="AO35" s="73" t="str">
        <f>'IP 3.1.5.'!$G$30</f>
        <v>N/D</v>
      </c>
      <c r="AP35" s="65">
        <v>44927</v>
      </c>
      <c r="AQ35" s="66" t="s">
        <v>78</v>
      </c>
      <c r="AR35" s="67">
        <f>'IP 3.1.5.'!$D$37</f>
        <v>0.25</v>
      </c>
      <c r="AS35" s="67">
        <f>'IP 3.1.5.'!$F$37</f>
        <v>0.5</v>
      </c>
      <c r="AT35" s="67">
        <f>'IP 3.1.5.'!$H$37</f>
        <v>0.75</v>
      </c>
      <c r="AU35" s="67">
        <f>'IP 3.1.5.'!$J$37</f>
        <v>1</v>
      </c>
      <c r="AV35" s="67">
        <f>'IP 3.1.5.'!$L$37</f>
        <v>1</v>
      </c>
      <c r="AW35" s="67">
        <f>'IP 3.1.5.'!$D$39</f>
        <v>1</v>
      </c>
      <c r="AX35" s="67">
        <f>'IP 3.1.5.'!$F$39</f>
        <v>1</v>
      </c>
      <c r="AY35" s="67">
        <f>'IP 3.1.5.'!$H$39</f>
        <v>1</v>
      </c>
      <c r="AZ35" s="67">
        <f>'IP 3.1.5.'!$J$39</f>
        <v>1</v>
      </c>
      <c r="BA35" s="67">
        <f>'IP 3.1.5.'!$L$39</f>
        <v>1</v>
      </c>
      <c r="BB35" s="67">
        <f>'IP 3.1.5.'!$D$41</f>
        <v>1</v>
      </c>
      <c r="BC35" s="67">
        <f>'IP 3.1.5.'!$F$41</f>
        <v>1</v>
      </c>
      <c r="BD35" s="67">
        <f>'IP 3.1.5.'!$H$41</f>
        <v>1</v>
      </c>
      <c r="BE35" s="67">
        <f>'IP 3.1.5.'!$J$41</f>
        <v>1</v>
      </c>
      <c r="BF35" s="67">
        <f>'IP 3.1.5.'!$L$41</f>
        <v>1</v>
      </c>
      <c r="BG35" s="67">
        <f>'IP 3.1.5.'!$D$43</f>
        <v>1</v>
      </c>
      <c r="BH35" s="112">
        <f t="shared" ref="BH35:BH45" si="61">BG35</f>
        <v>1</v>
      </c>
      <c r="BI35" s="86">
        <v>25</v>
      </c>
      <c r="BJ35" s="86"/>
      <c r="BK35" s="89" t="s">
        <v>83</v>
      </c>
      <c r="BL35" s="119"/>
      <c r="BM35" s="75">
        <f t="shared" si="46"/>
        <v>27.125</v>
      </c>
      <c r="BN35" s="75"/>
      <c r="BO35" s="89" t="s">
        <v>83</v>
      </c>
      <c r="BP35" s="119"/>
      <c r="BQ35" s="75">
        <f t="shared" si="47"/>
        <v>29.430624999999999</v>
      </c>
      <c r="BR35" s="75"/>
      <c r="BS35" s="89" t="s">
        <v>83</v>
      </c>
      <c r="BT35" s="119"/>
      <c r="BU35" s="75">
        <f t="shared" si="48"/>
        <v>31.932228124999998</v>
      </c>
      <c r="BV35" s="75"/>
      <c r="BW35" s="89" t="s">
        <v>83</v>
      </c>
      <c r="BX35" s="119"/>
      <c r="BY35" s="75">
        <f t="shared" si="49"/>
        <v>34.646467515624998</v>
      </c>
      <c r="BZ35" s="75"/>
      <c r="CA35" s="89" t="s">
        <v>83</v>
      </c>
      <c r="CB35" s="119"/>
      <c r="CC35" s="75">
        <f t="shared" si="50"/>
        <v>37.59141725445312</v>
      </c>
      <c r="CD35" s="75"/>
      <c r="CE35" s="89" t="s">
        <v>83</v>
      </c>
      <c r="CF35" s="119"/>
      <c r="CG35" s="75">
        <f t="shared" si="51"/>
        <v>40.786687721081634</v>
      </c>
      <c r="CH35" s="75"/>
      <c r="CI35" s="89" t="s">
        <v>83</v>
      </c>
      <c r="CJ35" s="120"/>
      <c r="CK35" s="75">
        <f t="shared" si="52"/>
        <v>44.253556177373575</v>
      </c>
      <c r="CL35" s="75"/>
      <c r="CM35" s="89" t="s">
        <v>83</v>
      </c>
      <c r="CN35" s="120"/>
      <c r="CO35" s="75">
        <f t="shared" si="53"/>
        <v>48.015108452450328</v>
      </c>
      <c r="CP35" s="75"/>
      <c r="CQ35" s="89" t="s">
        <v>83</v>
      </c>
      <c r="CR35" s="120"/>
      <c r="CS35" s="75">
        <f t="shared" si="54"/>
        <v>52.096392670908607</v>
      </c>
      <c r="CT35" s="75"/>
      <c r="CU35" s="89" t="s">
        <v>83</v>
      </c>
      <c r="CV35" s="120"/>
      <c r="CW35" s="75">
        <f t="shared" si="55"/>
        <v>56.524586047935834</v>
      </c>
      <c r="CX35" s="86"/>
      <c r="CY35" s="89" t="s">
        <v>83</v>
      </c>
      <c r="CZ35" s="120"/>
      <c r="DA35" s="75">
        <f t="shared" si="56"/>
        <v>61.329175862010381</v>
      </c>
      <c r="DB35" s="86"/>
      <c r="DC35" s="89" t="s">
        <v>83</v>
      </c>
      <c r="DD35" s="120"/>
      <c r="DE35" s="75">
        <f t="shared" si="57"/>
        <v>66.542155810281258</v>
      </c>
      <c r="DF35" s="86"/>
      <c r="DG35" s="89" t="s">
        <v>83</v>
      </c>
      <c r="DH35" s="120"/>
      <c r="DI35" s="75">
        <f t="shared" si="58"/>
        <v>72.198239054155167</v>
      </c>
      <c r="DJ35" s="86"/>
      <c r="DK35" s="89" t="s">
        <v>83</v>
      </c>
      <c r="DL35" s="120"/>
      <c r="DM35" s="75">
        <f t="shared" si="59"/>
        <v>78.33508937375835</v>
      </c>
      <c r="DN35" s="86"/>
      <c r="DO35" s="89" t="s">
        <v>83</v>
      </c>
      <c r="DP35" s="120"/>
      <c r="DQ35" s="75">
        <f t="shared" si="60"/>
        <v>84.99357197052781</v>
      </c>
      <c r="DR35" s="86"/>
      <c r="DS35" s="89" t="s">
        <v>83</v>
      </c>
      <c r="DT35" s="120"/>
      <c r="DU35" s="77">
        <f t="shared" si="4"/>
        <v>790.80030103556101</v>
      </c>
      <c r="DV35" s="78" t="str">
        <f>'IP 3.1.5.'!$C$7</f>
        <v>DesarrolloEconómicoIndustriayTurismo</v>
      </c>
      <c r="DW35" s="78" t="str">
        <f>'IP 3.1.5.'!$C$55</f>
        <v xml:space="preserve">Secretaría Distrital de Desarrollo Económico                                                                                </v>
      </c>
      <c r="DX35" s="78" t="str">
        <f>'IP 3.1.5.'!$C$56</f>
        <v>Dirección de Estudios de Desarrollo Económico</v>
      </c>
      <c r="DY35" s="62" t="str">
        <f>'IP 3.1.5.'!$C$53</f>
        <v>Maria Catalina Bejarano</v>
      </c>
      <c r="DZ35" s="62">
        <f>'IP 3.1.5.'!$C$58</f>
        <v>3693777</v>
      </c>
      <c r="EA35" s="79" t="str">
        <f>'IP 3.1.5.'!$C$57</f>
        <v>mbejarano@desarrolloeconomico.gov.co</v>
      </c>
      <c r="EB35" s="78" t="s">
        <v>191</v>
      </c>
      <c r="EC35" s="78" t="s">
        <v>192</v>
      </c>
      <c r="ED35" s="78" t="s">
        <v>100</v>
      </c>
      <c r="EE35" s="62" t="s">
        <v>101</v>
      </c>
      <c r="EF35" s="62"/>
      <c r="EG35" s="79"/>
      <c r="EH35" s="111"/>
      <c r="EI35" s="111"/>
      <c r="EJ35" s="111"/>
      <c r="EK35" s="111"/>
    </row>
    <row r="36" spans="1:141" ht="63.75" customHeight="1">
      <c r="A36" s="102" t="s">
        <v>162</v>
      </c>
      <c r="B36" s="61">
        <v>0.25</v>
      </c>
      <c r="C36" s="62" t="s">
        <v>163</v>
      </c>
      <c r="D36" s="529">
        <f t="shared" ref="D36" si="62">B36/2</f>
        <v>0.125</v>
      </c>
      <c r="E36" s="62" t="s">
        <v>164</v>
      </c>
      <c r="F36" s="62" t="s">
        <v>165</v>
      </c>
      <c r="G36" s="62" t="str">
        <f>'IR 3.1.'!C12</f>
        <v>Territorial</v>
      </c>
      <c r="H36" s="62" t="s">
        <v>180</v>
      </c>
      <c r="I36" s="64">
        <f>'IR 3.1.'!D25</f>
        <v>6</v>
      </c>
      <c r="J36" s="62">
        <f>'IR 3.1.'!G25</f>
        <v>2021</v>
      </c>
      <c r="K36" s="65">
        <v>44927</v>
      </c>
      <c r="L36" s="66" t="s">
        <v>78</v>
      </c>
      <c r="M36" s="113">
        <f>'IR 3.1.'!$D$32</f>
        <v>6</v>
      </c>
      <c r="N36" s="113">
        <f>'IR 3.1.'!$F$32</f>
        <v>6</v>
      </c>
      <c r="O36" s="113">
        <f>'IR 3.1.'!$H$32</f>
        <v>6</v>
      </c>
      <c r="P36" s="113">
        <f>'IR 3.1.'!$J$32</f>
        <v>6</v>
      </c>
      <c r="Q36" s="113">
        <f>'IR 3.1.'!$L$32</f>
        <v>6</v>
      </c>
      <c r="R36" s="113">
        <f>'IR 3.1.'!$D$34</f>
        <v>6</v>
      </c>
      <c r="S36" s="113">
        <f>'IR 3.1.'!$F$34</f>
        <v>6</v>
      </c>
      <c r="T36" s="113">
        <f>'IR 3.1.'!$H$34</f>
        <v>6</v>
      </c>
      <c r="U36" s="113">
        <f>'IR 3.1.'!$J$34</f>
        <v>6</v>
      </c>
      <c r="V36" s="113">
        <f>'IR 3.1.'!$L$34</f>
        <v>6</v>
      </c>
      <c r="W36" s="113">
        <f>'IR 3.1.'!$D$36</f>
        <v>6</v>
      </c>
      <c r="X36" s="113">
        <f>'IR 3.1.'!$F$36</f>
        <v>6</v>
      </c>
      <c r="Y36" s="113">
        <f>'IR 3.1.'!$H$36</f>
        <v>6</v>
      </c>
      <c r="Z36" s="113">
        <f>'IR 3.1.'!$J$36</f>
        <v>6</v>
      </c>
      <c r="AA36" s="113">
        <f>'IR 3.1.'!$L$36</f>
        <v>6</v>
      </c>
      <c r="AB36" s="113">
        <f>'IR 3.1.'!$D$38</f>
        <v>6</v>
      </c>
      <c r="AC36" s="113">
        <f t="shared" ref="AC36" si="63">+SUM(M36:AB36)</f>
        <v>96</v>
      </c>
      <c r="AD36" s="78" t="s">
        <v>1008</v>
      </c>
      <c r="AE36" s="118">
        <f t="shared" si="45"/>
        <v>2.0833333333333332E-2</v>
      </c>
      <c r="AF36" s="62" t="s">
        <v>1006</v>
      </c>
      <c r="AG36" s="62" t="s">
        <v>1009</v>
      </c>
      <c r="AH36" s="70" t="str">
        <f>'IP 3.1.6.'!$C$14</f>
        <v>Industria,innovacióneinfraestructura</v>
      </c>
      <c r="AI36" s="71" t="str">
        <f>MID('IP 3.1.6.'!$F$14,1,3)</f>
        <v>9.2</v>
      </c>
      <c r="AJ36" s="62" t="str">
        <f>'IP 3.1.6.'!$C$16</f>
        <v>N/A</v>
      </c>
      <c r="AK36" s="530" t="s">
        <v>82</v>
      </c>
      <c r="AL36" s="71" t="str">
        <f>'IP 3.1.6.'!$C$4</f>
        <v>Sí</v>
      </c>
      <c r="AM36" s="71">
        <f>'IP 3.1.6.'!$H$4</f>
        <v>183</v>
      </c>
      <c r="AN36" s="72" t="str">
        <f>'IP 3.1.6.'!$D$30</f>
        <v>N/D</v>
      </c>
      <c r="AO36" s="73" t="str">
        <f>'IP 3.1.6.'!$G$30</f>
        <v>N/D</v>
      </c>
      <c r="AP36" s="65">
        <v>44927</v>
      </c>
      <c r="AQ36" s="66">
        <v>46022</v>
      </c>
      <c r="AR36" s="67">
        <f>'IP 3.1.6.'!$D$37</f>
        <v>0.4</v>
      </c>
      <c r="AS36" s="67">
        <f>'IP 3.1.6.'!$F$37</f>
        <v>0.8</v>
      </c>
      <c r="AT36" s="67">
        <f>'IP 3.1.6.'!$H$37</f>
        <v>1</v>
      </c>
      <c r="AU36" s="67" t="str">
        <f>'IP 3.1.6.'!$J$37</f>
        <v>N/A</v>
      </c>
      <c r="AV36" s="67" t="str">
        <f>'IP 3.1.6.'!$L$37</f>
        <v>N/A</v>
      </c>
      <c r="AW36" s="67" t="str">
        <f>'IP 3.1.6.'!$D$39</f>
        <v>N/A</v>
      </c>
      <c r="AX36" s="67" t="str">
        <f>'IP 3.1.6.'!$F$39</f>
        <v>N/A</v>
      </c>
      <c r="AY36" s="67" t="str">
        <f>'IP 3.1.6.'!$H$39</f>
        <v>N/A</v>
      </c>
      <c r="AZ36" s="67" t="str">
        <f>'IP 3.1.6.'!$J$39</f>
        <v>N/A</v>
      </c>
      <c r="BA36" s="67" t="str">
        <f>'IP 3.1.6.'!$L$39</f>
        <v>N/A</v>
      </c>
      <c r="BB36" s="67" t="str">
        <f>'IP 3.1.6.'!$D$41</f>
        <v>N/A</v>
      </c>
      <c r="BC36" s="67" t="str">
        <f>'IP 3.1.6.'!$F$41</f>
        <v>N/A</v>
      </c>
      <c r="BD36" s="67" t="str">
        <f>'IP 3.1.6.'!$H$41</f>
        <v>N/A</v>
      </c>
      <c r="BE36" s="67" t="str">
        <f>'IP 3.1.6.'!$J$41</f>
        <v>N/A</v>
      </c>
      <c r="BF36" s="67" t="str">
        <f>'IP 3.1.6.'!$L$41</f>
        <v>N/A</v>
      </c>
      <c r="BG36" s="67" t="str">
        <f>'IP 3.1.6.'!$D$43</f>
        <v>N/A</v>
      </c>
      <c r="BH36" s="531">
        <f>AT36</f>
        <v>1</v>
      </c>
      <c r="BI36" s="86">
        <v>42</v>
      </c>
      <c r="BJ36" s="86"/>
      <c r="BK36" s="62" t="s">
        <v>83</v>
      </c>
      <c r="BL36" s="530"/>
      <c r="BM36" s="75">
        <v>45.57</v>
      </c>
      <c r="BN36" s="75"/>
      <c r="BO36" s="62" t="s">
        <v>83</v>
      </c>
      <c r="BP36" s="530"/>
      <c r="BQ36" s="75">
        <v>49.443449999999999</v>
      </c>
      <c r="BR36" s="75"/>
      <c r="BS36" s="62" t="s">
        <v>83</v>
      </c>
      <c r="BT36" s="530"/>
      <c r="BU36" s="75"/>
      <c r="BV36" s="75"/>
      <c r="BW36" s="62"/>
      <c r="BX36" s="530"/>
      <c r="BY36" s="75"/>
      <c r="BZ36" s="75"/>
      <c r="CA36" s="62"/>
      <c r="CB36" s="530"/>
      <c r="CC36" s="75"/>
      <c r="CD36" s="75"/>
      <c r="CE36" s="62"/>
      <c r="CF36" s="530"/>
      <c r="CG36" s="75"/>
      <c r="CH36" s="75"/>
      <c r="CI36" s="62"/>
      <c r="CJ36" s="532"/>
      <c r="CK36" s="75"/>
      <c r="CL36" s="75"/>
      <c r="CM36" s="62"/>
      <c r="CN36" s="532"/>
      <c r="CO36" s="75"/>
      <c r="CP36" s="75"/>
      <c r="CQ36" s="62"/>
      <c r="CR36" s="532"/>
      <c r="CS36" s="75"/>
      <c r="CT36" s="75"/>
      <c r="CU36" s="62"/>
      <c r="CV36" s="532"/>
      <c r="CW36" s="75"/>
      <c r="CX36" s="86"/>
      <c r="CY36" s="62"/>
      <c r="CZ36" s="532"/>
      <c r="DA36" s="75"/>
      <c r="DB36" s="86"/>
      <c r="DC36" s="62"/>
      <c r="DD36" s="532"/>
      <c r="DE36" s="75"/>
      <c r="DF36" s="86"/>
      <c r="DG36" s="62"/>
      <c r="DH36" s="532"/>
      <c r="DI36" s="75"/>
      <c r="DJ36" s="86"/>
      <c r="DK36" s="62"/>
      <c r="DL36" s="532"/>
      <c r="DM36" s="75"/>
      <c r="DN36" s="86"/>
      <c r="DO36" s="62"/>
      <c r="DP36" s="532"/>
      <c r="DQ36" s="75"/>
      <c r="DR36" s="86"/>
      <c r="DS36" s="62"/>
      <c r="DT36" s="532"/>
      <c r="DU36" s="77">
        <f t="shared" ref="DU36" si="64">DQ36+DM36+DI36+DE36+DA36+CW36+CS36+CO36+CK36+CG36+CC36+BY36+BU36+BQ36+BM36+BI36</f>
        <v>137.01345000000001</v>
      </c>
      <c r="DV36" s="78" t="str">
        <f>'IP 3.1.6.'!$C$7</f>
        <v>DesarrolloEconómicoIndustriayTurismo</v>
      </c>
      <c r="DW36" s="78" t="str">
        <f>'IP 3.1.6.'!$C$55</f>
        <v>Secretaría Distrital de Desarrollo Económico</v>
      </c>
      <c r="DX36" s="78" t="str">
        <f>'IP 3.1.6.'!$C$56</f>
        <v>Dirección de Competitividad Bogotá Región</v>
      </c>
      <c r="DY36" s="62" t="str">
        <f>'IP 3.1.6.'!$C$53</f>
        <v>Mariana Muñoz</v>
      </c>
      <c r="DZ36" s="62" t="str">
        <f>'IP 3.1.6.'!$C$58</f>
        <v>(601)3693777 Ext: 164</v>
      </c>
      <c r="EA36" s="79" t="str">
        <f>'IP 3.1.6.'!$C$57</f>
        <v>mmunoz@desarrolloeconomico.gov.co</v>
      </c>
      <c r="EB36" s="78" t="s">
        <v>98</v>
      </c>
      <c r="EC36" s="78" t="s">
        <v>99</v>
      </c>
      <c r="ED36" s="78" t="s">
        <v>100</v>
      </c>
      <c r="EE36" s="62" t="s">
        <v>101</v>
      </c>
      <c r="EF36" s="62"/>
      <c r="EG36" s="79"/>
      <c r="EH36" s="533"/>
      <c r="EI36" s="533"/>
      <c r="EJ36" s="533"/>
      <c r="EK36" s="533"/>
    </row>
    <row r="37" spans="1:141" ht="76.5">
      <c r="A37" s="102" t="s">
        <v>162</v>
      </c>
      <c r="B37" s="61">
        <v>0.25</v>
      </c>
      <c r="C37" s="62" t="s">
        <v>193</v>
      </c>
      <c r="D37" s="63">
        <f t="shared" si="23"/>
        <v>0.125</v>
      </c>
      <c r="E37" s="62" t="s">
        <v>194</v>
      </c>
      <c r="F37" s="62" t="s">
        <v>962</v>
      </c>
      <c r="G37" s="89" t="str">
        <f>'IR 3.2.'!C12</f>
        <v>Territorial; Género</v>
      </c>
      <c r="H37" s="89" t="s">
        <v>82</v>
      </c>
      <c r="I37" s="89" t="str">
        <f>'IR 3.2.'!D25</f>
        <v>N/D</v>
      </c>
      <c r="J37" s="89" t="str">
        <f>'IR 3.2.'!G25</f>
        <v>N/D</v>
      </c>
      <c r="K37" s="65">
        <v>44927</v>
      </c>
      <c r="L37" s="66" t="s">
        <v>78</v>
      </c>
      <c r="M37" s="67">
        <f>'IR 3.2.'!$D$32</f>
        <v>0.1</v>
      </c>
      <c r="N37" s="67">
        <f>'IR 3.2.'!$F$32</f>
        <v>0.15</v>
      </c>
      <c r="O37" s="67">
        <f>'IR 3.2.'!$H$32</f>
        <v>0.2</v>
      </c>
      <c r="P37" s="67">
        <f>'IR 3.2.'!$J$32</f>
        <v>0.25</v>
      </c>
      <c r="Q37" s="67">
        <f>'IR 3.2.'!$L$32</f>
        <v>0.3</v>
      </c>
      <c r="R37" s="67">
        <f>'IR 3.2.'!$D$34</f>
        <v>0.35</v>
      </c>
      <c r="S37" s="67">
        <f>'IR 3.2.'!$F$34</f>
        <v>0.4</v>
      </c>
      <c r="T37" s="67">
        <f>'IR 3.2.'!$H$34</f>
        <v>0.45</v>
      </c>
      <c r="U37" s="67">
        <f>'IR 3.2.'!$J$34</f>
        <v>0.5</v>
      </c>
      <c r="V37" s="67">
        <f>'IR 3.2.'!$L$34</f>
        <v>0.5</v>
      </c>
      <c r="W37" s="67">
        <f>'IR 3.2.'!$D$36</f>
        <v>0.5</v>
      </c>
      <c r="X37" s="67">
        <f>'IR 3.2.'!$F$36</f>
        <v>0.5</v>
      </c>
      <c r="Y37" s="67">
        <f>'IR 3.2.'!$H$36</f>
        <v>0.5</v>
      </c>
      <c r="Z37" s="67">
        <f>'IR 3.2.'!$J$36</f>
        <v>0.5</v>
      </c>
      <c r="AA37" s="67">
        <f>'IR 3.2.'!$L$36</f>
        <v>0.5</v>
      </c>
      <c r="AB37" s="67">
        <f>'IR 3.2.'!$D$38</f>
        <v>0.5</v>
      </c>
      <c r="AC37" s="68">
        <f t="shared" si="1"/>
        <v>0.5</v>
      </c>
      <c r="AD37" s="89" t="s">
        <v>195</v>
      </c>
      <c r="AE37" s="69">
        <f t="shared" ref="AE37:AE38" si="65">D37/2</f>
        <v>6.25E-2</v>
      </c>
      <c r="AF37" s="62" t="s">
        <v>196</v>
      </c>
      <c r="AG37" s="62" t="s">
        <v>197</v>
      </c>
      <c r="AH37" s="70" t="str">
        <f>'IP 3.2.1.'!$C$14</f>
        <v>Trabajodecenteycrecimientoeconómico</v>
      </c>
      <c r="AI37" s="71" t="str">
        <f>MID('IP 3.2.1.'!$F$14,1,3)</f>
        <v>8.3</v>
      </c>
      <c r="AJ37" s="62" t="str">
        <f>'IP 3.2.1.'!$C$16</f>
        <v>Territorial</v>
      </c>
      <c r="AK37" s="89" t="s">
        <v>82</v>
      </c>
      <c r="AL37" s="71" t="str">
        <f>'IP 3.2.1.'!$C$4</f>
        <v>Sí</v>
      </c>
      <c r="AM37" s="71">
        <f>'IP 3.2.1.'!$H$4</f>
        <v>121</v>
      </c>
      <c r="AN37" s="72" t="str">
        <f>'IP 3.2.1.'!$D$30</f>
        <v>N/D</v>
      </c>
      <c r="AO37" s="73" t="str">
        <f>'IP 3.2.1.'!$G$30</f>
        <v>N/D</v>
      </c>
      <c r="AP37" s="65">
        <v>44927</v>
      </c>
      <c r="AQ37" s="66" t="s">
        <v>78</v>
      </c>
      <c r="AR37" s="64">
        <f>'IP 3.2.1.'!$D$37</f>
        <v>1</v>
      </c>
      <c r="AS37" s="64">
        <f>'IP 3.2.1.'!$F$37</f>
        <v>2</v>
      </c>
      <c r="AT37" s="64">
        <f>'IP 3.2.1.'!$H$37</f>
        <v>3</v>
      </c>
      <c r="AU37" s="64">
        <f>'IP 3.2.1.'!$J$37</f>
        <v>4</v>
      </c>
      <c r="AV37" s="64">
        <f>'IP 3.2.1.'!$L$37</f>
        <v>5</v>
      </c>
      <c r="AW37" s="64">
        <f>'IP 3.2.1.'!$D$39</f>
        <v>6</v>
      </c>
      <c r="AX37" s="64">
        <f>'IP 3.2.1.'!$F$39</f>
        <v>7</v>
      </c>
      <c r="AY37" s="64">
        <f>'IP 3.2.1.'!$H$39</f>
        <v>8</v>
      </c>
      <c r="AZ37" s="64">
        <f>'IP 3.2.1.'!$J$39</f>
        <v>9</v>
      </c>
      <c r="BA37" s="64">
        <f>'IP 3.2.1.'!$L$39</f>
        <v>10</v>
      </c>
      <c r="BB37" s="64">
        <f>'IP 3.2.1.'!$D$41</f>
        <v>12</v>
      </c>
      <c r="BC37" s="64">
        <f>'IP 3.2.1.'!$F$41</f>
        <v>14</v>
      </c>
      <c r="BD37" s="64">
        <f>'IP 3.2.1.'!$H$41</f>
        <v>16</v>
      </c>
      <c r="BE37" s="64">
        <f>'IP 3.2.1.'!$J$41</f>
        <v>18</v>
      </c>
      <c r="BF37" s="64">
        <f>'IP 3.2.1.'!$L$41</f>
        <v>20</v>
      </c>
      <c r="BG37" s="64">
        <f>'IP 3.2.1.'!$D$43</f>
        <v>20</v>
      </c>
      <c r="BH37" s="64">
        <f t="shared" si="61"/>
        <v>20</v>
      </c>
      <c r="BI37" s="86">
        <v>390</v>
      </c>
      <c r="BJ37" s="86"/>
      <c r="BK37" s="89" t="s">
        <v>83</v>
      </c>
      <c r="BL37" s="93"/>
      <c r="BM37" s="75">
        <v>780</v>
      </c>
      <c r="BN37" s="75"/>
      <c r="BO37" s="89" t="s">
        <v>83</v>
      </c>
      <c r="BP37" s="93"/>
      <c r="BQ37" s="75">
        <v>1170</v>
      </c>
      <c r="BR37" s="75"/>
      <c r="BS37" s="89" t="s">
        <v>83</v>
      </c>
      <c r="BT37" s="89"/>
      <c r="BU37" s="75">
        <v>1560</v>
      </c>
      <c r="BV37" s="75"/>
      <c r="BW37" s="89" t="s">
        <v>83</v>
      </c>
      <c r="BX37" s="89"/>
      <c r="BY37" s="75">
        <v>1950</v>
      </c>
      <c r="BZ37" s="75"/>
      <c r="CA37" s="89" t="s">
        <v>83</v>
      </c>
      <c r="CB37" s="93"/>
      <c r="CC37" s="75">
        <v>2340</v>
      </c>
      <c r="CD37" s="75"/>
      <c r="CE37" s="89" t="s">
        <v>83</v>
      </c>
      <c r="CF37" s="93"/>
      <c r="CG37" s="75">
        <v>2730</v>
      </c>
      <c r="CH37" s="75"/>
      <c r="CI37" s="89" t="s">
        <v>83</v>
      </c>
      <c r="CJ37" s="94"/>
      <c r="CK37" s="75">
        <v>3120</v>
      </c>
      <c r="CL37" s="75"/>
      <c r="CM37" s="94"/>
      <c r="CN37" s="94"/>
      <c r="CO37" s="75">
        <v>3510</v>
      </c>
      <c r="CP37" s="75"/>
      <c r="CQ37" s="89" t="s">
        <v>83</v>
      </c>
      <c r="CR37" s="94"/>
      <c r="CS37" s="75">
        <v>3900</v>
      </c>
      <c r="CT37" s="75"/>
      <c r="CU37" s="89" t="s">
        <v>83</v>
      </c>
      <c r="CV37" s="94"/>
      <c r="CW37" s="86">
        <v>5460</v>
      </c>
      <c r="CX37" s="86"/>
      <c r="CY37" s="89" t="s">
        <v>83</v>
      </c>
      <c r="CZ37" s="94"/>
      <c r="DA37" s="86">
        <v>6240</v>
      </c>
      <c r="DB37" s="86"/>
      <c r="DC37" s="89" t="s">
        <v>83</v>
      </c>
      <c r="DD37" s="94"/>
      <c r="DE37" s="86">
        <v>7800</v>
      </c>
      <c r="DF37" s="86"/>
      <c r="DG37" s="89" t="s">
        <v>83</v>
      </c>
      <c r="DH37" s="94"/>
      <c r="DI37" s="86">
        <v>7800</v>
      </c>
      <c r="DJ37" s="86"/>
      <c r="DK37" s="89" t="s">
        <v>83</v>
      </c>
      <c r="DL37" s="94"/>
      <c r="DM37" s="86">
        <v>7800</v>
      </c>
      <c r="DN37" s="86"/>
      <c r="DO37" s="89" t="s">
        <v>83</v>
      </c>
      <c r="DP37" s="94"/>
      <c r="DQ37" s="86">
        <v>7800</v>
      </c>
      <c r="DR37" s="86"/>
      <c r="DS37" s="89" t="s">
        <v>83</v>
      </c>
      <c r="DT37" s="94"/>
      <c r="DU37" s="77">
        <f t="shared" si="4"/>
        <v>64350</v>
      </c>
      <c r="DV37" s="78" t="str">
        <f>'IP 3.2.1.'!$C$7</f>
        <v>DesarrolloEconómicoIndustriayTurismo</v>
      </c>
      <c r="DW37" s="78" t="str">
        <f>'IP 3.2.1.'!$C$55</f>
        <v xml:space="preserve">Secretaría Distrital de Desarrollo Económico                                                                                </v>
      </c>
      <c r="DX37" s="78" t="str">
        <f>'IP 3.2.1.'!$C$56</f>
        <v xml:space="preserve">Dirección de Gestión Corporativa </v>
      </c>
      <c r="DY37" s="62" t="str">
        <f>'IP 3.2.1.'!$C$53</f>
        <v>Bibiana Guerrero</v>
      </c>
      <c r="DZ37" s="62">
        <f>'IP 3.2.1.'!$C$58</f>
        <v>3693777</v>
      </c>
      <c r="EA37" s="79" t="str">
        <f>'IP 3.2.1.'!$C$57</f>
        <v>bguerrero@desarrolloeconomico.gov.co</v>
      </c>
      <c r="EB37" s="78" t="s">
        <v>198</v>
      </c>
      <c r="EC37" s="78" t="s">
        <v>199</v>
      </c>
      <c r="ED37" s="78" t="s">
        <v>200</v>
      </c>
      <c r="EE37" s="62" t="s">
        <v>201</v>
      </c>
      <c r="EF37" s="62" t="s">
        <v>202</v>
      </c>
      <c r="EG37" s="110" t="s">
        <v>203</v>
      </c>
      <c r="EH37" s="101"/>
      <c r="EI37" s="101"/>
      <c r="EJ37" s="101"/>
      <c r="EK37" s="101"/>
    </row>
    <row r="38" spans="1:141" ht="89.25">
      <c r="A38" s="102" t="s">
        <v>162</v>
      </c>
      <c r="B38" s="61">
        <v>0.25</v>
      </c>
      <c r="C38" s="62" t="s">
        <v>193</v>
      </c>
      <c r="D38" s="63">
        <f t="shared" si="23"/>
        <v>0.125</v>
      </c>
      <c r="E38" s="62" t="s">
        <v>194</v>
      </c>
      <c r="F38" s="62" t="s">
        <v>962</v>
      </c>
      <c r="G38" s="89" t="str">
        <f>'IR 3.2.'!C12</f>
        <v>Territorial; Género</v>
      </c>
      <c r="H38" s="89" t="s">
        <v>82</v>
      </c>
      <c r="I38" s="89" t="str">
        <f>'IR 3.2.'!D25</f>
        <v>N/D</v>
      </c>
      <c r="J38" s="89" t="str">
        <f>'IR 3.2.'!G25</f>
        <v>N/D</v>
      </c>
      <c r="K38" s="65">
        <v>44927</v>
      </c>
      <c r="L38" s="66" t="s">
        <v>78</v>
      </c>
      <c r="M38" s="67">
        <f>'IR 3.2.'!$D$32</f>
        <v>0.1</v>
      </c>
      <c r="N38" s="67">
        <f>'IR 3.2.'!$F$32</f>
        <v>0.15</v>
      </c>
      <c r="O38" s="67">
        <f>'IR 3.2.'!$H$32</f>
        <v>0.2</v>
      </c>
      <c r="P38" s="67">
        <f>'IR 3.2.'!$J$32</f>
        <v>0.25</v>
      </c>
      <c r="Q38" s="67">
        <f>'IR 3.2.'!$L$32</f>
        <v>0.3</v>
      </c>
      <c r="R38" s="67">
        <f>'IR 3.2.'!$D$34</f>
        <v>0.35</v>
      </c>
      <c r="S38" s="67">
        <f>'IR 3.2.'!$F$34</f>
        <v>0.4</v>
      </c>
      <c r="T38" s="67">
        <f>'IR 3.2.'!$H$34</f>
        <v>0.45</v>
      </c>
      <c r="U38" s="67">
        <f>'IR 3.2.'!$J$34</f>
        <v>0.5</v>
      </c>
      <c r="V38" s="67">
        <f>'IR 3.2.'!$L$34</f>
        <v>0.5</v>
      </c>
      <c r="W38" s="67">
        <f>'IR 3.2.'!$D$36</f>
        <v>0.5</v>
      </c>
      <c r="X38" s="67">
        <f>'IR 3.2.'!$F$36</f>
        <v>0.5</v>
      </c>
      <c r="Y38" s="67">
        <f>'IR 3.2.'!$H$36</f>
        <v>0.5</v>
      </c>
      <c r="Z38" s="67">
        <f>'IR 3.2.'!$J$36</f>
        <v>0.5</v>
      </c>
      <c r="AA38" s="67">
        <f>'IR 3.2.'!$L$36</f>
        <v>0.5</v>
      </c>
      <c r="AB38" s="67">
        <f>'IR 3.2.'!$D$38</f>
        <v>0.5</v>
      </c>
      <c r="AC38" s="68">
        <f t="shared" si="1"/>
        <v>0.5</v>
      </c>
      <c r="AD38" s="89" t="s">
        <v>204</v>
      </c>
      <c r="AE38" s="69">
        <f t="shared" si="65"/>
        <v>6.25E-2</v>
      </c>
      <c r="AF38" s="62" t="s">
        <v>205</v>
      </c>
      <c r="AG38" s="62" t="s">
        <v>206</v>
      </c>
      <c r="AH38" s="70" t="str">
        <f>'IP 3.2.2.'!$C$14</f>
        <v>Trabajodecenteycrecimientoeconómico</v>
      </c>
      <c r="AI38" s="71" t="str">
        <f>MID('IP 3.2.2.'!$F$14,1,3)</f>
        <v>8.3</v>
      </c>
      <c r="AJ38" s="62" t="str">
        <f>'IP 3.2.2.'!$C$16</f>
        <v>Territorial; Género</v>
      </c>
      <c r="AK38" s="89" t="s">
        <v>82</v>
      </c>
      <c r="AL38" s="71" t="str">
        <f>'IP 3.2.2.'!$C$4</f>
        <v>Sí</v>
      </c>
      <c r="AM38" s="71">
        <f>'IP 3.2.2.'!$H$4</f>
        <v>121</v>
      </c>
      <c r="AN38" s="72" t="str">
        <f>'IP 3.2.2.'!$D$30</f>
        <v>N/D</v>
      </c>
      <c r="AO38" s="73" t="str">
        <f>'IP 3.2.2.'!$G$30</f>
        <v>N/D</v>
      </c>
      <c r="AP38" s="65">
        <v>44927</v>
      </c>
      <c r="AQ38" s="66" t="s">
        <v>78</v>
      </c>
      <c r="AR38" s="67">
        <f>'IP 3.2.2.'!$D$37</f>
        <v>0.25</v>
      </c>
      <c r="AS38" s="67">
        <f>'IP 3.2.2.'!$F$37</f>
        <v>0.25</v>
      </c>
      <c r="AT38" s="67">
        <f>'IP 3.2.2.'!$H$37</f>
        <v>0.5</v>
      </c>
      <c r="AU38" s="67">
        <f>'IP 3.2.2.'!$J$37</f>
        <v>0.5</v>
      </c>
      <c r="AV38" s="67">
        <f>'IP 3.2.2.'!$L$37</f>
        <v>0.75</v>
      </c>
      <c r="AW38" s="67">
        <f>'IP 3.2.2.'!$D$39</f>
        <v>0.75</v>
      </c>
      <c r="AX38" s="67">
        <f>'IP 3.2.2.'!$F$39</f>
        <v>1</v>
      </c>
      <c r="AY38" s="67">
        <f>'IP 3.2.2.'!$H$39</f>
        <v>1</v>
      </c>
      <c r="AZ38" s="67">
        <f>'IP 3.2.2.'!$J$39</f>
        <v>1</v>
      </c>
      <c r="BA38" s="67">
        <f>'IP 3.2.2.'!$L$39</f>
        <v>1</v>
      </c>
      <c r="BB38" s="67">
        <f>'IP 3.2.2.'!$D$41</f>
        <v>1</v>
      </c>
      <c r="BC38" s="67">
        <f>'IP 3.2.2.'!$F$41</f>
        <v>1</v>
      </c>
      <c r="BD38" s="67">
        <f>'IP 3.2.2.'!$H$41</f>
        <v>1</v>
      </c>
      <c r="BE38" s="67">
        <f>'IP 3.2.2.'!$J$41</f>
        <v>1</v>
      </c>
      <c r="BF38" s="67">
        <f>'IP 3.2.2.'!$L$41</f>
        <v>1</v>
      </c>
      <c r="BG38" s="67">
        <f>'IP 3.2.2.'!$D$43</f>
        <v>1</v>
      </c>
      <c r="BH38" s="67">
        <f t="shared" si="61"/>
        <v>1</v>
      </c>
      <c r="BI38" s="86">
        <v>26</v>
      </c>
      <c r="BJ38" s="86"/>
      <c r="BK38" s="89" t="s">
        <v>83</v>
      </c>
      <c r="BL38" s="93"/>
      <c r="BM38" s="75">
        <v>68</v>
      </c>
      <c r="BN38" s="75"/>
      <c r="BO38" s="89" t="s">
        <v>83</v>
      </c>
      <c r="BP38" s="93"/>
      <c r="BQ38" s="75">
        <v>124</v>
      </c>
      <c r="BR38" s="75"/>
      <c r="BS38" s="89" t="s">
        <v>83</v>
      </c>
      <c r="BT38" s="89"/>
      <c r="BU38" s="75">
        <v>195</v>
      </c>
      <c r="BV38" s="75"/>
      <c r="BW38" s="89" t="s">
        <v>83</v>
      </c>
      <c r="BX38" s="89"/>
      <c r="BY38" s="75">
        <v>225</v>
      </c>
      <c r="BZ38" s="75"/>
      <c r="CA38" s="89" t="s">
        <v>83</v>
      </c>
      <c r="CB38" s="93"/>
      <c r="CC38" s="75">
        <v>255</v>
      </c>
      <c r="CD38" s="75"/>
      <c r="CE38" s="89" t="s">
        <v>83</v>
      </c>
      <c r="CF38" s="93"/>
      <c r="CG38" s="75">
        <v>285</v>
      </c>
      <c r="CH38" s="75"/>
      <c r="CI38" s="89" t="s">
        <v>83</v>
      </c>
      <c r="CJ38" s="94"/>
      <c r="CK38" s="75">
        <v>315</v>
      </c>
      <c r="CL38" s="75"/>
      <c r="CM38" s="89" t="s">
        <v>83</v>
      </c>
      <c r="CN38" s="94"/>
      <c r="CO38" s="75">
        <v>345</v>
      </c>
      <c r="CP38" s="75"/>
      <c r="CQ38" s="89" t="s">
        <v>83</v>
      </c>
      <c r="CR38" s="94"/>
      <c r="CS38" s="75">
        <v>375</v>
      </c>
      <c r="CT38" s="75"/>
      <c r="CU38" s="89" t="s">
        <v>83</v>
      </c>
      <c r="CV38" s="94"/>
      <c r="CW38" s="86">
        <v>405</v>
      </c>
      <c r="CX38" s="86"/>
      <c r="CY38" s="89" t="s">
        <v>83</v>
      </c>
      <c r="CZ38" s="94"/>
      <c r="DA38" s="86">
        <v>435</v>
      </c>
      <c r="DB38" s="86"/>
      <c r="DC38" s="89" t="s">
        <v>83</v>
      </c>
      <c r="DD38" s="94"/>
      <c r="DE38" s="86">
        <v>465</v>
      </c>
      <c r="DF38" s="86"/>
      <c r="DG38" s="89" t="s">
        <v>83</v>
      </c>
      <c r="DH38" s="94"/>
      <c r="DI38" s="86">
        <v>495</v>
      </c>
      <c r="DJ38" s="86"/>
      <c r="DK38" s="89" t="s">
        <v>83</v>
      </c>
      <c r="DL38" s="94"/>
      <c r="DM38" s="86">
        <v>525</v>
      </c>
      <c r="DN38" s="86"/>
      <c r="DO38" s="89" t="s">
        <v>83</v>
      </c>
      <c r="DP38" s="94"/>
      <c r="DQ38" s="86">
        <v>555</v>
      </c>
      <c r="DR38" s="86"/>
      <c r="DS38" s="89" t="s">
        <v>83</v>
      </c>
      <c r="DT38" s="94"/>
      <c r="DU38" s="77">
        <f t="shared" si="4"/>
        <v>5093</v>
      </c>
      <c r="DV38" s="78" t="str">
        <f>'IP 3.2.2.'!$C$7</f>
        <v>DesarrolloEconómicoIndustriayTurismo</v>
      </c>
      <c r="DW38" s="78" t="str">
        <f>'IP 3.2.2.'!$C$55</f>
        <v xml:space="preserve">Secretaría Distrital de Desarrollo Económico                                                                                </v>
      </c>
      <c r="DX38" s="78" t="str">
        <f>'IP 3.2.2.'!$C$56</f>
        <v>Dirección De Desarrollo Empresarial y Empleo</v>
      </c>
      <c r="DY38" s="62" t="str">
        <f>'IP 3.2.2.'!$C$53</f>
        <v>William Garcia Machado</v>
      </c>
      <c r="DZ38" s="62">
        <f>'IP 3.2.2.'!$C$58</f>
        <v>3693777</v>
      </c>
      <c r="EA38" s="79" t="str">
        <f>'IP 3.2.2.'!$C$57</f>
        <v>wgarcia@desarrolloeconomico.gov.co</v>
      </c>
      <c r="EB38" s="78" t="s">
        <v>207</v>
      </c>
      <c r="EC38" s="78" t="s">
        <v>208</v>
      </c>
      <c r="ED38" s="78" t="s">
        <v>100</v>
      </c>
      <c r="EE38" s="62" t="s">
        <v>209</v>
      </c>
      <c r="EF38" s="62" t="s">
        <v>210</v>
      </c>
      <c r="EG38" s="110" t="s">
        <v>211</v>
      </c>
      <c r="EH38" s="101"/>
      <c r="EI38" s="101"/>
      <c r="EJ38" s="101"/>
      <c r="EK38" s="101"/>
    </row>
    <row r="39" spans="1:141" ht="76.5">
      <c r="A39" s="102" t="s">
        <v>212</v>
      </c>
      <c r="B39" s="61">
        <v>0.25</v>
      </c>
      <c r="C39" s="96" t="s">
        <v>213</v>
      </c>
      <c r="D39" s="63">
        <f t="shared" ref="D39:D53" si="66">B39/3</f>
        <v>8.3333333333333329E-2</v>
      </c>
      <c r="E39" s="89" t="s">
        <v>214</v>
      </c>
      <c r="F39" s="89" t="s">
        <v>215</v>
      </c>
      <c r="G39" s="89" t="str">
        <f>'IR 4.1.'!C12</f>
        <v>Territorial</v>
      </c>
      <c r="H39" s="89" t="s">
        <v>82</v>
      </c>
      <c r="I39" s="121" t="str">
        <f>'IR 4.1.'!D25</f>
        <v>N/D</v>
      </c>
      <c r="J39" s="89" t="str">
        <f>'IR 4.1.'!G25</f>
        <v>N/D</v>
      </c>
      <c r="K39" s="65">
        <v>44927</v>
      </c>
      <c r="L39" s="66" t="s">
        <v>78</v>
      </c>
      <c r="M39" s="67">
        <f>'IR 4.1.'!$D$32</f>
        <v>0.5</v>
      </c>
      <c r="N39" s="67">
        <f>'IR 4.1.'!$F$32</f>
        <v>0.5</v>
      </c>
      <c r="O39" s="67">
        <f>'IR 4.1.'!$H$32</f>
        <v>0.6</v>
      </c>
      <c r="P39" s="67">
        <f>'IR 4.1.'!$J$32</f>
        <v>0.6</v>
      </c>
      <c r="Q39" s="67">
        <f>'IR 4.1.'!$L$32</f>
        <v>0.7</v>
      </c>
      <c r="R39" s="67">
        <f>'IR 4.1.'!$D$34</f>
        <v>0.7</v>
      </c>
      <c r="S39" s="67">
        <f>'IR 4.1.'!$F$34</f>
        <v>0.8</v>
      </c>
      <c r="T39" s="67">
        <f>'IR 4.1.'!$H$34</f>
        <v>0.8</v>
      </c>
      <c r="U39" s="67">
        <f>'IR 4.1.'!$J$34</f>
        <v>0.9</v>
      </c>
      <c r="V39" s="67">
        <f>'IR 4.1.'!$L$34</f>
        <v>0.9</v>
      </c>
      <c r="W39" s="67">
        <f>'IR 4.1.'!$D$36</f>
        <v>1</v>
      </c>
      <c r="X39" s="67">
        <f>'IR 4.1.'!$F$36</f>
        <v>1</v>
      </c>
      <c r="Y39" s="67">
        <f>'IR 4.1.'!$H$36</f>
        <v>1</v>
      </c>
      <c r="Z39" s="67">
        <f>'IR 4.1.'!$J$36</f>
        <v>1</v>
      </c>
      <c r="AA39" s="67">
        <f>'IR 4.1.'!$L$36</f>
        <v>1</v>
      </c>
      <c r="AB39" s="67">
        <f>'IR 4.1.'!$D$38</f>
        <v>1</v>
      </c>
      <c r="AC39" s="68">
        <f t="shared" si="1"/>
        <v>1</v>
      </c>
      <c r="AD39" s="89" t="s">
        <v>216</v>
      </c>
      <c r="AE39" s="69">
        <f t="shared" ref="AE39:AE46" si="67">D39/8</f>
        <v>1.0416666666666666E-2</v>
      </c>
      <c r="AF39" s="62" t="s">
        <v>978</v>
      </c>
      <c r="AG39" s="62" t="s">
        <v>217</v>
      </c>
      <c r="AH39" s="70" t="str">
        <f>'IP 4.1.1.'!$C$14</f>
        <v>Pazjusticiaeinstitucionessólidas</v>
      </c>
      <c r="AI39" s="71" t="str">
        <f>MID('IP 4.1.1.'!$F$14,1,4)</f>
        <v>16.7</v>
      </c>
      <c r="AJ39" s="62" t="str">
        <f>'IP 4.1.1.'!$C$16</f>
        <v>Territorial</v>
      </c>
      <c r="AK39" s="89" t="s">
        <v>82</v>
      </c>
      <c r="AL39" s="71" t="str">
        <f>'IP 4.1.1.'!$C$4</f>
        <v>Sí</v>
      </c>
      <c r="AM39" s="71">
        <f>'IP 4.1.1.'!$H$4</f>
        <v>460</v>
      </c>
      <c r="AN39" s="72" t="str">
        <f>'IP 4.1.1.'!$D$30</f>
        <v>N/D</v>
      </c>
      <c r="AO39" s="73" t="str">
        <f>'IP 4.1.1.'!$G$30</f>
        <v>N/D</v>
      </c>
      <c r="AP39" s="65">
        <v>44927</v>
      </c>
      <c r="AQ39" s="66" t="s">
        <v>78</v>
      </c>
      <c r="AR39" s="122">
        <f>'IP 4.1.1.'!D37</f>
        <v>0.5</v>
      </c>
      <c r="AS39" s="122">
        <f>'IP 4.1.1.'!F37</f>
        <v>0.75</v>
      </c>
      <c r="AT39" s="122">
        <f>'IP 4.1.1.'!H37</f>
        <v>1</v>
      </c>
      <c r="AU39" s="122">
        <f>'IP 4.1.1.'!J37</f>
        <v>1</v>
      </c>
      <c r="AV39" s="122">
        <f>'IP 4.1.1.'!L37</f>
        <v>1</v>
      </c>
      <c r="AW39" s="122">
        <f>'IP 4.1.1.'!D39</f>
        <v>1</v>
      </c>
      <c r="AX39" s="122">
        <f>'IP 4.1.1.'!F39</f>
        <v>1</v>
      </c>
      <c r="AY39" s="122">
        <f>'IP 4.1.1.'!H39</f>
        <v>1</v>
      </c>
      <c r="AZ39" s="122">
        <f>'IP 4.1.1.'!J39</f>
        <v>1</v>
      </c>
      <c r="BA39" s="122">
        <f>'IP 4.1.1.'!L39</f>
        <v>1</v>
      </c>
      <c r="BB39" s="122">
        <f>'IP 4.1.1.'!D41</f>
        <v>1</v>
      </c>
      <c r="BC39" s="122">
        <f>'IP 4.1.1.'!F41</f>
        <v>1</v>
      </c>
      <c r="BD39" s="122">
        <f>'IP 4.1.1.'!H41</f>
        <v>1</v>
      </c>
      <c r="BE39" s="122">
        <f>'IP 4.1.1.'!J41</f>
        <v>1</v>
      </c>
      <c r="BF39" s="122">
        <f>'IP 4.1.1.'!L41</f>
        <v>1</v>
      </c>
      <c r="BG39" s="122">
        <f>'IP 4.1.1.'!D43</f>
        <v>1</v>
      </c>
      <c r="BH39" s="122">
        <f t="shared" si="61"/>
        <v>1</v>
      </c>
      <c r="BI39" s="86">
        <v>168</v>
      </c>
      <c r="BJ39" s="86"/>
      <c r="BK39" s="89" t="s">
        <v>83</v>
      </c>
      <c r="BL39" s="93"/>
      <c r="BM39" s="75">
        <f t="shared" ref="BM39:BM43" si="68">BI39*0.0185+BI39</f>
        <v>171.108</v>
      </c>
      <c r="BN39" s="75"/>
      <c r="BO39" s="89" t="s">
        <v>83</v>
      </c>
      <c r="BP39" s="93"/>
      <c r="BQ39" s="75">
        <f t="shared" ref="BQ39:BQ43" si="69">BM39*0.0185+BM39</f>
        <v>174.27349800000002</v>
      </c>
      <c r="BR39" s="75"/>
      <c r="BS39" s="89" t="s">
        <v>83</v>
      </c>
      <c r="BT39" s="89"/>
      <c r="BU39" s="75">
        <f t="shared" ref="BU39:BU43" si="70">BQ39*0.0185+BQ39</f>
        <v>177.49755771300002</v>
      </c>
      <c r="BV39" s="75"/>
      <c r="BW39" s="89" t="s">
        <v>83</v>
      </c>
      <c r="BX39" s="89"/>
      <c r="BY39" s="75">
        <f t="shared" ref="BY39:BY43" si="71">BU39*0.0185+BU39</f>
        <v>180.78126253069053</v>
      </c>
      <c r="BZ39" s="75"/>
      <c r="CA39" s="89" t="s">
        <v>83</v>
      </c>
      <c r="CB39" s="93"/>
      <c r="CC39" s="75">
        <f t="shared" ref="CC39:CC43" si="72">BY39*0.0185+BY39</f>
        <v>184.12571588750831</v>
      </c>
      <c r="CD39" s="75"/>
      <c r="CE39" s="89" t="s">
        <v>83</v>
      </c>
      <c r="CF39" s="93"/>
      <c r="CG39" s="75">
        <f t="shared" ref="CG39:CG43" si="73">CC39*0.0185+CC39</f>
        <v>187.53204163142721</v>
      </c>
      <c r="CH39" s="75"/>
      <c r="CI39" s="89" t="s">
        <v>83</v>
      </c>
      <c r="CJ39" s="94"/>
      <c r="CK39" s="75">
        <f t="shared" ref="CK39:CK43" si="74">CG39*0.0185+CG39</f>
        <v>191.00138440160862</v>
      </c>
      <c r="CL39" s="75"/>
      <c r="CM39" s="89" t="s">
        <v>83</v>
      </c>
      <c r="CN39" s="94"/>
      <c r="CO39" s="75">
        <f t="shared" ref="CO39:CO43" si="75">CK39*0.0185+CK39</f>
        <v>194.53491001303837</v>
      </c>
      <c r="CP39" s="75"/>
      <c r="CQ39" s="89" t="s">
        <v>83</v>
      </c>
      <c r="CR39" s="94"/>
      <c r="CS39" s="75">
        <f t="shared" ref="CS39:CS43" si="76">CO39*0.0185+CO39</f>
        <v>198.13380584827959</v>
      </c>
      <c r="CT39" s="75"/>
      <c r="CU39" s="89" t="s">
        <v>83</v>
      </c>
      <c r="CV39" s="94"/>
      <c r="CW39" s="86">
        <f t="shared" ref="CW39:CW43" si="77">CS39*0.0185+CS39</f>
        <v>201.79928125647277</v>
      </c>
      <c r="CX39" s="86"/>
      <c r="CY39" s="89" t="s">
        <v>83</v>
      </c>
      <c r="CZ39" s="94"/>
      <c r="DA39" s="86">
        <f t="shared" ref="DA39:DA43" si="78">CW39*0.0185+CW39</f>
        <v>205.53256795971751</v>
      </c>
      <c r="DB39" s="86"/>
      <c r="DC39" s="89" t="s">
        <v>83</v>
      </c>
      <c r="DD39" s="94"/>
      <c r="DE39" s="86">
        <f t="shared" ref="DE39:DE43" si="79">DA39*0.0185+DA39</f>
        <v>209.33492046697228</v>
      </c>
      <c r="DF39" s="86"/>
      <c r="DG39" s="89" t="s">
        <v>83</v>
      </c>
      <c r="DH39" s="94"/>
      <c r="DI39" s="86">
        <f t="shared" ref="DI39:DI43" si="80">DE39*0.0185+DE39</f>
        <v>213.20761649561126</v>
      </c>
      <c r="DJ39" s="86"/>
      <c r="DK39" s="89" t="s">
        <v>83</v>
      </c>
      <c r="DL39" s="94"/>
      <c r="DM39" s="86">
        <f t="shared" ref="DM39:DM43" si="81">DI39*0.0185+DI39</f>
        <v>217.15195740078008</v>
      </c>
      <c r="DN39" s="86"/>
      <c r="DO39" s="89" t="s">
        <v>83</v>
      </c>
      <c r="DP39" s="94"/>
      <c r="DQ39" s="86">
        <f t="shared" ref="DQ39:DQ43" si="82">DM39*0.0185+DM39</f>
        <v>221.16926861269451</v>
      </c>
      <c r="DR39" s="86"/>
      <c r="DS39" s="89" t="s">
        <v>83</v>
      </c>
      <c r="DT39" s="94"/>
      <c r="DU39" s="77">
        <f t="shared" si="4"/>
        <v>3095.1837882178011</v>
      </c>
      <c r="DV39" s="78" t="str">
        <f>'IP 4.1.1.'!$C$7</f>
        <v>DesarrolloEconómicoIndustriayTurismo</v>
      </c>
      <c r="DW39" s="78" t="str">
        <f>'IP 4.1.1.'!$C$55</f>
        <v xml:space="preserve">Secretaría Distrital de Desarrollo Económico                                                                                </v>
      </c>
      <c r="DX39" s="78" t="str">
        <f>'IP 4.1.1.'!$C$56</f>
        <v>Subdirección de Información y Estadísticas</v>
      </c>
      <c r="DY39" s="62" t="str">
        <f>'IP 4.1.1.'!$C$53</f>
        <v>Yaneth Lucia Pinilla</v>
      </c>
      <c r="DZ39" s="62">
        <f>'IP 4.1.1.'!$C$58</f>
        <v>3693777</v>
      </c>
      <c r="EA39" s="79" t="str">
        <f>'IP 4.1.1.'!$C$57</f>
        <v>ypinilla@desarrolloeconomico.gov.co</v>
      </c>
      <c r="EB39" s="78" t="s">
        <v>218</v>
      </c>
      <c r="EC39" s="78" t="s">
        <v>219</v>
      </c>
      <c r="ED39" s="78" t="s">
        <v>220</v>
      </c>
      <c r="EE39" s="62" t="s">
        <v>221</v>
      </c>
      <c r="EF39" s="62"/>
      <c r="EG39" s="79"/>
      <c r="EH39" s="111"/>
      <c r="EI39" s="111"/>
      <c r="EJ39" s="111"/>
      <c r="EK39" s="111"/>
    </row>
    <row r="40" spans="1:141" ht="63.75" customHeight="1">
      <c r="A40" s="102" t="s">
        <v>212</v>
      </c>
      <c r="B40" s="61">
        <v>0.25</v>
      </c>
      <c r="C40" s="96" t="s">
        <v>213</v>
      </c>
      <c r="D40" s="63">
        <f t="shared" si="66"/>
        <v>8.3333333333333329E-2</v>
      </c>
      <c r="E40" s="89" t="s">
        <v>214</v>
      </c>
      <c r="F40" s="89" t="s">
        <v>215</v>
      </c>
      <c r="G40" s="89" t="str">
        <f>'IR 4.1.'!C12</f>
        <v>Territorial</v>
      </c>
      <c r="H40" s="89" t="s">
        <v>82</v>
      </c>
      <c r="I40" s="98" t="str">
        <f>'IR 4.1.'!D25</f>
        <v>N/D</v>
      </c>
      <c r="J40" s="89" t="str">
        <f>'IR 4.1.'!G25</f>
        <v>N/D</v>
      </c>
      <c r="K40" s="65">
        <v>44927</v>
      </c>
      <c r="L40" s="66" t="s">
        <v>78</v>
      </c>
      <c r="M40" s="67">
        <f>'IR 4.1.'!$D$32</f>
        <v>0.5</v>
      </c>
      <c r="N40" s="67">
        <f>'IR 4.1.'!$F$32</f>
        <v>0.5</v>
      </c>
      <c r="O40" s="67">
        <f>'IR 4.1.'!$H$32</f>
        <v>0.6</v>
      </c>
      <c r="P40" s="67">
        <f>'IR 4.1.'!$J$32</f>
        <v>0.6</v>
      </c>
      <c r="Q40" s="67">
        <f>'IR 4.1.'!$L$32</f>
        <v>0.7</v>
      </c>
      <c r="R40" s="67">
        <f>'IR 4.1.'!$D$34</f>
        <v>0.7</v>
      </c>
      <c r="S40" s="67">
        <f>'IR 4.1.'!$F$34</f>
        <v>0.8</v>
      </c>
      <c r="T40" s="67">
        <f>'IR 4.1.'!$H$34</f>
        <v>0.8</v>
      </c>
      <c r="U40" s="67">
        <f>'IR 4.1.'!$J$34</f>
        <v>0.9</v>
      </c>
      <c r="V40" s="67">
        <f>'IR 4.1.'!$L$34</f>
        <v>0.9</v>
      </c>
      <c r="W40" s="67">
        <f>'IR 4.1.'!$D$36</f>
        <v>1</v>
      </c>
      <c r="X40" s="67">
        <f>'IR 4.1.'!$F$36</f>
        <v>1</v>
      </c>
      <c r="Y40" s="67">
        <f>'IR 4.1.'!$H$36</f>
        <v>1</v>
      </c>
      <c r="Z40" s="67">
        <f>'IR 4.1.'!$J$36</f>
        <v>1</v>
      </c>
      <c r="AA40" s="67">
        <f>'IR 4.1.'!$L$36</f>
        <v>1</v>
      </c>
      <c r="AB40" s="67">
        <f>'IR 4.1.'!$D$38</f>
        <v>1</v>
      </c>
      <c r="AC40" s="68">
        <f t="shared" si="1"/>
        <v>1</v>
      </c>
      <c r="AD40" s="78" t="s">
        <v>222</v>
      </c>
      <c r="AE40" s="69">
        <f t="shared" si="67"/>
        <v>1.0416666666666666E-2</v>
      </c>
      <c r="AF40" s="62" t="s">
        <v>223</v>
      </c>
      <c r="AG40" s="62" t="s">
        <v>224</v>
      </c>
      <c r="AH40" s="70" t="str">
        <f>'IP 4.1.2.'!$C$14</f>
        <v>Pazjusticiaeinstitucionessólidas</v>
      </c>
      <c r="AI40" s="71" t="str">
        <f>MID('IP 4.1.2.'!$F$14,1,4)</f>
        <v>16.7</v>
      </c>
      <c r="AJ40" s="62" t="str">
        <f>'IP 4.1.2.'!$C$16</f>
        <v>N/A</v>
      </c>
      <c r="AK40" s="89" t="s">
        <v>180</v>
      </c>
      <c r="AL40" s="71" t="str">
        <f>'IP 4.1.2.'!$C$4</f>
        <v>Sí</v>
      </c>
      <c r="AM40" s="71">
        <f>'IP 4.1.2.'!$H$4</f>
        <v>460</v>
      </c>
      <c r="AN40" s="72" t="str">
        <f>'IP 4.1.2.'!$D$30</f>
        <v>N/D</v>
      </c>
      <c r="AO40" s="123" t="str">
        <f>'IP 4.1.2.'!$G$30</f>
        <v>N/D</v>
      </c>
      <c r="AP40" s="65">
        <v>44927</v>
      </c>
      <c r="AQ40" s="66" t="s">
        <v>78</v>
      </c>
      <c r="AR40" s="124" t="str">
        <f>'IP 4.1.2.'!D37</f>
        <v>N/A</v>
      </c>
      <c r="AS40" s="124">
        <f>'IP 4.1.2.'!F37</f>
        <v>1</v>
      </c>
      <c r="AT40" s="124" t="str">
        <f>'IP 4.1.2.'!H37</f>
        <v>N/A</v>
      </c>
      <c r="AU40" s="124" t="str">
        <f>'IP 4.1.2.'!J37</f>
        <v>N/A</v>
      </c>
      <c r="AV40" s="122" t="str">
        <f>'IP 4.1.2.'!L37</f>
        <v>N/A</v>
      </c>
      <c r="AW40" s="124">
        <f>'IP 4.1.2.'!D39</f>
        <v>1</v>
      </c>
      <c r="AX40" s="124" t="str">
        <f>'IP 4.1.2.'!F39</f>
        <v>N/A</v>
      </c>
      <c r="AY40" s="124" t="str">
        <f>'IP 4.1.2.'!H39</f>
        <v>N/A</v>
      </c>
      <c r="AZ40" s="124" t="str">
        <f>'IP 4.1.2.'!J39</f>
        <v>N/A</v>
      </c>
      <c r="BA40" s="124">
        <f>'IP 4.1.2.'!L39</f>
        <v>1</v>
      </c>
      <c r="BB40" s="124" t="str">
        <f>'IP 4.1.2.'!D41</f>
        <v>N/A</v>
      </c>
      <c r="BC40" s="124" t="str">
        <f>'IP 4.1.2.'!F41</f>
        <v>N/A</v>
      </c>
      <c r="BD40" s="124" t="str">
        <f>'IP 4.1.2.'!H41</f>
        <v>N/A</v>
      </c>
      <c r="BE40" s="124">
        <f>'IP 4.1.2.'!J41</f>
        <v>1</v>
      </c>
      <c r="BF40" s="124" t="str">
        <f>'IP 4.1.2.'!L41</f>
        <v>N/A</v>
      </c>
      <c r="BG40" s="124">
        <f>'IP 4.1.2.'!D43</f>
        <v>4</v>
      </c>
      <c r="BH40" s="124">
        <f t="shared" si="61"/>
        <v>4</v>
      </c>
      <c r="BI40" s="86">
        <v>168</v>
      </c>
      <c r="BJ40" s="86"/>
      <c r="BK40" s="89" t="s">
        <v>83</v>
      </c>
      <c r="BL40" s="93"/>
      <c r="BM40" s="75">
        <f t="shared" si="68"/>
        <v>171.108</v>
      </c>
      <c r="BN40" s="75"/>
      <c r="BO40" s="89" t="s">
        <v>83</v>
      </c>
      <c r="BP40" s="93"/>
      <c r="BQ40" s="75">
        <f t="shared" si="69"/>
        <v>174.27349800000002</v>
      </c>
      <c r="BR40" s="75"/>
      <c r="BS40" s="89" t="s">
        <v>83</v>
      </c>
      <c r="BT40" s="89"/>
      <c r="BU40" s="75">
        <f t="shared" si="70"/>
        <v>177.49755771300002</v>
      </c>
      <c r="BV40" s="75"/>
      <c r="BW40" s="89" t="s">
        <v>83</v>
      </c>
      <c r="BX40" s="89"/>
      <c r="BY40" s="75">
        <f t="shared" si="71"/>
        <v>180.78126253069053</v>
      </c>
      <c r="BZ40" s="75"/>
      <c r="CA40" s="89" t="s">
        <v>83</v>
      </c>
      <c r="CB40" s="93"/>
      <c r="CC40" s="75">
        <f t="shared" si="72"/>
        <v>184.12571588750831</v>
      </c>
      <c r="CD40" s="75"/>
      <c r="CE40" s="89" t="s">
        <v>83</v>
      </c>
      <c r="CF40" s="93"/>
      <c r="CG40" s="75">
        <f t="shared" si="73"/>
        <v>187.53204163142721</v>
      </c>
      <c r="CH40" s="75"/>
      <c r="CI40" s="89" t="s">
        <v>83</v>
      </c>
      <c r="CJ40" s="94"/>
      <c r="CK40" s="75">
        <f t="shared" si="74"/>
        <v>191.00138440160862</v>
      </c>
      <c r="CL40" s="75"/>
      <c r="CM40" s="89" t="s">
        <v>83</v>
      </c>
      <c r="CN40" s="94"/>
      <c r="CO40" s="75">
        <f t="shared" si="75"/>
        <v>194.53491001303837</v>
      </c>
      <c r="CP40" s="75"/>
      <c r="CQ40" s="89" t="s">
        <v>83</v>
      </c>
      <c r="CR40" s="94"/>
      <c r="CS40" s="75">
        <f t="shared" si="76"/>
        <v>198.13380584827959</v>
      </c>
      <c r="CT40" s="75"/>
      <c r="CU40" s="89" t="s">
        <v>83</v>
      </c>
      <c r="CV40" s="94"/>
      <c r="CW40" s="86">
        <f t="shared" si="77"/>
        <v>201.79928125647277</v>
      </c>
      <c r="CX40" s="86"/>
      <c r="CY40" s="89" t="s">
        <v>83</v>
      </c>
      <c r="CZ40" s="94"/>
      <c r="DA40" s="86">
        <f t="shared" si="78"/>
        <v>205.53256795971751</v>
      </c>
      <c r="DB40" s="86"/>
      <c r="DC40" s="89" t="s">
        <v>83</v>
      </c>
      <c r="DD40" s="94"/>
      <c r="DE40" s="86">
        <f t="shared" si="79"/>
        <v>209.33492046697228</v>
      </c>
      <c r="DF40" s="86"/>
      <c r="DG40" s="89" t="s">
        <v>83</v>
      </c>
      <c r="DH40" s="94"/>
      <c r="DI40" s="86">
        <f t="shared" si="80"/>
        <v>213.20761649561126</v>
      </c>
      <c r="DJ40" s="86"/>
      <c r="DK40" s="89" t="s">
        <v>83</v>
      </c>
      <c r="DL40" s="94"/>
      <c r="DM40" s="86">
        <f t="shared" si="81"/>
        <v>217.15195740078008</v>
      </c>
      <c r="DN40" s="86"/>
      <c r="DO40" s="89" t="s">
        <v>83</v>
      </c>
      <c r="DP40" s="94"/>
      <c r="DQ40" s="86">
        <f t="shared" si="82"/>
        <v>221.16926861269451</v>
      </c>
      <c r="DR40" s="86"/>
      <c r="DS40" s="89" t="s">
        <v>83</v>
      </c>
      <c r="DT40" s="94"/>
      <c r="DU40" s="77">
        <f t="shared" si="4"/>
        <v>3095.1837882178011</v>
      </c>
      <c r="DV40" s="78" t="str">
        <f>'IP 4.1.2.'!$C$7</f>
        <v>DesarrolloEconómicoIndustriayTurismo</v>
      </c>
      <c r="DW40" s="78" t="str">
        <f>'IP 4.1.2.'!$C$55</f>
        <v xml:space="preserve">Secretaría Distrital de Desarrollo Económico                                                                                </v>
      </c>
      <c r="DX40" s="78" t="str">
        <f>'IP 4.1.2.'!$C$56</f>
        <v>Oficina Asesora de Planeación</v>
      </c>
      <c r="DY40" s="62" t="str">
        <f>'IP 4.1.2.'!$C$53</f>
        <v>Carolina Chica Builes</v>
      </c>
      <c r="DZ40" s="62">
        <f>'IP 4.1.2.'!$C$58</f>
        <v>3693777</v>
      </c>
      <c r="EA40" s="79" t="str">
        <f>'IP 4.1.2.'!$C$57</f>
        <v>cchica@desarrolloeconomico.gov.co</v>
      </c>
      <c r="EB40" s="78" t="s">
        <v>225</v>
      </c>
      <c r="EC40" s="78" t="s">
        <v>226</v>
      </c>
      <c r="ED40" s="78" t="s">
        <v>227</v>
      </c>
      <c r="EE40" s="62" t="s">
        <v>228</v>
      </c>
      <c r="EF40" s="62" t="s">
        <v>202</v>
      </c>
      <c r="EG40" s="110" t="s">
        <v>229</v>
      </c>
      <c r="EH40" s="101"/>
      <c r="EI40" s="101"/>
      <c r="EJ40" s="101"/>
      <c r="EK40" s="101"/>
    </row>
    <row r="41" spans="1:141" ht="63.75" customHeight="1">
      <c r="A41" s="102" t="s">
        <v>212</v>
      </c>
      <c r="B41" s="61">
        <v>0.25</v>
      </c>
      <c r="C41" s="96" t="s">
        <v>213</v>
      </c>
      <c r="D41" s="63">
        <f t="shared" si="66"/>
        <v>8.3333333333333329E-2</v>
      </c>
      <c r="E41" s="89" t="s">
        <v>214</v>
      </c>
      <c r="F41" s="89" t="s">
        <v>215</v>
      </c>
      <c r="G41" s="89" t="str">
        <f>'IR 4.1.'!C12</f>
        <v>Territorial</v>
      </c>
      <c r="H41" s="89" t="s">
        <v>82</v>
      </c>
      <c r="I41" s="125" t="str">
        <f>'IR 4.1.'!D25</f>
        <v>N/D</v>
      </c>
      <c r="J41" s="97" t="str">
        <f>'IR 4.1.'!G25</f>
        <v>N/D</v>
      </c>
      <c r="K41" s="65">
        <v>44927</v>
      </c>
      <c r="L41" s="66" t="s">
        <v>78</v>
      </c>
      <c r="M41" s="67">
        <f>'IR 4.1.'!$D$32</f>
        <v>0.5</v>
      </c>
      <c r="N41" s="67">
        <f>'IR 4.1.'!$F$32</f>
        <v>0.5</v>
      </c>
      <c r="O41" s="67">
        <f>'IR 4.1.'!$H$32</f>
        <v>0.6</v>
      </c>
      <c r="P41" s="67">
        <f>'IR 4.1.'!$J$32</f>
        <v>0.6</v>
      </c>
      <c r="Q41" s="67">
        <f>'IR 4.1.'!$L$32</f>
        <v>0.7</v>
      </c>
      <c r="R41" s="67">
        <f>'IR 4.1.'!$D$34</f>
        <v>0.7</v>
      </c>
      <c r="S41" s="67">
        <f>'IR 4.1.'!$F$34</f>
        <v>0.8</v>
      </c>
      <c r="T41" s="67">
        <f>'IR 4.1.'!$H$34</f>
        <v>0.8</v>
      </c>
      <c r="U41" s="67">
        <f>'IR 4.1.'!$J$34</f>
        <v>0.9</v>
      </c>
      <c r="V41" s="67">
        <f>'IR 4.1.'!$L$34</f>
        <v>0.9</v>
      </c>
      <c r="W41" s="67">
        <f>'IR 4.1.'!$D$36</f>
        <v>1</v>
      </c>
      <c r="X41" s="67">
        <f>'IR 4.1.'!$F$36</f>
        <v>1</v>
      </c>
      <c r="Y41" s="67">
        <f>'IR 4.1.'!$H$36</f>
        <v>1</v>
      </c>
      <c r="Z41" s="67">
        <f>'IR 4.1.'!$J$36</f>
        <v>1</v>
      </c>
      <c r="AA41" s="67">
        <f>'IR 4.1.'!$L$36</f>
        <v>1</v>
      </c>
      <c r="AB41" s="67">
        <f>'IR 4.1.'!$D$38</f>
        <v>1</v>
      </c>
      <c r="AC41" s="68">
        <f t="shared" si="1"/>
        <v>1</v>
      </c>
      <c r="AD41" s="78" t="s">
        <v>230</v>
      </c>
      <c r="AE41" s="69">
        <f t="shared" si="67"/>
        <v>1.0416666666666666E-2</v>
      </c>
      <c r="AF41" s="62" t="s">
        <v>231</v>
      </c>
      <c r="AG41" s="62" t="s">
        <v>232</v>
      </c>
      <c r="AH41" s="70" t="str">
        <f>'IP 4.1.3.'!$C$14</f>
        <v>Pazjusticiaeinstitucionessólidas</v>
      </c>
      <c r="AI41" s="71" t="str">
        <f>MID('IP 4.1.3.'!$F$14,1,4)</f>
        <v>16.7</v>
      </c>
      <c r="AJ41" s="62" t="str">
        <f>'IP 4.1.3.'!$C$16</f>
        <v>N/A</v>
      </c>
      <c r="AK41" s="89" t="s">
        <v>77</v>
      </c>
      <c r="AL41" s="71" t="str">
        <f>'IP 4.1.3.'!$C$4</f>
        <v>Sí</v>
      </c>
      <c r="AM41" s="71">
        <f>'IP 4.1.3.'!$H$4</f>
        <v>460</v>
      </c>
      <c r="AN41" s="72" t="str">
        <f>'IP 4.1.3.'!$D$30</f>
        <v>N/D</v>
      </c>
      <c r="AO41" s="123" t="str">
        <f>'IP 4.1.3.'!$G$30</f>
        <v>N/D</v>
      </c>
      <c r="AP41" s="65">
        <v>44927</v>
      </c>
      <c r="AQ41" s="66" t="s">
        <v>78</v>
      </c>
      <c r="AR41" s="122">
        <f>'IP 4.1.3.'!D37</f>
        <v>1</v>
      </c>
      <c r="AS41" s="122">
        <f>'IP 4.1.3.'!F37</f>
        <v>1</v>
      </c>
      <c r="AT41" s="122">
        <f>'IP 4.1.3.'!H37</f>
        <v>1</v>
      </c>
      <c r="AU41" s="122">
        <f>'IP 4.1.3.'!J37</f>
        <v>1</v>
      </c>
      <c r="AV41" s="122">
        <f>'IP 4.1.3.'!L37</f>
        <v>1</v>
      </c>
      <c r="AW41" s="122">
        <f>'IP 4.1.3.'!D39</f>
        <v>1</v>
      </c>
      <c r="AX41" s="122">
        <f>'IP 4.1.3.'!F39</f>
        <v>1</v>
      </c>
      <c r="AY41" s="122">
        <f>'IP 4.1.3.'!H39</f>
        <v>1</v>
      </c>
      <c r="AZ41" s="122">
        <f>'IP 4.1.3.'!J39</f>
        <v>1</v>
      </c>
      <c r="BA41" s="122">
        <f>'IP 4.1.3.'!L39</f>
        <v>1</v>
      </c>
      <c r="BB41" s="122">
        <f>'IP 4.1.3.'!D41</f>
        <v>1</v>
      </c>
      <c r="BC41" s="122">
        <f>'IP 4.1.3.'!F41</f>
        <v>1</v>
      </c>
      <c r="BD41" s="122">
        <f>'IP 4.1.3.'!H41</f>
        <v>1</v>
      </c>
      <c r="BE41" s="122">
        <f>'IP 4.1.3.'!J41</f>
        <v>1</v>
      </c>
      <c r="BF41" s="122">
        <f>'IP 4.1.3.'!L41</f>
        <v>1</v>
      </c>
      <c r="BG41" s="122">
        <f>'IP 4.1.3.'!D43</f>
        <v>1</v>
      </c>
      <c r="BH41" s="122">
        <f t="shared" si="61"/>
        <v>1</v>
      </c>
      <c r="BI41" s="86">
        <v>168</v>
      </c>
      <c r="BJ41" s="86"/>
      <c r="BK41" s="89" t="s">
        <v>83</v>
      </c>
      <c r="BL41" s="93"/>
      <c r="BM41" s="75">
        <f t="shared" si="68"/>
        <v>171.108</v>
      </c>
      <c r="BN41" s="75"/>
      <c r="BO41" s="89" t="s">
        <v>83</v>
      </c>
      <c r="BP41" s="93"/>
      <c r="BQ41" s="75">
        <f t="shared" si="69"/>
        <v>174.27349800000002</v>
      </c>
      <c r="BR41" s="75"/>
      <c r="BS41" s="89" t="s">
        <v>83</v>
      </c>
      <c r="BT41" s="89"/>
      <c r="BU41" s="75">
        <f t="shared" si="70"/>
        <v>177.49755771300002</v>
      </c>
      <c r="BV41" s="75"/>
      <c r="BW41" s="89" t="s">
        <v>83</v>
      </c>
      <c r="BX41" s="89"/>
      <c r="BY41" s="75">
        <f t="shared" si="71"/>
        <v>180.78126253069053</v>
      </c>
      <c r="BZ41" s="75"/>
      <c r="CA41" s="89" t="s">
        <v>83</v>
      </c>
      <c r="CB41" s="93"/>
      <c r="CC41" s="75">
        <f t="shared" si="72"/>
        <v>184.12571588750831</v>
      </c>
      <c r="CD41" s="75"/>
      <c r="CE41" s="89" t="s">
        <v>83</v>
      </c>
      <c r="CF41" s="93"/>
      <c r="CG41" s="75">
        <f t="shared" si="73"/>
        <v>187.53204163142721</v>
      </c>
      <c r="CH41" s="75"/>
      <c r="CI41" s="89" t="s">
        <v>83</v>
      </c>
      <c r="CJ41" s="94"/>
      <c r="CK41" s="75">
        <f t="shared" si="74"/>
        <v>191.00138440160862</v>
      </c>
      <c r="CL41" s="75"/>
      <c r="CM41" s="89" t="s">
        <v>83</v>
      </c>
      <c r="CN41" s="94"/>
      <c r="CO41" s="75">
        <f t="shared" si="75"/>
        <v>194.53491001303837</v>
      </c>
      <c r="CP41" s="75"/>
      <c r="CQ41" s="89" t="s">
        <v>83</v>
      </c>
      <c r="CR41" s="94"/>
      <c r="CS41" s="75">
        <f t="shared" si="76"/>
        <v>198.13380584827959</v>
      </c>
      <c r="CT41" s="75"/>
      <c r="CU41" s="89" t="s">
        <v>83</v>
      </c>
      <c r="CV41" s="94"/>
      <c r="CW41" s="86">
        <f t="shared" si="77"/>
        <v>201.79928125647277</v>
      </c>
      <c r="CX41" s="86"/>
      <c r="CY41" s="89" t="s">
        <v>83</v>
      </c>
      <c r="CZ41" s="94"/>
      <c r="DA41" s="86">
        <f t="shared" si="78"/>
        <v>205.53256795971751</v>
      </c>
      <c r="DB41" s="86"/>
      <c r="DC41" s="89" t="s">
        <v>83</v>
      </c>
      <c r="DD41" s="94"/>
      <c r="DE41" s="86">
        <f t="shared" si="79"/>
        <v>209.33492046697228</v>
      </c>
      <c r="DF41" s="86"/>
      <c r="DG41" s="89" t="s">
        <v>83</v>
      </c>
      <c r="DH41" s="94"/>
      <c r="DI41" s="86">
        <f t="shared" si="80"/>
        <v>213.20761649561126</v>
      </c>
      <c r="DJ41" s="86"/>
      <c r="DK41" s="89" t="s">
        <v>83</v>
      </c>
      <c r="DL41" s="94"/>
      <c r="DM41" s="86">
        <f t="shared" si="81"/>
        <v>217.15195740078008</v>
      </c>
      <c r="DN41" s="86"/>
      <c r="DO41" s="89" t="s">
        <v>83</v>
      </c>
      <c r="DP41" s="94"/>
      <c r="DQ41" s="86">
        <f t="shared" si="82"/>
        <v>221.16926861269451</v>
      </c>
      <c r="DR41" s="86"/>
      <c r="DS41" s="89" t="s">
        <v>83</v>
      </c>
      <c r="DT41" s="94"/>
      <c r="DU41" s="77">
        <f t="shared" si="4"/>
        <v>3095.1837882178011</v>
      </c>
      <c r="DV41" s="78" t="str">
        <f>'IP 4.1.3.'!$C$7</f>
        <v>DesarrolloEconómicoIndustriayTurismo</v>
      </c>
      <c r="DW41" s="78" t="str">
        <f>'IP 4.1.3.'!$C$55</f>
        <v xml:space="preserve">Secretaría Distrital de Desarrollo Económico                                                                                </v>
      </c>
      <c r="DX41" s="78" t="str">
        <f>'IP 4.1.3.'!$C$56</f>
        <v>Oficina Asesora de Planeación</v>
      </c>
      <c r="DY41" s="62" t="str">
        <f>'IP 4.1.3.'!$C$53</f>
        <v>Carolina Chica Builes</v>
      </c>
      <c r="DZ41" s="62">
        <f>'IP 4.1.3.'!$C$58</f>
        <v>3693777</v>
      </c>
      <c r="EA41" s="79" t="str">
        <f>'IP 4.1.3.'!$C$57</f>
        <v>cchica@desarrolloeconomico.gov.co</v>
      </c>
      <c r="EB41" s="78" t="s">
        <v>233</v>
      </c>
      <c r="EC41" s="78" t="s">
        <v>234</v>
      </c>
      <c r="ED41" s="78" t="s">
        <v>227</v>
      </c>
      <c r="EE41" s="62" t="s">
        <v>228</v>
      </c>
      <c r="EF41" s="62" t="s">
        <v>202</v>
      </c>
      <c r="EG41" s="110" t="s">
        <v>229</v>
      </c>
      <c r="EH41" s="101"/>
      <c r="EI41" s="101"/>
      <c r="EJ41" s="101"/>
      <c r="EK41" s="101"/>
    </row>
    <row r="42" spans="1:141" ht="89.25">
      <c r="A42" s="102" t="s">
        <v>212</v>
      </c>
      <c r="B42" s="61">
        <v>0.25</v>
      </c>
      <c r="C42" s="96" t="s">
        <v>213</v>
      </c>
      <c r="D42" s="63">
        <f t="shared" si="66"/>
        <v>8.3333333333333329E-2</v>
      </c>
      <c r="E42" s="89" t="s">
        <v>214</v>
      </c>
      <c r="F42" s="89" t="s">
        <v>215</v>
      </c>
      <c r="G42" s="89" t="str">
        <f>'IR 4.1.'!C12</f>
        <v>Territorial</v>
      </c>
      <c r="H42" s="89" t="s">
        <v>82</v>
      </c>
      <c r="I42" s="125" t="str">
        <f>'IR 4.1.'!D25</f>
        <v>N/D</v>
      </c>
      <c r="J42" s="97" t="str">
        <f>'IR 4.1.'!G25</f>
        <v>N/D</v>
      </c>
      <c r="K42" s="65">
        <v>44927</v>
      </c>
      <c r="L42" s="66" t="s">
        <v>78</v>
      </c>
      <c r="M42" s="67">
        <f>'IR 4.1.'!$D$32</f>
        <v>0.5</v>
      </c>
      <c r="N42" s="67">
        <f>'IR 4.1.'!$F$32</f>
        <v>0.5</v>
      </c>
      <c r="O42" s="67">
        <f>'IR 4.1.'!$H$32</f>
        <v>0.6</v>
      </c>
      <c r="P42" s="67">
        <f>'IR 4.1.'!$J$32</f>
        <v>0.6</v>
      </c>
      <c r="Q42" s="67">
        <f>'IR 4.1.'!$L$32</f>
        <v>0.7</v>
      </c>
      <c r="R42" s="67">
        <f>'IR 4.1.'!$D$34</f>
        <v>0.7</v>
      </c>
      <c r="S42" s="67">
        <f>'IR 4.1.'!$F$34</f>
        <v>0.8</v>
      </c>
      <c r="T42" s="67">
        <f>'IR 4.1.'!$H$34</f>
        <v>0.8</v>
      </c>
      <c r="U42" s="67">
        <f>'IR 4.1.'!$J$34</f>
        <v>0.9</v>
      </c>
      <c r="V42" s="67">
        <f>'IR 4.1.'!$L$34</f>
        <v>0.9</v>
      </c>
      <c r="W42" s="67">
        <f>'IR 4.1.'!$D$36</f>
        <v>1</v>
      </c>
      <c r="X42" s="67">
        <f>'IR 4.1.'!$F$36</f>
        <v>1</v>
      </c>
      <c r="Y42" s="67">
        <f>'IR 4.1.'!$H$36</f>
        <v>1</v>
      </c>
      <c r="Z42" s="67">
        <f>'IR 4.1.'!$J$36</f>
        <v>1</v>
      </c>
      <c r="AA42" s="67">
        <f>'IR 4.1.'!$L$36</f>
        <v>1</v>
      </c>
      <c r="AB42" s="67">
        <f>'IR 4.1.'!$D$38</f>
        <v>1</v>
      </c>
      <c r="AC42" s="68">
        <f t="shared" si="1"/>
        <v>1</v>
      </c>
      <c r="AD42" s="78" t="s">
        <v>235</v>
      </c>
      <c r="AE42" s="69">
        <f t="shared" si="67"/>
        <v>1.0416666666666666E-2</v>
      </c>
      <c r="AF42" s="62" t="s">
        <v>236</v>
      </c>
      <c r="AG42" s="62" t="s">
        <v>237</v>
      </c>
      <c r="AH42" s="70" t="str">
        <f>'IP 4.1.4.'!$C$14</f>
        <v>Pazjusticiaeinstitucionessólidas</v>
      </c>
      <c r="AI42" s="71" t="str">
        <f>MID('IP 4.1.4.'!$F$14,1,4)</f>
        <v>16.7</v>
      </c>
      <c r="AJ42" s="62" t="str">
        <f>'IP 4.1.4.'!$C$16</f>
        <v>Territorial</v>
      </c>
      <c r="AK42" s="89" t="s">
        <v>82</v>
      </c>
      <c r="AL42" s="71" t="str">
        <f>'IP 4.1.4.'!$C$4</f>
        <v>Sí</v>
      </c>
      <c r="AM42" s="71">
        <f>'IP 4.1.4.'!$H$4</f>
        <v>460</v>
      </c>
      <c r="AN42" s="72" t="str">
        <f>'IP 4.1.4.'!$D$30</f>
        <v>N/D</v>
      </c>
      <c r="AO42" s="123" t="str">
        <f>'IP 4.1.4.'!$G$30</f>
        <v>N/D</v>
      </c>
      <c r="AP42" s="65">
        <v>44927</v>
      </c>
      <c r="AQ42" s="66" t="s">
        <v>78</v>
      </c>
      <c r="AR42" s="122">
        <f>'IP 4.1.4.'!D37</f>
        <v>0.2</v>
      </c>
      <c r="AS42" s="122">
        <f>'IP 4.1.4.'!F37</f>
        <v>0.2</v>
      </c>
      <c r="AT42" s="122">
        <f>'IP 4.1.4.'!H37</f>
        <v>0.3</v>
      </c>
      <c r="AU42" s="122">
        <f>'IP 4.1.4.'!J37</f>
        <v>0.3</v>
      </c>
      <c r="AV42" s="122">
        <f>'IP 4.1.4.'!L37</f>
        <v>0.4</v>
      </c>
      <c r="AW42" s="122">
        <f>'IP 4.1.4.'!D39</f>
        <v>0.4</v>
      </c>
      <c r="AX42" s="122">
        <f>'IP 4.1.4.'!F39</f>
        <v>0.5</v>
      </c>
      <c r="AY42" s="122">
        <f>'IP 4.1.4.'!H39</f>
        <v>0.5</v>
      </c>
      <c r="AZ42" s="122">
        <f>'IP 4.1.4.'!J39</f>
        <v>0.6</v>
      </c>
      <c r="BA42" s="122">
        <f>'IP 4.1.4.'!L39</f>
        <v>0.6</v>
      </c>
      <c r="BB42" s="122">
        <f>'IP 4.1.4.'!D41</f>
        <v>0.7</v>
      </c>
      <c r="BC42" s="122">
        <f>'IP 4.1.4.'!F41</f>
        <v>0.7</v>
      </c>
      <c r="BD42" s="122">
        <f>'IP 4.1.4.'!H41</f>
        <v>0.7</v>
      </c>
      <c r="BE42" s="122">
        <f>'IP 4.1.4.'!J41</f>
        <v>0.7</v>
      </c>
      <c r="BF42" s="122">
        <f>'IP 4.1.4.'!L41</f>
        <v>0.7</v>
      </c>
      <c r="BG42" s="122">
        <f>'IP 4.1.4.'!D43</f>
        <v>0.7</v>
      </c>
      <c r="BH42" s="122">
        <f t="shared" si="61"/>
        <v>0.7</v>
      </c>
      <c r="BI42" s="86">
        <v>168</v>
      </c>
      <c r="BJ42" s="86"/>
      <c r="BK42" s="89" t="s">
        <v>83</v>
      </c>
      <c r="BL42" s="93"/>
      <c r="BM42" s="75">
        <f t="shared" si="68"/>
        <v>171.108</v>
      </c>
      <c r="BN42" s="75"/>
      <c r="BO42" s="89" t="s">
        <v>83</v>
      </c>
      <c r="BP42" s="93"/>
      <c r="BQ42" s="75">
        <f t="shared" si="69"/>
        <v>174.27349800000002</v>
      </c>
      <c r="BR42" s="75"/>
      <c r="BS42" s="89" t="s">
        <v>83</v>
      </c>
      <c r="BT42" s="89"/>
      <c r="BU42" s="75">
        <f t="shared" si="70"/>
        <v>177.49755771300002</v>
      </c>
      <c r="BV42" s="75"/>
      <c r="BW42" s="89" t="s">
        <v>83</v>
      </c>
      <c r="BX42" s="89"/>
      <c r="BY42" s="75">
        <f t="shared" si="71"/>
        <v>180.78126253069053</v>
      </c>
      <c r="BZ42" s="75"/>
      <c r="CA42" s="89" t="s">
        <v>83</v>
      </c>
      <c r="CB42" s="93"/>
      <c r="CC42" s="75">
        <f t="shared" si="72"/>
        <v>184.12571588750831</v>
      </c>
      <c r="CD42" s="75"/>
      <c r="CE42" s="89" t="s">
        <v>83</v>
      </c>
      <c r="CF42" s="93"/>
      <c r="CG42" s="75">
        <f t="shared" si="73"/>
        <v>187.53204163142721</v>
      </c>
      <c r="CH42" s="75"/>
      <c r="CI42" s="89" t="s">
        <v>83</v>
      </c>
      <c r="CJ42" s="94"/>
      <c r="CK42" s="75">
        <f t="shared" si="74"/>
        <v>191.00138440160862</v>
      </c>
      <c r="CL42" s="75"/>
      <c r="CM42" s="89" t="s">
        <v>83</v>
      </c>
      <c r="CN42" s="94"/>
      <c r="CO42" s="75">
        <f t="shared" si="75"/>
        <v>194.53491001303837</v>
      </c>
      <c r="CP42" s="75"/>
      <c r="CQ42" s="89" t="s">
        <v>83</v>
      </c>
      <c r="CR42" s="94"/>
      <c r="CS42" s="75">
        <f t="shared" si="76"/>
        <v>198.13380584827959</v>
      </c>
      <c r="CT42" s="75"/>
      <c r="CU42" s="89" t="s">
        <v>83</v>
      </c>
      <c r="CV42" s="94"/>
      <c r="CW42" s="86">
        <f t="shared" si="77"/>
        <v>201.79928125647277</v>
      </c>
      <c r="CX42" s="86"/>
      <c r="CY42" s="89" t="s">
        <v>83</v>
      </c>
      <c r="CZ42" s="94"/>
      <c r="DA42" s="86">
        <f t="shared" si="78"/>
        <v>205.53256795971751</v>
      </c>
      <c r="DB42" s="86"/>
      <c r="DC42" s="89" t="s">
        <v>83</v>
      </c>
      <c r="DD42" s="94"/>
      <c r="DE42" s="86">
        <f t="shared" si="79"/>
        <v>209.33492046697228</v>
      </c>
      <c r="DF42" s="86"/>
      <c r="DG42" s="89" t="s">
        <v>83</v>
      </c>
      <c r="DH42" s="94"/>
      <c r="DI42" s="86">
        <f t="shared" si="80"/>
        <v>213.20761649561126</v>
      </c>
      <c r="DJ42" s="86"/>
      <c r="DK42" s="89" t="s">
        <v>83</v>
      </c>
      <c r="DL42" s="94"/>
      <c r="DM42" s="86">
        <f t="shared" si="81"/>
        <v>217.15195740078008</v>
      </c>
      <c r="DN42" s="86"/>
      <c r="DO42" s="89" t="s">
        <v>83</v>
      </c>
      <c r="DP42" s="94"/>
      <c r="DQ42" s="86">
        <f t="shared" si="82"/>
        <v>221.16926861269451</v>
      </c>
      <c r="DR42" s="86"/>
      <c r="DS42" s="89" t="s">
        <v>83</v>
      </c>
      <c r="DT42" s="94"/>
      <c r="DU42" s="77">
        <f t="shared" si="4"/>
        <v>3095.1837882178011</v>
      </c>
      <c r="DV42" s="78" t="str">
        <f>'IP 4.1.4.'!$C$7</f>
        <v>DesarrolloEconómicoIndustriayTurismo</v>
      </c>
      <c r="DW42" s="78" t="str">
        <f>'IP 4.1.4.'!$C$55</f>
        <v xml:space="preserve">Secretaría Distrital de Desarrollo Económico                                                                                </v>
      </c>
      <c r="DX42" s="78" t="str">
        <f>'IP 4.1.4.'!$C$56</f>
        <v>Oficina Asesora de Planeación</v>
      </c>
      <c r="DY42" s="62" t="str">
        <f>'IP 4.1.4.'!$C$53</f>
        <v>Carolina Chica Builes</v>
      </c>
      <c r="DZ42" s="62">
        <f>'IP 4.1.4.'!$C$58</f>
        <v>3693777</v>
      </c>
      <c r="EA42" s="79" t="str">
        <f>'IP 4.1.4.'!$C$57</f>
        <v>cchica@desarrolloeconomico.gov.co</v>
      </c>
      <c r="EB42" s="78" t="s">
        <v>233</v>
      </c>
      <c r="EC42" s="78" t="s">
        <v>234</v>
      </c>
      <c r="ED42" s="78" t="s">
        <v>227</v>
      </c>
      <c r="EE42" s="62" t="s">
        <v>228</v>
      </c>
      <c r="EF42" s="62" t="s">
        <v>202</v>
      </c>
      <c r="EG42" s="110" t="s">
        <v>229</v>
      </c>
      <c r="EH42" s="103"/>
      <c r="EI42" s="103"/>
      <c r="EJ42" s="103"/>
      <c r="EK42" s="103"/>
    </row>
    <row r="43" spans="1:141" ht="89.25">
      <c r="A43" s="102" t="s">
        <v>212</v>
      </c>
      <c r="B43" s="61">
        <v>0.25</v>
      </c>
      <c r="C43" s="96" t="s">
        <v>213</v>
      </c>
      <c r="D43" s="63">
        <f t="shared" si="66"/>
        <v>8.3333333333333329E-2</v>
      </c>
      <c r="E43" s="89" t="s">
        <v>214</v>
      </c>
      <c r="F43" s="89" t="s">
        <v>215</v>
      </c>
      <c r="G43" s="89" t="str">
        <f>'IR 4.1.'!C12</f>
        <v>Territorial</v>
      </c>
      <c r="H43" s="89" t="s">
        <v>82</v>
      </c>
      <c r="I43" s="125" t="str">
        <f>'IR 4.1.'!D25</f>
        <v>N/D</v>
      </c>
      <c r="J43" s="97" t="str">
        <f>'IR 4.1.'!G25</f>
        <v>N/D</v>
      </c>
      <c r="K43" s="65">
        <v>44927</v>
      </c>
      <c r="L43" s="66" t="s">
        <v>78</v>
      </c>
      <c r="M43" s="67">
        <f>'IR 4.1.'!$D$32</f>
        <v>0.5</v>
      </c>
      <c r="N43" s="67">
        <f>'IR 4.1.'!$F$32</f>
        <v>0.5</v>
      </c>
      <c r="O43" s="67">
        <f>'IR 4.1.'!$H$32</f>
        <v>0.6</v>
      </c>
      <c r="P43" s="67">
        <f>'IR 4.1.'!$J$32</f>
        <v>0.6</v>
      </c>
      <c r="Q43" s="67">
        <f>'IR 4.1.'!$L$32</f>
        <v>0.7</v>
      </c>
      <c r="R43" s="67">
        <f>'IR 4.1.'!$D$34</f>
        <v>0.7</v>
      </c>
      <c r="S43" s="67">
        <f>'IR 4.1.'!$F$34</f>
        <v>0.8</v>
      </c>
      <c r="T43" s="67">
        <f>'IR 4.1.'!$H$34</f>
        <v>0.8</v>
      </c>
      <c r="U43" s="67">
        <f>'IR 4.1.'!$J$34</f>
        <v>0.9</v>
      </c>
      <c r="V43" s="67">
        <f>'IR 4.1.'!$L$34</f>
        <v>0.9</v>
      </c>
      <c r="W43" s="67">
        <f>'IR 4.1.'!$D$36</f>
        <v>1</v>
      </c>
      <c r="X43" s="67">
        <f>'IR 4.1.'!$F$36</f>
        <v>1</v>
      </c>
      <c r="Y43" s="67">
        <f>'IR 4.1.'!$H$36</f>
        <v>1</v>
      </c>
      <c r="Z43" s="67">
        <f>'IR 4.1.'!$J$36</f>
        <v>1</v>
      </c>
      <c r="AA43" s="67">
        <f>'IR 4.1.'!$L$36</f>
        <v>1</v>
      </c>
      <c r="AB43" s="67">
        <f>'IR 4.1.'!$D$38</f>
        <v>1</v>
      </c>
      <c r="AC43" s="68">
        <f t="shared" si="1"/>
        <v>1</v>
      </c>
      <c r="AD43" s="78" t="s">
        <v>238</v>
      </c>
      <c r="AE43" s="69">
        <f t="shared" si="67"/>
        <v>1.0416666666666666E-2</v>
      </c>
      <c r="AF43" s="62" t="s">
        <v>239</v>
      </c>
      <c r="AG43" s="62" t="s">
        <v>240</v>
      </c>
      <c r="AH43" s="70" t="str">
        <f>'IP 4.1.5.'!$C$14</f>
        <v>Pazjusticiaeinstitucionessólidas</v>
      </c>
      <c r="AI43" s="71" t="str">
        <f>MID('IP 4.1.5.'!$F$14,1,4)</f>
        <v>16.7</v>
      </c>
      <c r="AJ43" s="62" t="str">
        <f>'IP 4.1.5.'!$C$16</f>
        <v>Territorial</v>
      </c>
      <c r="AK43" s="89" t="s">
        <v>77</v>
      </c>
      <c r="AL43" s="71" t="str">
        <f>'IP 4.1.5.'!$C$4</f>
        <v>Sí</v>
      </c>
      <c r="AM43" s="71">
        <f>'IP 4.1.5.'!$H$4</f>
        <v>460</v>
      </c>
      <c r="AN43" s="72" t="str">
        <f>'IP 4.1.5.'!$D$30</f>
        <v>N/D</v>
      </c>
      <c r="AO43" s="123" t="str">
        <f>'IP 4.1.5.'!$G$30</f>
        <v>N/D</v>
      </c>
      <c r="AP43" s="65">
        <v>44927</v>
      </c>
      <c r="AQ43" s="66" t="s">
        <v>78</v>
      </c>
      <c r="AR43" s="122">
        <f>'IP 4.1.5.'!D37</f>
        <v>1</v>
      </c>
      <c r="AS43" s="122">
        <f>'IP 4.1.5.'!F37</f>
        <v>1</v>
      </c>
      <c r="AT43" s="122">
        <f>'IP 4.1.5.'!H37</f>
        <v>1</v>
      </c>
      <c r="AU43" s="122">
        <f>'IP 4.1.5.'!J37</f>
        <v>1</v>
      </c>
      <c r="AV43" s="122">
        <f>'IP 4.1.5.'!L37</f>
        <v>1</v>
      </c>
      <c r="AW43" s="122">
        <f>'IP 4.1.5.'!D39</f>
        <v>1</v>
      </c>
      <c r="AX43" s="122">
        <f>'IP 4.1.5.'!F39</f>
        <v>1</v>
      </c>
      <c r="AY43" s="122">
        <f>'IP 4.1.5.'!H39</f>
        <v>1</v>
      </c>
      <c r="AZ43" s="122">
        <f>'IP 4.1.5.'!J39</f>
        <v>1</v>
      </c>
      <c r="BA43" s="122">
        <f>'IP 4.1.5.'!L39</f>
        <v>1</v>
      </c>
      <c r="BB43" s="122">
        <f>'IP 4.1.5.'!D41</f>
        <v>1</v>
      </c>
      <c r="BC43" s="122">
        <f>'IP 4.1.5.'!F41</f>
        <v>1</v>
      </c>
      <c r="BD43" s="122">
        <f>'IP 4.1.5.'!H41</f>
        <v>1</v>
      </c>
      <c r="BE43" s="122">
        <f>'IP 4.1.5.'!J41</f>
        <v>1</v>
      </c>
      <c r="BF43" s="122">
        <f>'IP 4.1.5.'!L41</f>
        <v>1</v>
      </c>
      <c r="BG43" s="122">
        <f>'IP 4.1.5.'!D43</f>
        <v>1</v>
      </c>
      <c r="BH43" s="122">
        <f t="shared" si="61"/>
        <v>1</v>
      </c>
      <c r="BI43" s="86">
        <v>168</v>
      </c>
      <c r="BJ43" s="86"/>
      <c r="BK43" s="89" t="s">
        <v>83</v>
      </c>
      <c r="BL43" s="93"/>
      <c r="BM43" s="75">
        <f t="shared" si="68"/>
        <v>171.108</v>
      </c>
      <c r="BN43" s="75"/>
      <c r="BO43" s="89" t="s">
        <v>83</v>
      </c>
      <c r="BP43" s="93"/>
      <c r="BQ43" s="75">
        <f t="shared" si="69"/>
        <v>174.27349800000002</v>
      </c>
      <c r="BR43" s="75"/>
      <c r="BS43" s="89" t="s">
        <v>83</v>
      </c>
      <c r="BT43" s="89"/>
      <c r="BU43" s="75">
        <f t="shared" si="70"/>
        <v>177.49755771300002</v>
      </c>
      <c r="BV43" s="75"/>
      <c r="BW43" s="89" t="s">
        <v>83</v>
      </c>
      <c r="BX43" s="89"/>
      <c r="BY43" s="75">
        <f t="shared" si="71"/>
        <v>180.78126253069053</v>
      </c>
      <c r="BZ43" s="75"/>
      <c r="CA43" s="89" t="s">
        <v>83</v>
      </c>
      <c r="CB43" s="93"/>
      <c r="CC43" s="75">
        <f t="shared" si="72"/>
        <v>184.12571588750831</v>
      </c>
      <c r="CD43" s="75"/>
      <c r="CE43" s="89" t="s">
        <v>83</v>
      </c>
      <c r="CF43" s="93"/>
      <c r="CG43" s="75">
        <f t="shared" si="73"/>
        <v>187.53204163142721</v>
      </c>
      <c r="CH43" s="75"/>
      <c r="CI43" s="89" t="s">
        <v>83</v>
      </c>
      <c r="CJ43" s="94"/>
      <c r="CK43" s="75">
        <f t="shared" si="74"/>
        <v>191.00138440160862</v>
      </c>
      <c r="CL43" s="75"/>
      <c r="CM43" s="89" t="s">
        <v>83</v>
      </c>
      <c r="CN43" s="94"/>
      <c r="CO43" s="75">
        <f t="shared" si="75"/>
        <v>194.53491001303837</v>
      </c>
      <c r="CP43" s="75"/>
      <c r="CQ43" s="89" t="s">
        <v>83</v>
      </c>
      <c r="CR43" s="94"/>
      <c r="CS43" s="75">
        <f t="shared" si="76"/>
        <v>198.13380584827959</v>
      </c>
      <c r="CT43" s="75"/>
      <c r="CU43" s="89" t="s">
        <v>83</v>
      </c>
      <c r="CV43" s="94"/>
      <c r="CW43" s="86">
        <f t="shared" si="77"/>
        <v>201.79928125647277</v>
      </c>
      <c r="CX43" s="86"/>
      <c r="CY43" s="89" t="s">
        <v>83</v>
      </c>
      <c r="CZ43" s="94"/>
      <c r="DA43" s="86">
        <f t="shared" si="78"/>
        <v>205.53256795971751</v>
      </c>
      <c r="DB43" s="86"/>
      <c r="DC43" s="89" t="s">
        <v>83</v>
      </c>
      <c r="DD43" s="94"/>
      <c r="DE43" s="86">
        <f t="shared" si="79"/>
        <v>209.33492046697228</v>
      </c>
      <c r="DF43" s="86"/>
      <c r="DG43" s="89" t="s">
        <v>83</v>
      </c>
      <c r="DH43" s="94"/>
      <c r="DI43" s="86">
        <f t="shared" si="80"/>
        <v>213.20761649561126</v>
      </c>
      <c r="DJ43" s="86"/>
      <c r="DK43" s="89" t="s">
        <v>83</v>
      </c>
      <c r="DL43" s="94"/>
      <c r="DM43" s="86">
        <f t="shared" si="81"/>
        <v>217.15195740078008</v>
      </c>
      <c r="DN43" s="86"/>
      <c r="DO43" s="89" t="s">
        <v>83</v>
      </c>
      <c r="DP43" s="94"/>
      <c r="DQ43" s="86">
        <f t="shared" si="82"/>
        <v>221.16926861269451</v>
      </c>
      <c r="DR43" s="86"/>
      <c r="DS43" s="89" t="s">
        <v>83</v>
      </c>
      <c r="DT43" s="94"/>
      <c r="DU43" s="77">
        <f t="shared" si="4"/>
        <v>3095.1837882178011</v>
      </c>
      <c r="DV43" s="78" t="str">
        <f>'IP 4.1.5.'!$C$7</f>
        <v>DesarrolloEconómicoIndustriayTurismo</v>
      </c>
      <c r="DW43" s="78" t="str">
        <f>'IP 4.1.5.'!$C$55</f>
        <v xml:space="preserve">Secretaría Distrital de Desarrollo Económico                                                                                </v>
      </c>
      <c r="DX43" s="78" t="str">
        <f>'IP 4.1.5.'!$C$56</f>
        <v>Oficina Asesora de Planeación</v>
      </c>
      <c r="DY43" s="62" t="str">
        <f>'IP 4.1.5.'!$C$53</f>
        <v>Carolina Chica Builes</v>
      </c>
      <c r="DZ43" s="62">
        <f>'IP 4.1.5.'!$C$58</f>
        <v>3693777</v>
      </c>
      <c r="EA43" s="79" t="str">
        <f>'IP 4.1.5.'!$C$57</f>
        <v>cchica@desarrolloeconomico.gov.co</v>
      </c>
      <c r="EB43" s="78" t="s">
        <v>241</v>
      </c>
      <c r="EC43" s="78" t="s">
        <v>242</v>
      </c>
      <c r="ED43" s="78" t="s">
        <v>227</v>
      </c>
      <c r="EE43" s="62" t="s">
        <v>228</v>
      </c>
      <c r="EF43" s="62" t="s">
        <v>202</v>
      </c>
      <c r="EG43" s="110" t="s">
        <v>229</v>
      </c>
      <c r="EH43" s="101"/>
      <c r="EI43" s="101"/>
      <c r="EJ43" s="101"/>
      <c r="EK43" s="101"/>
    </row>
    <row r="44" spans="1:141" ht="89.25">
      <c r="A44" s="102" t="s">
        <v>212</v>
      </c>
      <c r="B44" s="61">
        <v>0.25</v>
      </c>
      <c r="C44" s="96" t="s">
        <v>213</v>
      </c>
      <c r="D44" s="63">
        <f t="shared" si="66"/>
        <v>8.3333333333333329E-2</v>
      </c>
      <c r="E44" s="89" t="s">
        <v>214</v>
      </c>
      <c r="F44" s="89" t="s">
        <v>215</v>
      </c>
      <c r="G44" s="89" t="str">
        <f>'IR 4.1.'!C12</f>
        <v>Territorial</v>
      </c>
      <c r="H44" s="89" t="s">
        <v>82</v>
      </c>
      <c r="I44" s="97" t="str">
        <f>'IR 4.1.'!D25</f>
        <v>N/D</v>
      </c>
      <c r="J44" s="97" t="str">
        <f>'IR 4.1.'!G25</f>
        <v>N/D</v>
      </c>
      <c r="K44" s="65">
        <v>44927</v>
      </c>
      <c r="L44" s="66" t="s">
        <v>78</v>
      </c>
      <c r="M44" s="67">
        <f>'IR 4.1.'!$D$32</f>
        <v>0.5</v>
      </c>
      <c r="N44" s="67">
        <f>'IR 4.1.'!$F$32</f>
        <v>0.5</v>
      </c>
      <c r="O44" s="67">
        <f>'IR 4.1.'!$H$32</f>
        <v>0.6</v>
      </c>
      <c r="P44" s="67">
        <f>'IR 4.1.'!$J$32</f>
        <v>0.6</v>
      </c>
      <c r="Q44" s="67">
        <f>'IR 4.1.'!$L$32</f>
        <v>0.7</v>
      </c>
      <c r="R44" s="67">
        <f>'IR 4.1.'!$D$34</f>
        <v>0.7</v>
      </c>
      <c r="S44" s="67">
        <f>'IR 4.1.'!$F$34</f>
        <v>0.8</v>
      </c>
      <c r="T44" s="67">
        <f>'IR 4.1.'!$H$34</f>
        <v>0.8</v>
      </c>
      <c r="U44" s="67">
        <f>'IR 4.1.'!$J$34</f>
        <v>0.9</v>
      </c>
      <c r="V44" s="67">
        <f>'IR 4.1.'!$L$34</f>
        <v>0.9</v>
      </c>
      <c r="W44" s="67">
        <f>'IR 4.1.'!$D$36</f>
        <v>1</v>
      </c>
      <c r="X44" s="67">
        <f>'IR 4.1.'!$F$36</f>
        <v>1</v>
      </c>
      <c r="Y44" s="67">
        <f>'IR 4.1.'!$H$36</f>
        <v>1</v>
      </c>
      <c r="Z44" s="67">
        <f>'IR 4.1.'!$J$36</f>
        <v>1</v>
      </c>
      <c r="AA44" s="67">
        <f>'IR 4.1.'!$L$36</f>
        <v>1</v>
      </c>
      <c r="AB44" s="67">
        <f>'IR 4.1.'!$D$38</f>
        <v>1</v>
      </c>
      <c r="AC44" s="68">
        <f t="shared" si="1"/>
        <v>1</v>
      </c>
      <c r="AD44" s="78" t="s">
        <v>243</v>
      </c>
      <c r="AE44" s="69">
        <f t="shared" si="67"/>
        <v>1.0416666666666666E-2</v>
      </c>
      <c r="AF44" s="62" t="s">
        <v>979</v>
      </c>
      <c r="AG44" s="62" t="s">
        <v>964</v>
      </c>
      <c r="AH44" s="70" t="str">
        <f>'IP 4.1.6.'!$C$14</f>
        <v>Trabajodecenteycrecimientoeconómico</v>
      </c>
      <c r="AI44" s="71" t="str">
        <f>MID('IP 4.1.6.'!$F$14,1,4)</f>
        <v xml:space="preserve">8.3 </v>
      </c>
      <c r="AJ44" s="62" t="str">
        <f>'IP 4.1.6.'!$C$16</f>
        <v>N/A</v>
      </c>
      <c r="AK44" s="89" t="s">
        <v>77</v>
      </c>
      <c r="AL44" s="71" t="str">
        <f>'IP 4.1.6.'!$C$4</f>
        <v>Sí</v>
      </c>
      <c r="AM44" s="71">
        <f>'IP 4.1.6.'!$H$4</f>
        <v>183</v>
      </c>
      <c r="AN44" s="72" t="str">
        <f>'IP 4.1.6.'!$D$30</f>
        <v>N/D</v>
      </c>
      <c r="AO44" s="73" t="str">
        <f>'IP 4.1.6.'!$G$30</f>
        <v>N/D</v>
      </c>
      <c r="AP44" s="65">
        <v>44927</v>
      </c>
      <c r="AQ44" s="66" t="s">
        <v>78</v>
      </c>
      <c r="AR44" s="434">
        <f>'IP 4.1.6.'!$D$37</f>
        <v>1</v>
      </c>
      <c r="AS44" s="434">
        <f>'IP 4.1.6.'!$F$37</f>
        <v>1</v>
      </c>
      <c r="AT44" s="434">
        <f>'IP 4.1.6.'!$H$37</f>
        <v>1</v>
      </c>
      <c r="AU44" s="434">
        <f>'IP 4.1.6.'!$J$37</f>
        <v>1</v>
      </c>
      <c r="AV44" s="434">
        <f>'IP 4.1.6.'!$L$37</f>
        <v>1</v>
      </c>
      <c r="AW44" s="434">
        <f>'IP 4.1.6.'!$D$39</f>
        <v>1</v>
      </c>
      <c r="AX44" s="434">
        <f>'IP 4.1.6.'!$F$39</f>
        <v>1</v>
      </c>
      <c r="AY44" s="434">
        <f>'IP 4.1.6.'!$H$39</f>
        <v>1</v>
      </c>
      <c r="AZ44" s="434">
        <f>'IP 4.1.6.'!$J$39</f>
        <v>1</v>
      </c>
      <c r="BA44" s="434">
        <f>'IP 4.1.6.'!$L$39</f>
        <v>1</v>
      </c>
      <c r="BB44" s="434">
        <f>'IP 4.1.6.'!$D$41</f>
        <v>1</v>
      </c>
      <c r="BC44" s="434">
        <f>'IP 4.1.6.'!$F$41</f>
        <v>1</v>
      </c>
      <c r="BD44" s="434">
        <f>'IP 4.1.6.'!$H$41</f>
        <v>1</v>
      </c>
      <c r="BE44" s="434">
        <f>'IP 4.1.6.'!$J$41</f>
        <v>1</v>
      </c>
      <c r="BF44" s="434">
        <f>'IP 4.1.6.'!$L$41</f>
        <v>1</v>
      </c>
      <c r="BG44" s="434">
        <f>'IP 4.1.6.'!$D$43</f>
        <v>1</v>
      </c>
      <c r="BH44" s="434">
        <f t="shared" si="61"/>
        <v>1</v>
      </c>
      <c r="BI44" s="86">
        <v>30</v>
      </c>
      <c r="BJ44" s="86"/>
      <c r="BK44" s="89" t="s">
        <v>83</v>
      </c>
      <c r="BL44" s="93"/>
      <c r="BM44" s="75">
        <f t="shared" ref="BM44:BM46" si="83">BI44*1.085</f>
        <v>32.549999999999997</v>
      </c>
      <c r="BN44" s="75"/>
      <c r="BO44" s="89" t="s">
        <v>83</v>
      </c>
      <c r="BP44" s="93"/>
      <c r="BQ44" s="75">
        <f t="shared" ref="BQ44:BQ46" si="84">BM44*1.085</f>
        <v>35.316749999999999</v>
      </c>
      <c r="BR44" s="75"/>
      <c r="BS44" s="89" t="s">
        <v>83</v>
      </c>
      <c r="BT44" s="89"/>
      <c r="BU44" s="75">
        <f t="shared" ref="BU44:BU45" si="85">BQ44*1.085</f>
        <v>38.318673749999995</v>
      </c>
      <c r="BV44" s="75"/>
      <c r="BW44" s="89" t="s">
        <v>83</v>
      </c>
      <c r="BX44" s="89"/>
      <c r="BY44" s="75">
        <f t="shared" ref="BY44:BY45" si="86">BU44*1.085</f>
        <v>41.575761018749994</v>
      </c>
      <c r="BZ44" s="75"/>
      <c r="CA44" s="89" t="s">
        <v>83</v>
      </c>
      <c r="CB44" s="93"/>
      <c r="CC44" s="75">
        <f t="shared" ref="CC44:CC45" si="87">BY44*1.085</f>
        <v>45.109700705343741</v>
      </c>
      <c r="CD44" s="75"/>
      <c r="CE44" s="89" t="s">
        <v>83</v>
      </c>
      <c r="CF44" s="93"/>
      <c r="CG44" s="75">
        <f t="shared" ref="CG44:CG45" si="88">CC44*1.085</f>
        <v>48.944025265297959</v>
      </c>
      <c r="CH44" s="75"/>
      <c r="CI44" s="89" t="s">
        <v>83</v>
      </c>
      <c r="CJ44" s="94"/>
      <c r="CK44" s="75">
        <f t="shared" ref="CK44:CK45" si="89">CG44*1.085</f>
        <v>53.104267412848287</v>
      </c>
      <c r="CL44" s="75"/>
      <c r="CM44" s="89" t="s">
        <v>83</v>
      </c>
      <c r="CN44" s="94"/>
      <c r="CO44" s="75">
        <f t="shared" ref="CO44:CO45" si="90">CK44*1.085</f>
        <v>57.618130142940387</v>
      </c>
      <c r="CP44" s="75"/>
      <c r="CQ44" s="89" t="s">
        <v>83</v>
      </c>
      <c r="CR44" s="94"/>
      <c r="CS44" s="75">
        <f t="shared" ref="CS44:CS45" si="91">CO44*1.085</f>
        <v>62.515671205090321</v>
      </c>
      <c r="CT44" s="75"/>
      <c r="CU44" s="89" t="s">
        <v>83</v>
      </c>
      <c r="CV44" s="94"/>
      <c r="CW44" s="75">
        <f t="shared" ref="CW44:CW45" si="92">CS44*1.085</f>
        <v>67.829503257523001</v>
      </c>
      <c r="CX44" s="86"/>
      <c r="CY44" s="89" t="s">
        <v>83</v>
      </c>
      <c r="CZ44" s="94"/>
      <c r="DA44" s="75">
        <f t="shared" ref="DA44:DA45" si="93">CW44*1.085</f>
        <v>73.595011034412451</v>
      </c>
      <c r="DB44" s="86"/>
      <c r="DC44" s="89" t="s">
        <v>83</v>
      </c>
      <c r="DD44" s="94"/>
      <c r="DE44" s="75">
        <f t="shared" ref="DE44:DE45" si="94">DA44*1.085</f>
        <v>79.85058697233751</v>
      </c>
      <c r="DF44" s="86"/>
      <c r="DG44" s="89" t="s">
        <v>83</v>
      </c>
      <c r="DH44" s="94"/>
      <c r="DI44" s="75">
        <f t="shared" ref="DI44:DI45" si="95">DE44*1.085</f>
        <v>86.6378868649862</v>
      </c>
      <c r="DJ44" s="86"/>
      <c r="DK44" s="89" t="s">
        <v>83</v>
      </c>
      <c r="DL44" s="94"/>
      <c r="DM44" s="75">
        <f t="shared" ref="DM44:DM45" si="96">DI44*1.085</f>
        <v>94.002107248510029</v>
      </c>
      <c r="DN44" s="86"/>
      <c r="DO44" s="89" t="s">
        <v>83</v>
      </c>
      <c r="DP44" s="94"/>
      <c r="DQ44" s="75">
        <f t="shared" ref="DQ44:DQ45" si="97">DM44*1.085</f>
        <v>101.99228636463337</v>
      </c>
      <c r="DR44" s="86"/>
      <c r="DS44" s="89" t="s">
        <v>83</v>
      </c>
      <c r="DT44" s="94"/>
      <c r="DU44" s="77">
        <f t="shared" si="4"/>
        <v>948.96036124267312</v>
      </c>
      <c r="DV44" s="78" t="str">
        <f>'IP 4.1.6.'!$C$7</f>
        <v>DesarrolloEconómicoIndustriayTurismo</v>
      </c>
      <c r="DW44" s="78" t="str">
        <f>'IP 4.1.6.'!$C$55</f>
        <v>Secretaría Distrital de Desarrollo Económico</v>
      </c>
      <c r="DX44" s="78" t="str">
        <f>'IP 4.1.6.'!$C$56</f>
        <v>Dirección de Competitividad Bogotá Región</v>
      </c>
      <c r="DY44" s="62" t="str">
        <f>'IP 4.1.6.'!$C$53</f>
        <v>Mariana Muñoz</v>
      </c>
      <c r="DZ44" s="62" t="str">
        <f>'IP 4.1.6.'!$C$58</f>
        <v>(601)3693777 Ext: 164</v>
      </c>
      <c r="EA44" s="79" t="str">
        <f>'IP 4.1.6.'!$C$57</f>
        <v>mmunoz@desarrolloeconomico.gov.co</v>
      </c>
      <c r="EB44" s="78" t="s">
        <v>244</v>
      </c>
      <c r="EC44" s="78" t="s">
        <v>245</v>
      </c>
      <c r="ED44" s="78" t="s">
        <v>158</v>
      </c>
      <c r="EE44" s="62" t="s">
        <v>159</v>
      </c>
      <c r="EF44" s="62" t="s">
        <v>160</v>
      </c>
      <c r="EG44" s="110" t="s">
        <v>161</v>
      </c>
      <c r="EH44" s="91"/>
      <c r="EI44" s="91"/>
      <c r="EJ44" s="91"/>
      <c r="EK44" s="91"/>
    </row>
    <row r="45" spans="1:141" ht="63.75">
      <c r="A45" s="102" t="s">
        <v>212</v>
      </c>
      <c r="B45" s="61">
        <v>0.25</v>
      </c>
      <c r="C45" s="96" t="s">
        <v>213</v>
      </c>
      <c r="D45" s="63">
        <f t="shared" si="66"/>
        <v>8.3333333333333329E-2</v>
      </c>
      <c r="E45" s="89" t="s">
        <v>214</v>
      </c>
      <c r="F45" s="89" t="s">
        <v>215</v>
      </c>
      <c r="G45" s="89" t="str">
        <f>'IR 4.1.'!C12</f>
        <v>Territorial</v>
      </c>
      <c r="H45" s="89" t="s">
        <v>82</v>
      </c>
      <c r="I45" s="97" t="str">
        <f>'IR 4.1.'!D25</f>
        <v>N/D</v>
      </c>
      <c r="J45" s="97" t="str">
        <f>'IR 4.1.'!G25</f>
        <v>N/D</v>
      </c>
      <c r="K45" s="65">
        <v>44927</v>
      </c>
      <c r="L45" s="66" t="s">
        <v>78</v>
      </c>
      <c r="M45" s="67">
        <f>'IR 4.1.'!$D$32</f>
        <v>0.5</v>
      </c>
      <c r="N45" s="67">
        <f>'IR 4.1.'!$F$32</f>
        <v>0.5</v>
      </c>
      <c r="O45" s="67">
        <f>'IR 4.1.'!$H$32</f>
        <v>0.6</v>
      </c>
      <c r="P45" s="67">
        <f>'IR 4.1.'!$J$32</f>
        <v>0.6</v>
      </c>
      <c r="Q45" s="67">
        <f>'IR 4.1.'!$L$32</f>
        <v>0.7</v>
      </c>
      <c r="R45" s="67">
        <f>'IR 4.1.'!$D$34</f>
        <v>0.7</v>
      </c>
      <c r="S45" s="67">
        <f>'IR 4.1.'!$F$34</f>
        <v>0.8</v>
      </c>
      <c r="T45" s="67">
        <f>'IR 4.1.'!$H$34</f>
        <v>0.8</v>
      </c>
      <c r="U45" s="67">
        <f>'IR 4.1.'!$J$34</f>
        <v>0.9</v>
      </c>
      <c r="V45" s="67">
        <f>'IR 4.1.'!$L$34</f>
        <v>0.9</v>
      </c>
      <c r="W45" s="67">
        <f>'IR 4.1.'!$D$36</f>
        <v>1</v>
      </c>
      <c r="X45" s="67">
        <f>'IR 4.1.'!$F$36</f>
        <v>1</v>
      </c>
      <c r="Y45" s="67">
        <f>'IR 4.1.'!$H$36</f>
        <v>1</v>
      </c>
      <c r="Z45" s="67">
        <f>'IR 4.1.'!$J$36</f>
        <v>1</v>
      </c>
      <c r="AA45" s="67">
        <f>'IR 4.1.'!$L$36</f>
        <v>1</v>
      </c>
      <c r="AB45" s="67">
        <f>'IR 4.1.'!$D$38</f>
        <v>1</v>
      </c>
      <c r="AC45" s="68">
        <f t="shared" si="1"/>
        <v>1</v>
      </c>
      <c r="AD45" s="62" t="s">
        <v>246</v>
      </c>
      <c r="AE45" s="69">
        <f t="shared" si="67"/>
        <v>1.0416666666666666E-2</v>
      </c>
      <c r="AF45" s="89" t="s">
        <v>247</v>
      </c>
      <c r="AG45" s="89" t="s">
        <v>248</v>
      </c>
      <c r="AH45" s="70" t="str">
        <f>'IP 4.1.7.'!$C$14</f>
        <v>Trabajodecenteycrecimientoeconómico</v>
      </c>
      <c r="AI45" s="71" t="str">
        <f>MID('IP 4.1.7.'!$F$14,1,4)</f>
        <v xml:space="preserve">8.5 </v>
      </c>
      <c r="AJ45" s="62" t="str">
        <f>'IP 4.1.7.'!$C$16</f>
        <v>N/A</v>
      </c>
      <c r="AK45" s="89" t="s">
        <v>82</v>
      </c>
      <c r="AL45" s="71" t="str">
        <f>'IP 4.1.7.'!$C$4</f>
        <v>Sí</v>
      </c>
      <c r="AM45" s="71">
        <f>'IP 4.1.7.'!$H$4</f>
        <v>122</v>
      </c>
      <c r="AN45" s="72" t="str">
        <f>'IP 4.1.7.'!$D$30</f>
        <v>N/D</v>
      </c>
      <c r="AO45" s="73" t="str">
        <f>'IP 4.1.7.'!$G$30</f>
        <v>N/D</v>
      </c>
      <c r="AP45" s="65">
        <v>44927</v>
      </c>
      <c r="AQ45" s="66" t="s">
        <v>78</v>
      </c>
      <c r="AR45" s="64">
        <f>'IP 4.1.7.'!D37</f>
        <v>5</v>
      </c>
      <c r="AS45" s="64">
        <f>'IP 4.1.7.'!F37</f>
        <v>5</v>
      </c>
      <c r="AT45" s="64">
        <f>'IP 4.1.7.'!H37</f>
        <v>7</v>
      </c>
      <c r="AU45" s="64">
        <f>'IP 4.1.7.'!J37</f>
        <v>8</v>
      </c>
      <c r="AV45" s="64">
        <f>'IP 4.1.7.'!L37</f>
        <v>10</v>
      </c>
      <c r="AW45" s="64">
        <f>'IP 4.1.7.'!D39</f>
        <v>10</v>
      </c>
      <c r="AX45" s="64">
        <f>'IP 4.1.7.'!F39</f>
        <v>12</v>
      </c>
      <c r="AY45" s="64">
        <f>'IP 4.1.7.'!H39</f>
        <v>14</v>
      </c>
      <c r="AZ45" s="64">
        <f>'IP 4.1.7.'!J39</f>
        <v>16</v>
      </c>
      <c r="BA45" s="64">
        <f>'IP 4.1.7.'!L39</f>
        <v>16</v>
      </c>
      <c r="BB45" s="64">
        <f>'IP 4.1.7.'!D41</f>
        <v>17</v>
      </c>
      <c r="BC45" s="64">
        <f>'IP 4.1.7.'!F41</f>
        <v>18</v>
      </c>
      <c r="BD45" s="64">
        <f>'IP 4.1.7.'!H41</f>
        <v>19</v>
      </c>
      <c r="BE45" s="64">
        <f>'IP 4.1.7.'!J41</f>
        <v>20</v>
      </c>
      <c r="BF45" s="64">
        <f>'IP 4.1.7.'!L41</f>
        <v>20</v>
      </c>
      <c r="BG45" s="64">
        <f>'IP 4.1.7.'!D43</f>
        <v>22</v>
      </c>
      <c r="BH45" s="64">
        <f t="shared" si="61"/>
        <v>22</v>
      </c>
      <c r="BI45" s="86">
        <v>24</v>
      </c>
      <c r="BJ45" s="86"/>
      <c r="BK45" s="126" t="s">
        <v>83</v>
      </c>
      <c r="BL45" s="127">
        <v>7863</v>
      </c>
      <c r="BM45" s="75">
        <f t="shared" si="83"/>
        <v>26.04</v>
      </c>
      <c r="BN45" s="75"/>
      <c r="BO45" s="126" t="s">
        <v>83</v>
      </c>
      <c r="BP45" s="128">
        <v>7863</v>
      </c>
      <c r="BQ45" s="75">
        <f t="shared" si="84"/>
        <v>28.253399999999999</v>
      </c>
      <c r="BR45" s="75"/>
      <c r="BS45" s="62" t="s">
        <v>83</v>
      </c>
      <c r="BT45" s="129"/>
      <c r="BU45" s="75">
        <f t="shared" si="85"/>
        <v>30.654938999999999</v>
      </c>
      <c r="BV45" s="75"/>
      <c r="BW45" s="126" t="s">
        <v>83</v>
      </c>
      <c r="BX45" s="129"/>
      <c r="BY45" s="75">
        <f t="shared" si="86"/>
        <v>33.260608814999998</v>
      </c>
      <c r="BZ45" s="75"/>
      <c r="CA45" s="126" t="s">
        <v>83</v>
      </c>
      <c r="CB45" s="130"/>
      <c r="CC45" s="75">
        <f t="shared" si="87"/>
        <v>36.087760564274994</v>
      </c>
      <c r="CD45" s="75"/>
      <c r="CE45" s="126" t="s">
        <v>83</v>
      </c>
      <c r="CF45" s="130"/>
      <c r="CG45" s="75">
        <f t="shared" si="88"/>
        <v>39.155220212238369</v>
      </c>
      <c r="CH45" s="75"/>
      <c r="CI45" s="126" t="s">
        <v>83</v>
      </c>
      <c r="CJ45" s="131"/>
      <c r="CK45" s="75">
        <f t="shared" si="89"/>
        <v>42.48341393027863</v>
      </c>
      <c r="CL45" s="75"/>
      <c r="CM45" s="126" t="s">
        <v>83</v>
      </c>
      <c r="CN45" s="131"/>
      <c r="CO45" s="75">
        <f t="shared" si="90"/>
        <v>46.094504114352311</v>
      </c>
      <c r="CP45" s="75"/>
      <c r="CQ45" s="126" t="s">
        <v>83</v>
      </c>
      <c r="CR45" s="132"/>
      <c r="CS45" s="75">
        <f t="shared" si="91"/>
        <v>50.012536964072254</v>
      </c>
      <c r="CT45" s="75"/>
      <c r="CU45" s="126" t="s">
        <v>83</v>
      </c>
      <c r="CV45" s="132"/>
      <c r="CW45" s="75">
        <f t="shared" si="92"/>
        <v>54.263602606018395</v>
      </c>
      <c r="CX45" s="86"/>
      <c r="CY45" s="126" t="s">
        <v>83</v>
      </c>
      <c r="CZ45" s="131"/>
      <c r="DA45" s="75">
        <f t="shared" si="93"/>
        <v>58.876008827529958</v>
      </c>
      <c r="DB45" s="86"/>
      <c r="DC45" s="126" t="s">
        <v>83</v>
      </c>
      <c r="DD45" s="131"/>
      <c r="DE45" s="75">
        <f t="shared" si="94"/>
        <v>63.880469577870002</v>
      </c>
      <c r="DF45" s="86"/>
      <c r="DG45" s="126" t="s">
        <v>83</v>
      </c>
      <c r="DH45" s="131"/>
      <c r="DI45" s="75">
        <f t="shared" si="95"/>
        <v>69.310309491988946</v>
      </c>
      <c r="DJ45" s="86"/>
      <c r="DK45" s="126" t="s">
        <v>83</v>
      </c>
      <c r="DL45" s="131"/>
      <c r="DM45" s="75">
        <f t="shared" si="96"/>
        <v>75.201685798808001</v>
      </c>
      <c r="DN45" s="86"/>
      <c r="DO45" s="126" t="s">
        <v>83</v>
      </c>
      <c r="DP45" s="132"/>
      <c r="DQ45" s="75">
        <f t="shared" si="97"/>
        <v>81.593829091706681</v>
      </c>
      <c r="DR45" s="86"/>
      <c r="DS45" s="126" t="s">
        <v>83</v>
      </c>
      <c r="DT45" s="132"/>
      <c r="DU45" s="77">
        <f t="shared" si="4"/>
        <v>759.16828899413849</v>
      </c>
      <c r="DV45" s="78" t="str">
        <f>'IP 4.1.7.'!$C$7</f>
        <v>DesarrolloEconómicoIndustriayTurismo</v>
      </c>
      <c r="DW45" s="78" t="str">
        <f>'IP 4.1.7.'!$C$55</f>
        <v xml:space="preserve">Secretaría Distrital de Desarrollo Económico                                                                                </v>
      </c>
      <c r="DX45" s="78" t="str">
        <f>'IP 4.1.7.'!$C$56</f>
        <v>Subdirección de Empleo y Formación</v>
      </c>
      <c r="DY45" s="62" t="str">
        <f>'IP 4.1.7.'!$C$53</f>
        <v xml:space="preserve">Bernardo Brigard Posse </v>
      </c>
      <c r="DZ45" s="62" t="str">
        <f>'IP 4.1.7.'!$C$58</f>
        <v>3693777 ext 166</v>
      </c>
      <c r="EA45" s="79" t="str">
        <f>'IP 4.1.7.'!$C$57</f>
        <v>bbrigard@desarrolloeconómico.gov.co</v>
      </c>
      <c r="EB45" s="78"/>
      <c r="EC45" s="78"/>
      <c r="ED45" s="78"/>
      <c r="EE45" s="62"/>
      <c r="EF45" s="62"/>
      <c r="EG45" s="79"/>
      <c r="EH45" s="111"/>
      <c r="EI45" s="111"/>
      <c r="EJ45" s="111"/>
      <c r="EK45" s="111"/>
    </row>
    <row r="46" spans="1:141" ht="114.75">
      <c r="A46" s="102" t="s">
        <v>212</v>
      </c>
      <c r="B46" s="61">
        <v>0.25</v>
      </c>
      <c r="C46" s="96" t="s">
        <v>213</v>
      </c>
      <c r="D46" s="63">
        <f t="shared" si="66"/>
        <v>8.3333333333333329E-2</v>
      </c>
      <c r="E46" s="89" t="s">
        <v>214</v>
      </c>
      <c r="F46" s="89" t="s">
        <v>215</v>
      </c>
      <c r="G46" s="89" t="str">
        <f>'IR 4.1.'!C12</f>
        <v>Territorial</v>
      </c>
      <c r="H46" s="89" t="s">
        <v>82</v>
      </c>
      <c r="I46" s="97" t="str">
        <f>'IR 4.1.'!D25</f>
        <v>N/D</v>
      </c>
      <c r="J46" s="97" t="str">
        <f>'IR 4.1.'!G25</f>
        <v>N/D</v>
      </c>
      <c r="K46" s="65">
        <v>44927</v>
      </c>
      <c r="L46" s="66" t="s">
        <v>78</v>
      </c>
      <c r="M46" s="67">
        <f>'IR 4.1.'!$D$32</f>
        <v>0.5</v>
      </c>
      <c r="N46" s="67">
        <f>'IR 4.1.'!$F$32</f>
        <v>0.5</v>
      </c>
      <c r="O46" s="67">
        <f>'IR 4.1.'!$H$32</f>
        <v>0.6</v>
      </c>
      <c r="P46" s="67">
        <f>'IR 4.1.'!$J$32</f>
        <v>0.6</v>
      </c>
      <c r="Q46" s="67">
        <f>'IR 4.1.'!$L$32</f>
        <v>0.7</v>
      </c>
      <c r="R46" s="67">
        <f>'IR 4.1.'!$D$34</f>
        <v>0.7</v>
      </c>
      <c r="S46" s="67">
        <f>'IR 4.1.'!$F$34</f>
        <v>0.8</v>
      </c>
      <c r="T46" s="67">
        <f>'IR 4.1.'!$H$34</f>
        <v>0.8</v>
      </c>
      <c r="U46" s="67">
        <f>'IR 4.1.'!$J$34</f>
        <v>0.9</v>
      </c>
      <c r="V46" s="67">
        <f>'IR 4.1.'!$L$34</f>
        <v>0.9</v>
      </c>
      <c r="W46" s="67">
        <f>'IR 4.1.'!$D$36</f>
        <v>1</v>
      </c>
      <c r="X46" s="67">
        <f>'IR 4.1.'!$F$36</f>
        <v>1</v>
      </c>
      <c r="Y46" s="67">
        <f>'IR 4.1.'!$H$36</f>
        <v>1</v>
      </c>
      <c r="Z46" s="67">
        <f>'IR 4.1.'!$J$36</f>
        <v>1</v>
      </c>
      <c r="AA46" s="67">
        <f>'IR 4.1.'!$L$36</f>
        <v>1</v>
      </c>
      <c r="AB46" s="67">
        <f>'IR 4.1.'!$D$38</f>
        <v>1</v>
      </c>
      <c r="AC46" s="68">
        <f t="shared" si="1"/>
        <v>1</v>
      </c>
      <c r="AD46" s="78" t="s">
        <v>249</v>
      </c>
      <c r="AE46" s="69">
        <f t="shared" si="67"/>
        <v>1.0416666666666666E-2</v>
      </c>
      <c r="AF46" s="62" t="s">
        <v>250</v>
      </c>
      <c r="AG46" s="62" t="s">
        <v>981</v>
      </c>
      <c r="AH46" s="70" t="str">
        <f>'IP 4.1.8.'!$C$14</f>
        <v>Pazjusticiaeinstitucionessólidas</v>
      </c>
      <c r="AI46" s="71" t="str">
        <f>MID('IP 4.1.8.'!$F$14,1,4)</f>
        <v>16.7</v>
      </c>
      <c r="AJ46" s="62" t="str">
        <f>'IP 4.1.8.'!$C$16</f>
        <v>Diferencial; Género; Poblacional</v>
      </c>
      <c r="AK46" s="89" t="s">
        <v>82</v>
      </c>
      <c r="AL46" s="71" t="str">
        <f>'IP 4.1.8.'!$C$4</f>
        <v>Sí</v>
      </c>
      <c r="AM46" s="71">
        <f>'IP 4.1.8.'!$H$4</f>
        <v>460</v>
      </c>
      <c r="AN46" s="72" t="str">
        <f>'IP 4.1.8.'!$D$30</f>
        <v>N/D</v>
      </c>
      <c r="AO46" s="73" t="str">
        <f>'IP 4.1.8.'!$G$30</f>
        <v>N/D</v>
      </c>
      <c r="AP46" s="65">
        <v>44927</v>
      </c>
      <c r="AQ46" s="133" t="s">
        <v>251</v>
      </c>
      <c r="AR46" s="122" t="str">
        <f>'IP 4.1.8.'!$D$37</f>
        <v>33,3%</v>
      </c>
      <c r="AS46" s="122" t="str">
        <f>'IP 4.1.8.'!$F$37</f>
        <v>66,6%</v>
      </c>
      <c r="AT46" s="122">
        <f>'IP 4.1.8.'!$H$37</f>
        <v>1</v>
      </c>
      <c r="AU46" s="64" t="str">
        <f>'IP 4.1.8.'!$J$37</f>
        <v>N/A</v>
      </c>
      <c r="AV46" s="64" t="str">
        <f>'IP 4.1.8.'!$L$37</f>
        <v>N/A</v>
      </c>
      <c r="AW46" s="64" t="str">
        <f>'IP 4.1.8.'!$D$39</f>
        <v>N/A</v>
      </c>
      <c r="AX46" s="64" t="str">
        <f>'IP 4.1.8.'!$F$39</f>
        <v>N/A</v>
      </c>
      <c r="AY46" s="64" t="str">
        <f>'IP 4.1.8.'!$H$39</f>
        <v>N/A</v>
      </c>
      <c r="AZ46" s="64" t="str">
        <f>'IP 4.1.8.'!$J$39</f>
        <v>N/A</v>
      </c>
      <c r="BA46" s="64" t="str">
        <f>'IP 4.1.8.'!$L$39</f>
        <v>N/A</v>
      </c>
      <c r="BB46" s="64" t="str">
        <f>'IP 4.1.8.'!$D$41</f>
        <v>N/A</v>
      </c>
      <c r="BC46" s="64" t="str">
        <f>'IP 4.1.8.'!$F$41</f>
        <v>N/A</v>
      </c>
      <c r="BD46" s="64" t="str">
        <f>'IP 4.1.8.'!$H$41</f>
        <v>N/A</v>
      </c>
      <c r="BE46" s="64" t="str">
        <f>'IP 4.1.8.'!$J$41</f>
        <v>N/A</v>
      </c>
      <c r="BF46" s="64" t="str">
        <f>'IP 4.1.8.'!$L$41</f>
        <v>N/A</v>
      </c>
      <c r="BG46" s="64" t="str">
        <f>'IP 4.1.8.'!$D$43</f>
        <v>N/A</v>
      </c>
      <c r="BH46" s="122">
        <f>AT46</f>
        <v>1</v>
      </c>
      <c r="BI46" s="86">
        <v>42</v>
      </c>
      <c r="BJ46" s="86"/>
      <c r="BK46" s="126" t="s">
        <v>83</v>
      </c>
      <c r="BL46" s="134"/>
      <c r="BM46" s="75">
        <f t="shared" si="83"/>
        <v>45.57</v>
      </c>
      <c r="BN46" s="75"/>
      <c r="BO46" s="126" t="s">
        <v>83</v>
      </c>
      <c r="BP46" s="134"/>
      <c r="BQ46" s="75">
        <f t="shared" si="84"/>
        <v>49.443449999999999</v>
      </c>
      <c r="BR46" s="75"/>
      <c r="BS46" s="126" t="s">
        <v>83</v>
      </c>
      <c r="BT46" s="135"/>
      <c r="BU46" s="75"/>
      <c r="BV46" s="75"/>
      <c r="BW46" s="126"/>
      <c r="BX46" s="135"/>
      <c r="BY46" s="75"/>
      <c r="BZ46" s="75"/>
      <c r="CA46" s="126"/>
      <c r="CB46" s="134"/>
      <c r="CC46" s="75"/>
      <c r="CD46" s="75"/>
      <c r="CE46" s="126"/>
      <c r="CF46" s="134"/>
      <c r="CG46" s="75"/>
      <c r="CH46" s="75"/>
      <c r="CI46" s="126"/>
      <c r="CJ46" s="94"/>
      <c r="CK46" s="75"/>
      <c r="CL46" s="75"/>
      <c r="CM46" s="126"/>
      <c r="CN46" s="94"/>
      <c r="CO46" s="75"/>
      <c r="CP46" s="75"/>
      <c r="CQ46" s="126"/>
      <c r="CR46" s="94"/>
      <c r="CS46" s="75"/>
      <c r="CT46" s="75"/>
      <c r="CU46" s="126"/>
      <c r="CV46" s="94"/>
      <c r="CW46" s="86"/>
      <c r="CX46" s="86"/>
      <c r="CY46" s="126"/>
      <c r="CZ46" s="94"/>
      <c r="DA46" s="86"/>
      <c r="DB46" s="86"/>
      <c r="DC46" s="126"/>
      <c r="DD46" s="94"/>
      <c r="DE46" s="86"/>
      <c r="DF46" s="86"/>
      <c r="DG46" s="126"/>
      <c r="DH46" s="94"/>
      <c r="DI46" s="86"/>
      <c r="DJ46" s="86"/>
      <c r="DK46" s="126"/>
      <c r="DL46" s="94"/>
      <c r="DM46" s="86"/>
      <c r="DN46" s="86"/>
      <c r="DO46" s="126"/>
      <c r="DP46" s="94"/>
      <c r="DQ46" s="86"/>
      <c r="DR46" s="86"/>
      <c r="DS46" s="126"/>
      <c r="DT46" s="94"/>
      <c r="DU46" s="77">
        <f t="shared" si="4"/>
        <v>137.01345000000001</v>
      </c>
      <c r="DV46" s="78" t="str">
        <f>'IP 4.1.8.'!$C$7</f>
        <v>DesarrolloEconómicoIndustriayTurismo</v>
      </c>
      <c r="DW46" s="78" t="str">
        <f>'IP 4.1.8.'!$C$55</f>
        <v xml:space="preserve">Secretaría Distrital de Desarrollo Económico                                                                                </v>
      </c>
      <c r="DX46" s="78" t="str">
        <f>'IP 4.1.8.'!$C$56</f>
        <v>Dirección de Estudios de Desarrollo Económico</v>
      </c>
      <c r="DY46" s="62" t="str">
        <f>'IP 4.1.8.'!$C$53</f>
        <v>Maria Catalina Bejarano</v>
      </c>
      <c r="DZ46" s="62">
        <f>'IP 4.1.8.'!$C$58</f>
        <v>3693777</v>
      </c>
      <c r="EA46" s="79" t="str">
        <f>'IP 4.1.8.'!$C$57</f>
        <v>mbejarano@desarrolloeconomico.gov.co</v>
      </c>
      <c r="EB46" s="78" t="s">
        <v>244</v>
      </c>
      <c r="EC46" s="78" t="s">
        <v>252</v>
      </c>
      <c r="ED46" s="78" t="s">
        <v>158</v>
      </c>
      <c r="EE46" s="62" t="s">
        <v>159</v>
      </c>
      <c r="EF46" s="62" t="s">
        <v>160</v>
      </c>
      <c r="EG46" s="110" t="s">
        <v>161</v>
      </c>
      <c r="EH46" s="91"/>
      <c r="EI46" s="91"/>
      <c r="EJ46" s="91"/>
      <c r="EK46" s="91"/>
    </row>
    <row r="47" spans="1:141" ht="76.5">
      <c r="A47" s="102" t="s">
        <v>212</v>
      </c>
      <c r="B47" s="61">
        <v>0.25</v>
      </c>
      <c r="C47" s="97" t="s">
        <v>253</v>
      </c>
      <c r="D47" s="63">
        <f t="shared" si="66"/>
        <v>8.3333333333333329E-2</v>
      </c>
      <c r="E47" s="62" t="s">
        <v>965</v>
      </c>
      <c r="F47" s="62" t="s">
        <v>254</v>
      </c>
      <c r="G47" s="89" t="str">
        <f>'IR 4.2.'!C12</f>
        <v>N/A</v>
      </c>
      <c r="H47" s="89" t="s">
        <v>77</v>
      </c>
      <c r="I47" s="136" t="str">
        <f>'IR 4.2.'!D25</f>
        <v>N/D</v>
      </c>
      <c r="J47" s="97" t="str">
        <f>'IR 4.2.'!G25</f>
        <v>N/D</v>
      </c>
      <c r="K47" s="65">
        <v>44927</v>
      </c>
      <c r="L47" s="66" t="s">
        <v>78</v>
      </c>
      <c r="M47" s="137">
        <f>'IR 4.2.'!$D$32</f>
        <v>0.05</v>
      </c>
      <c r="N47" s="137">
        <f>'IR 4.2.'!$F$32</f>
        <v>0.05</v>
      </c>
      <c r="O47" s="137">
        <f>'IR 4.2.'!$H$32</f>
        <v>0.05</v>
      </c>
      <c r="P47" s="137">
        <f>'IR 4.2.'!$J$32</f>
        <v>0.05</v>
      </c>
      <c r="Q47" s="137">
        <f>'IR 4.2.'!$L$32</f>
        <v>0.05</v>
      </c>
      <c r="R47" s="137">
        <f>'IR 4.2.'!$D$34</f>
        <v>0.05</v>
      </c>
      <c r="S47" s="137">
        <f>'IR 4.2.'!$F$34</f>
        <v>0.05</v>
      </c>
      <c r="T47" s="137">
        <f>'IR 4.2.'!$H$34</f>
        <v>0.05</v>
      </c>
      <c r="U47" s="137">
        <f>'IR 4.2.'!$J$34</f>
        <v>0.05</v>
      </c>
      <c r="V47" s="137">
        <f>'IR 4.2.'!$L$34</f>
        <v>0.05</v>
      </c>
      <c r="W47" s="137">
        <f>'IR 4.2.'!$D$36</f>
        <v>0.05</v>
      </c>
      <c r="X47" s="137">
        <f>'IR 4.2.'!$F$36</f>
        <v>0.05</v>
      </c>
      <c r="Y47" s="137">
        <f>'IR 4.2.'!$H$36</f>
        <v>0.05</v>
      </c>
      <c r="Z47" s="137">
        <f>'IR 4.2.'!$J$36</f>
        <v>0.05</v>
      </c>
      <c r="AA47" s="137">
        <f>'IR 4.2.'!$L$36</f>
        <v>0.05</v>
      </c>
      <c r="AB47" s="137">
        <f>'IR 4.2.'!$D$38</f>
        <v>0.05</v>
      </c>
      <c r="AC47" s="68">
        <f t="shared" si="1"/>
        <v>0.05</v>
      </c>
      <c r="AD47" s="78" t="s">
        <v>255</v>
      </c>
      <c r="AE47" s="69">
        <f t="shared" ref="AE47:AE50" si="98">D47/4</f>
        <v>2.0833333333333332E-2</v>
      </c>
      <c r="AF47" s="62" t="s">
        <v>967</v>
      </c>
      <c r="AG47" s="62" t="s">
        <v>256</v>
      </c>
      <c r="AH47" s="70" t="str">
        <f>'IP 4.2.1.'!$C$14</f>
        <v>Trabajodecenteycrecimientoeconómico</v>
      </c>
      <c r="AI47" s="71" t="str">
        <f>MID('IP 4.2.1.'!$F$14,1,4)</f>
        <v xml:space="preserve">8.3 </v>
      </c>
      <c r="AJ47" s="62" t="str">
        <f>'IP 4.2.1.'!$C$16</f>
        <v>N/A</v>
      </c>
      <c r="AK47" s="89" t="s">
        <v>82</v>
      </c>
      <c r="AL47" s="71" t="str">
        <f>'IP 4.2.1.'!$C$4</f>
        <v>Sí</v>
      </c>
      <c r="AM47" s="71">
        <f>'IP 4.2.1.'!$H$4</f>
        <v>166</v>
      </c>
      <c r="AN47" s="72">
        <f>'IP 4.2.1.'!$D$30</f>
        <v>0</v>
      </c>
      <c r="AO47" s="73">
        <f>'IP 4.2.1.'!$G$30</f>
        <v>2021</v>
      </c>
      <c r="AP47" s="65">
        <v>44927</v>
      </c>
      <c r="AQ47" s="66" t="s">
        <v>78</v>
      </c>
      <c r="AR47" s="64">
        <f>'IP 4.2.1.'!$D$37</f>
        <v>150</v>
      </c>
      <c r="AS47" s="64">
        <f>'IP 4.2.1.'!$F$37</f>
        <v>30</v>
      </c>
      <c r="AT47" s="64">
        <f>'IP 4.2.1.'!$H$37</f>
        <v>25</v>
      </c>
      <c r="AU47" s="64">
        <f>'IP 4.2.1.'!$J$37</f>
        <v>195</v>
      </c>
      <c r="AV47" s="64">
        <f>'IP 4.2.1.'!$L$37</f>
        <v>502</v>
      </c>
      <c r="AW47" s="64">
        <f>'IP 4.2.1.'!$D$39</f>
        <v>165</v>
      </c>
      <c r="AX47" s="64">
        <f>'IP 4.2.1.'!$F$39</f>
        <v>30</v>
      </c>
      <c r="AY47" s="64">
        <f>'IP 4.2.1.'!$H$39</f>
        <v>35</v>
      </c>
      <c r="AZ47" s="64">
        <f>'IP 4.2.1.'!$J$39</f>
        <v>230</v>
      </c>
      <c r="BA47" s="64">
        <f>'IP 4.2.1.'!$L$39</f>
        <v>555</v>
      </c>
      <c r="BB47" s="64">
        <f>'IP 4.2.1.'!$D$41</f>
        <v>180</v>
      </c>
      <c r="BC47" s="64">
        <f>'IP 4.2.1.'!$F$41</f>
        <v>30</v>
      </c>
      <c r="BD47" s="64">
        <f>'IP 4.2.1.'!$H$41</f>
        <v>45</v>
      </c>
      <c r="BE47" s="64">
        <f>'IP 4.2.1.'!$J$41</f>
        <v>265</v>
      </c>
      <c r="BF47" s="64">
        <f>'IP 4.2.1.'!$L$41</f>
        <v>607</v>
      </c>
      <c r="BG47" s="64">
        <f>'IP 4.2.1.'!$D$43</f>
        <v>195</v>
      </c>
      <c r="BH47" s="64">
        <f t="shared" ref="BH47:BH52" si="99">BG47</f>
        <v>195</v>
      </c>
      <c r="BI47" s="86">
        <v>37.540782999999998</v>
      </c>
      <c r="BJ47" s="86">
        <v>37.540782999999998</v>
      </c>
      <c r="BK47" s="126" t="s">
        <v>83</v>
      </c>
      <c r="BL47" s="93"/>
      <c r="BM47" s="75">
        <v>8.14635</v>
      </c>
      <c r="BN47" s="75">
        <v>8.14635</v>
      </c>
      <c r="BO47" s="126" t="s">
        <v>83</v>
      </c>
      <c r="BP47" s="93"/>
      <c r="BQ47" s="75">
        <v>7.3656579999999998</v>
      </c>
      <c r="BR47" s="75">
        <v>7.3656579999999998</v>
      </c>
      <c r="BS47" s="126" t="s">
        <v>83</v>
      </c>
      <c r="BT47" s="89"/>
      <c r="BU47" s="75">
        <v>62.335563999999998</v>
      </c>
      <c r="BV47" s="75">
        <v>62.335563999999998</v>
      </c>
      <c r="BW47" s="126" t="s">
        <v>83</v>
      </c>
      <c r="BX47" s="89"/>
      <c r="BY47" s="75">
        <v>174.28783999999999</v>
      </c>
      <c r="BZ47" s="75">
        <v>174.28783999999999</v>
      </c>
      <c r="CA47" s="126" t="s">
        <v>83</v>
      </c>
      <c r="CB47" s="93"/>
      <c r="CC47" s="75">
        <v>62.093294</v>
      </c>
      <c r="CD47" s="75">
        <v>62.093294</v>
      </c>
      <c r="CE47" s="126" t="s">
        <v>83</v>
      </c>
      <c r="CF47" s="93"/>
      <c r="CG47" s="75">
        <v>12.249314</v>
      </c>
      <c r="CH47" s="75">
        <v>12.249314</v>
      </c>
      <c r="CI47" s="126" t="s">
        <v>83</v>
      </c>
      <c r="CJ47" s="94"/>
      <c r="CK47" s="75">
        <v>15.505589000000001</v>
      </c>
      <c r="CL47" s="75">
        <v>15.505589000000001</v>
      </c>
      <c r="CM47" s="126" t="s">
        <v>83</v>
      </c>
      <c r="CN47" s="94"/>
      <c r="CO47" s="75">
        <v>110.554852</v>
      </c>
      <c r="CP47" s="75">
        <v>110.554852</v>
      </c>
      <c r="CQ47" s="126" t="s">
        <v>83</v>
      </c>
      <c r="CR47" s="94"/>
      <c r="CS47" s="75">
        <v>289.44942700000001</v>
      </c>
      <c r="CT47" s="75">
        <v>289.44942700000001</v>
      </c>
      <c r="CU47" s="126" t="s">
        <v>83</v>
      </c>
      <c r="CV47" s="94"/>
      <c r="CW47" s="86">
        <v>101.854907</v>
      </c>
      <c r="CX47" s="86">
        <v>101.854907</v>
      </c>
      <c r="CY47" s="126" t="s">
        <v>83</v>
      </c>
      <c r="CZ47" s="94"/>
      <c r="DA47" s="86">
        <v>18.418762000000001</v>
      </c>
      <c r="DB47" s="86">
        <v>18.418762000000001</v>
      </c>
      <c r="DC47" s="126" t="s">
        <v>83</v>
      </c>
      <c r="DD47" s="94"/>
      <c r="DE47" s="86">
        <v>29.976535999999999</v>
      </c>
      <c r="DF47" s="86">
        <v>29.976535999999999</v>
      </c>
      <c r="DG47" s="126" t="s">
        <v>83</v>
      </c>
      <c r="DH47" s="94"/>
      <c r="DI47" s="86">
        <v>191.53340900000001</v>
      </c>
      <c r="DJ47" s="86">
        <v>191.53340900000001</v>
      </c>
      <c r="DK47" s="126" t="s">
        <v>83</v>
      </c>
      <c r="DL47" s="94"/>
      <c r="DM47" s="86">
        <v>476.40321599999999</v>
      </c>
      <c r="DN47" s="86">
        <v>476.40321599999999</v>
      </c>
      <c r="DO47" s="126" t="s">
        <v>83</v>
      </c>
      <c r="DP47" s="94"/>
      <c r="DQ47" s="86">
        <v>165.91771299999999</v>
      </c>
      <c r="DR47" s="86">
        <v>165.91771299999999</v>
      </c>
      <c r="DS47" s="126" t="s">
        <v>83</v>
      </c>
      <c r="DT47" s="94"/>
      <c r="DU47" s="77">
        <f t="shared" si="4"/>
        <v>1763.6332139999997</v>
      </c>
      <c r="DV47" s="78" t="str">
        <f>'IP 4.2.1.'!$C$7</f>
        <v>DesarrolloEconómicoIndustriayTurismo</v>
      </c>
      <c r="DW47" s="78" t="str">
        <f>'IP 4.2.1.'!$C$55</f>
        <v xml:space="preserve">Secretaría Distrital de Desarrollo Económico                                                                                </v>
      </c>
      <c r="DX47" s="78" t="str">
        <f>'IP 4.2.1.'!$C$56</f>
        <v>Subdirección de Intermediación, Formalización y Regulación Empresarial</v>
      </c>
      <c r="DY47" s="62" t="str">
        <f>'IP 4.2.1.'!$C$53</f>
        <v>Angelica Maria Segura</v>
      </c>
      <c r="DZ47" s="62">
        <f>'IP 4.2.1.'!$C$58</f>
        <v>3693777</v>
      </c>
      <c r="EA47" s="79" t="str">
        <f>'IP 4.2.1.'!$C$57</f>
        <v xml:space="preserve">asegura@desarrolloeconomico.gov.co </v>
      </c>
      <c r="EB47" s="78" t="s">
        <v>257</v>
      </c>
      <c r="EC47" s="78" t="s">
        <v>258</v>
      </c>
      <c r="ED47" s="78" t="s">
        <v>259</v>
      </c>
      <c r="EE47" s="62" t="s">
        <v>1024</v>
      </c>
      <c r="EF47" s="62" t="s">
        <v>1026</v>
      </c>
      <c r="EG47" s="110" t="s">
        <v>1025</v>
      </c>
      <c r="EH47" s="111"/>
      <c r="EI47" s="111"/>
      <c r="EJ47" s="111"/>
      <c r="EK47" s="111"/>
    </row>
    <row r="48" spans="1:141" ht="76.5">
      <c r="A48" s="102" t="s">
        <v>212</v>
      </c>
      <c r="B48" s="61">
        <v>0.25</v>
      </c>
      <c r="C48" s="97" t="s">
        <v>253</v>
      </c>
      <c r="D48" s="63">
        <f t="shared" si="66"/>
        <v>8.3333333333333329E-2</v>
      </c>
      <c r="E48" s="62" t="s">
        <v>965</v>
      </c>
      <c r="F48" s="62" t="s">
        <v>254</v>
      </c>
      <c r="G48" s="89" t="str">
        <f>'IR 4.2.'!C12</f>
        <v>N/A</v>
      </c>
      <c r="H48" s="89" t="s">
        <v>77</v>
      </c>
      <c r="I48" s="136" t="str">
        <f>'IR 4.2.'!D25</f>
        <v>N/D</v>
      </c>
      <c r="J48" s="97" t="str">
        <f>'IR 4.2.'!G25</f>
        <v>N/D</v>
      </c>
      <c r="K48" s="65">
        <v>44927</v>
      </c>
      <c r="L48" s="66" t="s">
        <v>78</v>
      </c>
      <c r="M48" s="137">
        <f>'IR 4.2.'!$D$32</f>
        <v>0.05</v>
      </c>
      <c r="N48" s="137">
        <f>'IR 4.2.'!$F$32</f>
        <v>0.05</v>
      </c>
      <c r="O48" s="137">
        <f>'IR 4.2.'!$H$32</f>
        <v>0.05</v>
      </c>
      <c r="P48" s="137">
        <f>'IR 4.2.'!$J$32</f>
        <v>0.05</v>
      </c>
      <c r="Q48" s="137">
        <f>'IR 4.2.'!$L$32</f>
        <v>0.05</v>
      </c>
      <c r="R48" s="137">
        <f>'IR 4.2.'!$D$34</f>
        <v>0.05</v>
      </c>
      <c r="S48" s="137">
        <f>'IR 4.2.'!$F$34</f>
        <v>0.05</v>
      </c>
      <c r="T48" s="137">
        <f>'IR 4.2.'!$H$34</f>
        <v>0.05</v>
      </c>
      <c r="U48" s="137">
        <f>'IR 4.2.'!$J$34</f>
        <v>0.05</v>
      </c>
      <c r="V48" s="137">
        <f>'IR 4.2.'!$L$34</f>
        <v>0.05</v>
      </c>
      <c r="W48" s="137">
        <f>'IR 4.2.'!$D$36</f>
        <v>0.05</v>
      </c>
      <c r="X48" s="137">
        <f>'IR 4.2.'!$F$36</f>
        <v>0.05</v>
      </c>
      <c r="Y48" s="137">
        <f>'IR 4.2.'!$H$36</f>
        <v>0.05</v>
      </c>
      <c r="Z48" s="137">
        <f>'IR 4.2.'!$J$36</f>
        <v>0.05</v>
      </c>
      <c r="AA48" s="137">
        <f>'IR 4.2.'!$L$36</f>
        <v>0.05</v>
      </c>
      <c r="AB48" s="137">
        <f>'IR 4.2.'!$D$38</f>
        <v>0.05</v>
      </c>
      <c r="AC48" s="68">
        <f t="shared" si="1"/>
        <v>0.05</v>
      </c>
      <c r="AD48" s="78" t="s">
        <v>260</v>
      </c>
      <c r="AE48" s="69">
        <f t="shared" si="98"/>
        <v>2.0833333333333332E-2</v>
      </c>
      <c r="AF48" s="62" t="s">
        <v>261</v>
      </c>
      <c r="AG48" s="62" t="s">
        <v>262</v>
      </c>
      <c r="AH48" s="70" t="str">
        <f>'IP 4.2.2.'!$C$14</f>
        <v>Industria,innovacióneinfraestructura</v>
      </c>
      <c r="AI48" s="71" t="str">
        <f>MID('IP 4.2.2.'!$F$14,1,4)</f>
        <v xml:space="preserve">9.3 </v>
      </c>
      <c r="AJ48" s="62" t="str">
        <f>'IP 4.2.2.'!$C$16</f>
        <v>N/A</v>
      </c>
      <c r="AK48" s="89" t="s">
        <v>82</v>
      </c>
      <c r="AL48" s="71" t="str">
        <f>'IP 4.2.2.'!$C$4</f>
        <v>Sí</v>
      </c>
      <c r="AM48" s="71">
        <f>'IP 4.2.2.'!$H$4</f>
        <v>176</v>
      </c>
      <c r="AN48" s="72">
        <f>'IP 4.2.2.'!$D$30</f>
        <v>1</v>
      </c>
      <c r="AO48" s="73">
        <f>'IP 4.2.2.'!$G$30</f>
        <v>2022</v>
      </c>
      <c r="AP48" s="65">
        <v>44927</v>
      </c>
      <c r="AQ48" s="66" t="s">
        <v>78</v>
      </c>
      <c r="AR48" s="64">
        <f>'IP 4.2.2.'!$D$37</f>
        <v>1</v>
      </c>
      <c r="AS48" s="64">
        <f>'IP 4.2.2.'!$F$37</f>
        <v>1</v>
      </c>
      <c r="AT48" s="64">
        <f>'IP 4.2.2.'!$H$37</f>
        <v>3</v>
      </c>
      <c r="AU48" s="64">
        <f>'IP 4.2.2.'!$J$37</f>
        <v>3</v>
      </c>
      <c r="AV48" s="64">
        <f>'IP 4.2.2.'!$L$37</f>
        <v>3</v>
      </c>
      <c r="AW48" s="64">
        <f>'IP 4.2.2.'!$D$39</f>
        <v>3</v>
      </c>
      <c r="AX48" s="64">
        <f>'IP 4.2.2.'!$F$39</f>
        <v>3</v>
      </c>
      <c r="AY48" s="64">
        <f>'IP 4.2.2.'!$H$39</f>
        <v>4</v>
      </c>
      <c r="AZ48" s="64">
        <f>'IP 4.2.2.'!$J$39</f>
        <v>4</v>
      </c>
      <c r="BA48" s="64">
        <f>'IP 4.2.2.'!$L$39</f>
        <v>4</v>
      </c>
      <c r="BB48" s="64">
        <f>'IP 4.2.2.'!$D$41</f>
        <v>4</v>
      </c>
      <c r="BC48" s="64">
        <f>'IP 4.2.2.'!$F$41</f>
        <v>4</v>
      </c>
      <c r="BD48" s="64">
        <f>'IP 4.2.2.'!$H$41</f>
        <v>5</v>
      </c>
      <c r="BE48" s="64">
        <f>'IP 4.2.2.'!$J$41</f>
        <v>5</v>
      </c>
      <c r="BF48" s="64">
        <f>'IP 4.2.2.'!$L$41</f>
        <v>5</v>
      </c>
      <c r="BG48" s="64">
        <f>'IP 4.2.2.'!$D$43</f>
        <v>5</v>
      </c>
      <c r="BH48" s="64">
        <f t="shared" si="99"/>
        <v>5</v>
      </c>
      <c r="BI48" s="86">
        <v>35</v>
      </c>
      <c r="BJ48" s="86"/>
      <c r="BK48" s="126" t="s">
        <v>83</v>
      </c>
      <c r="BL48" s="93"/>
      <c r="BM48" s="75">
        <f t="shared" ref="BM48:BM49" si="100">BI48*1.085</f>
        <v>37.975000000000001</v>
      </c>
      <c r="BN48" s="75"/>
      <c r="BO48" s="126" t="s">
        <v>83</v>
      </c>
      <c r="BP48" s="93"/>
      <c r="BQ48" s="75">
        <f>$BM$48*1.085+70</f>
        <v>111.20287500000001</v>
      </c>
      <c r="BR48" s="75"/>
      <c r="BS48" s="126" t="s">
        <v>83</v>
      </c>
      <c r="BT48" s="89"/>
      <c r="BU48" s="75">
        <f t="shared" ref="BU48:BU49" si="101">BQ48*1.085</f>
        <v>120.655119375</v>
      </c>
      <c r="BV48" s="75"/>
      <c r="BW48" s="126" t="s">
        <v>83</v>
      </c>
      <c r="BX48" s="89"/>
      <c r="BY48" s="75">
        <f t="shared" ref="BY48:BY49" si="102">BU48*1.085</f>
        <v>130.91080452187501</v>
      </c>
      <c r="BZ48" s="75"/>
      <c r="CA48" s="126" t="s">
        <v>83</v>
      </c>
      <c r="CB48" s="93"/>
      <c r="CC48" s="75">
        <f t="shared" ref="CC48:CC49" si="103">BY48*1.085</f>
        <v>142.03822290623438</v>
      </c>
      <c r="CD48" s="75"/>
      <c r="CE48" s="126" t="s">
        <v>83</v>
      </c>
      <c r="CF48" s="93"/>
      <c r="CG48" s="75">
        <f t="shared" ref="CG48:CG49" si="104">CC48*1.085</f>
        <v>154.11147185326431</v>
      </c>
      <c r="CH48" s="75"/>
      <c r="CI48" s="126" t="s">
        <v>83</v>
      </c>
      <c r="CJ48" s="94"/>
      <c r="CK48" s="75">
        <f>CG48*1.085+40</f>
        <v>207.21094696079177</v>
      </c>
      <c r="CL48" s="75"/>
      <c r="CM48" s="126" t="s">
        <v>83</v>
      </c>
      <c r="CN48" s="94"/>
      <c r="CO48" s="75">
        <f t="shared" ref="CO48:CO49" si="105">CK48*1.085</f>
        <v>224.82387745245907</v>
      </c>
      <c r="CP48" s="75"/>
      <c r="CQ48" s="126" t="s">
        <v>83</v>
      </c>
      <c r="CR48" s="94"/>
      <c r="CS48" s="75">
        <f t="shared" ref="CS48:CS49" si="106">CO48*1.085</f>
        <v>243.93390703591808</v>
      </c>
      <c r="CT48" s="75"/>
      <c r="CU48" s="126" t="s">
        <v>83</v>
      </c>
      <c r="CV48" s="94"/>
      <c r="CW48" s="75">
        <f t="shared" ref="CW48:CW49" si="107">CS48*1.085</f>
        <v>264.66828913397109</v>
      </c>
      <c r="CX48" s="86"/>
      <c r="CY48" s="126" t="s">
        <v>83</v>
      </c>
      <c r="CZ48" s="94"/>
      <c r="DA48" s="75">
        <f t="shared" ref="DA48:DA49" si="108">CW48*1.085</f>
        <v>287.16509371035863</v>
      </c>
      <c r="DB48" s="86"/>
      <c r="DC48" s="126" t="s">
        <v>83</v>
      </c>
      <c r="DD48" s="94"/>
      <c r="DE48" s="75">
        <f>DA48*1.085+40</f>
        <v>351.57412667573908</v>
      </c>
      <c r="DF48" s="86"/>
      <c r="DG48" s="126" t="s">
        <v>83</v>
      </c>
      <c r="DH48" s="94"/>
      <c r="DI48" s="75">
        <f t="shared" ref="DI48:DI49" si="109">DE48*1.085</f>
        <v>381.45792744317691</v>
      </c>
      <c r="DJ48" s="86"/>
      <c r="DK48" s="126" t="s">
        <v>83</v>
      </c>
      <c r="DL48" s="94"/>
      <c r="DM48" s="75">
        <f t="shared" ref="DM48:DM49" si="110">DI48*1.085</f>
        <v>413.88185127584694</v>
      </c>
      <c r="DN48" s="86"/>
      <c r="DO48" s="126" t="s">
        <v>83</v>
      </c>
      <c r="DP48" s="94"/>
      <c r="DQ48" s="75">
        <f t="shared" ref="DQ48:DQ49" si="111">DM48*1.085</f>
        <v>449.06180863429393</v>
      </c>
      <c r="DR48" s="86"/>
      <c r="DS48" s="126" t="s">
        <v>83</v>
      </c>
      <c r="DT48" s="94"/>
      <c r="DU48" s="77">
        <f t="shared" si="4"/>
        <v>3555.6713219789294</v>
      </c>
      <c r="DV48" s="78" t="str">
        <f>'IP 4.2.2.'!$C$7</f>
        <v>DesarrolloEconómicoIndustriayTurismo</v>
      </c>
      <c r="DW48" s="78" t="str">
        <f>'IP 4.2.2.'!$C$55</f>
        <v xml:space="preserve">Secretaría Distrital de Desarrollo Económico                                                                                </v>
      </c>
      <c r="DX48" s="78" t="str">
        <f>'IP 4.2.2.'!$C$56</f>
        <v xml:space="preserve">Subdirectora de Emprendimiento y Negocios </v>
      </c>
      <c r="DY48" s="62" t="str">
        <f>'IP 4.2.2.'!$C$53</f>
        <v>Natalia Rodriguez Pinzón</v>
      </c>
      <c r="DZ48" s="62" t="str">
        <f>'IP 4.2.2.'!$C$58</f>
        <v>3693777 ext 166</v>
      </c>
      <c r="EA48" s="79" t="str">
        <f>'IP 4.2.2.'!$C$57</f>
        <v>nrodriguez@desarrolloeconomico.gov.co</v>
      </c>
      <c r="EB48" s="78" t="s">
        <v>257</v>
      </c>
      <c r="EC48" s="78" t="s">
        <v>258</v>
      </c>
      <c r="ED48" s="78" t="s">
        <v>259</v>
      </c>
      <c r="EE48" s="62" t="s">
        <v>1024</v>
      </c>
      <c r="EF48" s="62" t="s">
        <v>1026</v>
      </c>
      <c r="EG48" s="110" t="s">
        <v>1025</v>
      </c>
      <c r="EH48" s="111"/>
      <c r="EI48" s="111"/>
      <c r="EJ48" s="111"/>
      <c r="EK48" s="111"/>
    </row>
    <row r="49" spans="1:141" ht="89.25">
      <c r="A49" s="102" t="s">
        <v>212</v>
      </c>
      <c r="B49" s="61">
        <v>0.25</v>
      </c>
      <c r="C49" s="97" t="s">
        <v>253</v>
      </c>
      <c r="D49" s="63">
        <f t="shared" si="66"/>
        <v>8.3333333333333329E-2</v>
      </c>
      <c r="E49" s="62" t="s">
        <v>965</v>
      </c>
      <c r="F49" s="62" t="s">
        <v>254</v>
      </c>
      <c r="G49" s="89" t="str">
        <f>'IR 4.2.'!C12</f>
        <v>N/A</v>
      </c>
      <c r="H49" s="89" t="s">
        <v>77</v>
      </c>
      <c r="I49" s="138" t="str">
        <f>'IR 4.2.'!D25</f>
        <v>N/D</v>
      </c>
      <c r="J49" s="97" t="str">
        <f>'IR 4.2.'!G25</f>
        <v>N/D</v>
      </c>
      <c r="K49" s="65">
        <v>44927</v>
      </c>
      <c r="L49" s="66" t="s">
        <v>78</v>
      </c>
      <c r="M49" s="137">
        <f>'IR 4.2.'!$D$32</f>
        <v>0.05</v>
      </c>
      <c r="N49" s="137">
        <f>'IR 4.2.'!$F$32</f>
        <v>0.05</v>
      </c>
      <c r="O49" s="137">
        <f>'IR 4.2.'!$H$32</f>
        <v>0.05</v>
      </c>
      <c r="P49" s="137">
        <f>'IR 4.2.'!$J$32</f>
        <v>0.05</v>
      </c>
      <c r="Q49" s="137">
        <f>'IR 4.2.'!$L$32</f>
        <v>0.05</v>
      </c>
      <c r="R49" s="137">
        <f>'IR 4.2.'!$D$34</f>
        <v>0.05</v>
      </c>
      <c r="S49" s="137">
        <f>'IR 4.2.'!$F$34</f>
        <v>0.05</v>
      </c>
      <c r="T49" s="137">
        <f>'IR 4.2.'!$H$34</f>
        <v>0.05</v>
      </c>
      <c r="U49" s="137">
        <f>'IR 4.2.'!$J$34</f>
        <v>0.05</v>
      </c>
      <c r="V49" s="137">
        <f>'IR 4.2.'!$L$34</f>
        <v>0.05</v>
      </c>
      <c r="W49" s="137">
        <f>'IR 4.2.'!$D$36</f>
        <v>0.05</v>
      </c>
      <c r="X49" s="137">
        <f>'IR 4.2.'!$F$36</f>
        <v>0.05</v>
      </c>
      <c r="Y49" s="137">
        <f>'IR 4.2.'!$H$36</f>
        <v>0.05</v>
      </c>
      <c r="Z49" s="137">
        <f>'IR 4.2.'!$J$36</f>
        <v>0.05</v>
      </c>
      <c r="AA49" s="137">
        <f>'IR 4.2.'!$L$36</f>
        <v>0.05</v>
      </c>
      <c r="AB49" s="137">
        <f>'IR 4.2.'!$D$38</f>
        <v>0.05</v>
      </c>
      <c r="AC49" s="68">
        <f t="shared" si="1"/>
        <v>0.05</v>
      </c>
      <c r="AD49" s="78" t="s">
        <v>263</v>
      </c>
      <c r="AE49" s="69">
        <f t="shared" si="98"/>
        <v>2.0833333333333332E-2</v>
      </c>
      <c r="AF49" s="62" t="s">
        <v>264</v>
      </c>
      <c r="AG49" s="62" t="s">
        <v>265</v>
      </c>
      <c r="AH49" s="70" t="str">
        <f>'IP 4.2.3.'!$C$14</f>
        <v>Industria,innovacióneinfraestructura</v>
      </c>
      <c r="AI49" s="71" t="str">
        <f>MID('IP 4.2.3.'!$F$14,1,4)</f>
        <v xml:space="preserve">9.3 </v>
      </c>
      <c r="AJ49" s="62" t="str">
        <f>'IP 4.2.3.'!$C$16</f>
        <v>N/A</v>
      </c>
      <c r="AK49" s="89" t="s">
        <v>82</v>
      </c>
      <c r="AL49" s="71" t="str">
        <f>'IP 4.2.3.'!$C$4</f>
        <v>Sí</v>
      </c>
      <c r="AM49" s="71">
        <f>'IP 4.2.3.'!$H$4</f>
        <v>176</v>
      </c>
      <c r="AN49" s="72">
        <f>'IP 4.2.3.'!$D$30</f>
        <v>1</v>
      </c>
      <c r="AO49" s="73">
        <f>'IP 4.2.3.'!$G$30</f>
        <v>2022</v>
      </c>
      <c r="AP49" s="65">
        <v>44927</v>
      </c>
      <c r="AQ49" s="66" t="s">
        <v>78</v>
      </c>
      <c r="AR49" s="64">
        <f>'IP 4.2.3.'!$D$37</f>
        <v>1</v>
      </c>
      <c r="AS49" s="64">
        <f>'IP 4.2.3.'!$F$37</f>
        <v>1</v>
      </c>
      <c r="AT49" s="64">
        <f>'IP 4.2.3.'!$H$37</f>
        <v>2</v>
      </c>
      <c r="AU49" s="64">
        <f>'IP 4.2.3.'!$J$37</f>
        <v>2</v>
      </c>
      <c r="AV49" s="64">
        <f>'IP 4.2.3.'!$L$37</f>
        <v>3</v>
      </c>
      <c r="AW49" s="64">
        <f>'IP 4.2.3.'!$D$39</f>
        <v>4</v>
      </c>
      <c r="AX49" s="64">
        <f>'IP 4.2.3.'!$F$39</f>
        <v>4</v>
      </c>
      <c r="AY49" s="64">
        <f>'IP 4.2.3.'!$H$39</f>
        <v>4</v>
      </c>
      <c r="AZ49" s="64">
        <f>'IP 4.2.3.'!$J$39</f>
        <v>4</v>
      </c>
      <c r="BA49" s="64">
        <f>'IP 4.2.3.'!$L$39</f>
        <v>4</v>
      </c>
      <c r="BB49" s="64">
        <f>'IP 4.2.3.'!$D$41</f>
        <v>4</v>
      </c>
      <c r="BC49" s="64">
        <f>'IP 4.2.3.'!$F$41</f>
        <v>4</v>
      </c>
      <c r="BD49" s="64">
        <f>'IP 4.2.3.'!$H$41</f>
        <v>4</v>
      </c>
      <c r="BE49" s="64">
        <f>'IP 4.2.3.'!$J$41</f>
        <v>4</v>
      </c>
      <c r="BF49" s="64">
        <f>'IP 4.2.3.'!$L$41</f>
        <v>4</v>
      </c>
      <c r="BG49" s="64">
        <f>'IP 4.2.3.'!$D$43</f>
        <v>4</v>
      </c>
      <c r="BH49" s="64">
        <f t="shared" si="99"/>
        <v>4</v>
      </c>
      <c r="BI49" s="86">
        <v>750</v>
      </c>
      <c r="BJ49" s="86">
        <v>750</v>
      </c>
      <c r="BK49" s="126" t="s">
        <v>83</v>
      </c>
      <c r="BL49" s="93" t="s">
        <v>266</v>
      </c>
      <c r="BM49" s="75">
        <f t="shared" si="100"/>
        <v>813.75</v>
      </c>
      <c r="BN49" s="75"/>
      <c r="BO49" s="126" t="s">
        <v>83</v>
      </c>
      <c r="BP49" s="93"/>
      <c r="BQ49" s="75">
        <f>BM49*1.085</f>
        <v>882.91874999999993</v>
      </c>
      <c r="BR49" s="75"/>
      <c r="BS49" s="126" t="s">
        <v>83</v>
      </c>
      <c r="BT49" s="89"/>
      <c r="BU49" s="75">
        <f t="shared" si="101"/>
        <v>957.96684374999984</v>
      </c>
      <c r="BV49" s="75"/>
      <c r="BW49" s="126" t="s">
        <v>83</v>
      </c>
      <c r="BX49" s="89"/>
      <c r="BY49" s="75">
        <f t="shared" si="102"/>
        <v>1039.3940254687498</v>
      </c>
      <c r="BZ49" s="75"/>
      <c r="CA49" s="126" t="s">
        <v>83</v>
      </c>
      <c r="CB49" s="93"/>
      <c r="CC49" s="75">
        <f t="shared" si="103"/>
        <v>1127.7425176335935</v>
      </c>
      <c r="CD49" s="75"/>
      <c r="CE49" s="126" t="s">
        <v>83</v>
      </c>
      <c r="CF49" s="93"/>
      <c r="CG49" s="75">
        <f t="shared" si="104"/>
        <v>1223.600631632449</v>
      </c>
      <c r="CH49" s="75"/>
      <c r="CI49" s="126" t="s">
        <v>83</v>
      </c>
      <c r="CJ49" s="94"/>
      <c r="CK49" s="75">
        <f>CG49*1.085</f>
        <v>1327.6066853212071</v>
      </c>
      <c r="CL49" s="75"/>
      <c r="CM49" s="126" t="s">
        <v>83</v>
      </c>
      <c r="CN49" s="94"/>
      <c r="CO49" s="75">
        <f t="shared" si="105"/>
        <v>1440.4532535735098</v>
      </c>
      <c r="CP49" s="75"/>
      <c r="CQ49" s="126" t="s">
        <v>83</v>
      </c>
      <c r="CR49" s="94"/>
      <c r="CS49" s="75">
        <f t="shared" si="106"/>
        <v>1562.891780127258</v>
      </c>
      <c r="CT49" s="75"/>
      <c r="CU49" s="126" t="s">
        <v>83</v>
      </c>
      <c r="CV49" s="94"/>
      <c r="CW49" s="75">
        <f t="shared" si="107"/>
        <v>1695.7375814380748</v>
      </c>
      <c r="CX49" s="86"/>
      <c r="CY49" s="126" t="s">
        <v>83</v>
      </c>
      <c r="CZ49" s="94"/>
      <c r="DA49" s="75">
        <f t="shared" si="108"/>
        <v>1839.8752758603111</v>
      </c>
      <c r="DB49" s="86"/>
      <c r="DC49" s="126" t="s">
        <v>83</v>
      </c>
      <c r="DD49" s="94"/>
      <c r="DE49" s="75">
        <f>DA49*1.085</f>
        <v>1996.2646743084376</v>
      </c>
      <c r="DF49" s="86"/>
      <c r="DG49" s="126" t="s">
        <v>83</v>
      </c>
      <c r="DH49" s="94"/>
      <c r="DI49" s="75">
        <f t="shared" si="109"/>
        <v>2165.9471716246549</v>
      </c>
      <c r="DJ49" s="86"/>
      <c r="DK49" s="126" t="s">
        <v>83</v>
      </c>
      <c r="DL49" s="94"/>
      <c r="DM49" s="75">
        <f t="shared" si="110"/>
        <v>2350.0526812127505</v>
      </c>
      <c r="DN49" s="86"/>
      <c r="DO49" s="126" t="s">
        <v>83</v>
      </c>
      <c r="DP49" s="94"/>
      <c r="DQ49" s="75">
        <f t="shared" si="111"/>
        <v>2549.8071591158341</v>
      </c>
      <c r="DR49" s="86"/>
      <c r="DS49" s="126" t="s">
        <v>83</v>
      </c>
      <c r="DT49" s="94"/>
      <c r="DU49" s="77">
        <f t="shared" si="4"/>
        <v>23724.009031066831</v>
      </c>
      <c r="DV49" s="78" t="str">
        <f>'IP 4.2.3.'!$C$7</f>
        <v>DesarrolloEconómicoIndustriayTurismo</v>
      </c>
      <c r="DW49" s="78" t="str">
        <f>'IP 4.2.3.'!$C$55</f>
        <v xml:space="preserve">Secretaría Distrital de Desarrollo Económico                                                                                </v>
      </c>
      <c r="DX49" s="78" t="str">
        <f>'IP 4.2.3.'!$C$56</f>
        <v>Subdirección de Innovación y Productividad</v>
      </c>
      <c r="DY49" s="62" t="str">
        <f>'IP 4.2.3.'!$C$53</f>
        <v xml:space="preserve">Ana Maria Velosa Cardenas </v>
      </c>
      <c r="DZ49" s="62" t="str">
        <f>'IP 4.2.3.'!$C$58</f>
        <v>(601)3693777</v>
      </c>
      <c r="EA49" s="79" t="str">
        <f>'IP 4.2.3.'!$C$57</f>
        <v>aveloza@desarrolloeconomico.gov.co</v>
      </c>
      <c r="EB49" s="78"/>
      <c r="EC49" s="78"/>
      <c r="ED49" s="78"/>
      <c r="EE49" s="62"/>
      <c r="EF49" s="62"/>
      <c r="EG49" s="79"/>
      <c r="EH49" s="139"/>
      <c r="EI49" s="139"/>
      <c r="EJ49" s="139"/>
      <c r="EK49" s="139"/>
    </row>
    <row r="50" spans="1:141" ht="76.5">
      <c r="A50" s="102" t="s">
        <v>212</v>
      </c>
      <c r="B50" s="61">
        <v>0.25</v>
      </c>
      <c r="C50" s="97" t="s">
        <v>253</v>
      </c>
      <c r="D50" s="63">
        <f t="shared" si="66"/>
        <v>8.3333333333333329E-2</v>
      </c>
      <c r="E50" s="62" t="s">
        <v>965</v>
      </c>
      <c r="F50" s="62" t="s">
        <v>254</v>
      </c>
      <c r="G50" s="89" t="str">
        <f>'IR 4.2.'!C12</f>
        <v>N/A</v>
      </c>
      <c r="H50" s="89" t="s">
        <v>77</v>
      </c>
      <c r="I50" s="138" t="str">
        <f>'IR 4.2.'!D25</f>
        <v>N/D</v>
      </c>
      <c r="J50" s="97" t="str">
        <f>'IR 4.2.'!G25</f>
        <v>N/D</v>
      </c>
      <c r="K50" s="65">
        <v>44927</v>
      </c>
      <c r="L50" s="66" t="s">
        <v>78</v>
      </c>
      <c r="M50" s="137">
        <f>'IR 4.2.'!$D$32</f>
        <v>0.05</v>
      </c>
      <c r="N50" s="137">
        <f>'IR 4.2.'!$F$32</f>
        <v>0.05</v>
      </c>
      <c r="O50" s="137">
        <f>'IR 4.2.'!$H$32</f>
        <v>0.05</v>
      </c>
      <c r="P50" s="137">
        <f>'IR 4.2.'!$J$32</f>
        <v>0.05</v>
      </c>
      <c r="Q50" s="137">
        <f>'IR 4.2.'!$L$32</f>
        <v>0.05</v>
      </c>
      <c r="R50" s="137">
        <f>'IR 4.2.'!$D$34</f>
        <v>0.05</v>
      </c>
      <c r="S50" s="137">
        <f>'IR 4.2.'!$F$34</f>
        <v>0.05</v>
      </c>
      <c r="T50" s="137">
        <f>'IR 4.2.'!$H$34</f>
        <v>0.05</v>
      </c>
      <c r="U50" s="137">
        <f>'IR 4.2.'!$J$34</f>
        <v>0.05</v>
      </c>
      <c r="V50" s="137">
        <f>'IR 4.2.'!$L$34</f>
        <v>0.05</v>
      </c>
      <c r="W50" s="137">
        <f>'IR 4.2.'!$D$36</f>
        <v>0.05</v>
      </c>
      <c r="X50" s="137">
        <f>'IR 4.2.'!$F$36</f>
        <v>0.05</v>
      </c>
      <c r="Y50" s="137">
        <f>'IR 4.2.'!$H$36</f>
        <v>0.05</v>
      </c>
      <c r="Z50" s="137">
        <f>'IR 4.2.'!$J$36</f>
        <v>0.05</v>
      </c>
      <c r="AA50" s="137">
        <f>'IR 4.2.'!$L$36</f>
        <v>0.05</v>
      </c>
      <c r="AB50" s="137">
        <f>'IR 4.2.'!$D$38</f>
        <v>0.05</v>
      </c>
      <c r="AC50" s="68">
        <f t="shared" si="1"/>
        <v>0.05</v>
      </c>
      <c r="AD50" s="62" t="s">
        <v>267</v>
      </c>
      <c r="AE50" s="69">
        <f t="shared" si="98"/>
        <v>2.0833333333333332E-2</v>
      </c>
      <c r="AF50" s="62" t="s">
        <v>268</v>
      </c>
      <c r="AG50" s="62" t="s">
        <v>269</v>
      </c>
      <c r="AH50" s="70" t="str">
        <f>'IP 4.2.4.'!$C$14</f>
        <v>Trabajodecenteycrecimientoeconómico</v>
      </c>
      <c r="AI50" s="71" t="str">
        <f>MID('IP 4.2.4.'!$F$14,1,4)</f>
        <v xml:space="preserve">8.3 </v>
      </c>
      <c r="AJ50" s="62" t="str">
        <f>'IP 4.2.4.'!$C$16</f>
        <v>N/A</v>
      </c>
      <c r="AK50" s="89" t="s">
        <v>82</v>
      </c>
      <c r="AL50" s="71" t="str">
        <f>'IP 4.2.4.'!$C$4</f>
        <v>Sí</v>
      </c>
      <c r="AM50" s="71">
        <f>'IP 4.2.4.'!$H$4</f>
        <v>177</v>
      </c>
      <c r="AN50" s="72">
        <f>'IP 4.2.4.'!$D$30</f>
        <v>3</v>
      </c>
      <c r="AO50" s="73">
        <f>'IP 4.2.4.'!$G$30</f>
        <v>2022</v>
      </c>
      <c r="AP50" s="65">
        <v>44927</v>
      </c>
      <c r="AQ50" s="66" t="s">
        <v>78</v>
      </c>
      <c r="AR50" s="64">
        <f>'IP 4.2.4.'!$D$37</f>
        <v>3</v>
      </c>
      <c r="AS50" s="64">
        <f>'IP 4.2.4.'!$F$37</f>
        <v>3</v>
      </c>
      <c r="AT50" s="64">
        <f>'IP 4.2.4.'!$H$37</f>
        <v>3</v>
      </c>
      <c r="AU50" s="64">
        <f>'IP 4.2.4.'!$J$37</f>
        <v>4</v>
      </c>
      <c r="AV50" s="64">
        <f>'IP 4.2.4.'!$L$37</f>
        <v>5</v>
      </c>
      <c r="AW50" s="64">
        <f>'IP 4.2.4.'!$D$39</f>
        <v>6</v>
      </c>
      <c r="AX50" s="64">
        <f>'IP 4.2.4.'!$F$39</f>
        <v>6</v>
      </c>
      <c r="AY50" s="64">
        <f>'IP 4.2.4.'!$H$39</f>
        <v>6</v>
      </c>
      <c r="AZ50" s="64">
        <f>'IP 4.2.4.'!$J$39</f>
        <v>6</v>
      </c>
      <c r="BA50" s="64">
        <f>'IP 4.2.4.'!$L$39</f>
        <v>6</v>
      </c>
      <c r="BB50" s="64">
        <f>'IP 4.2.4.'!$D$41</f>
        <v>6</v>
      </c>
      <c r="BC50" s="64">
        <f>'IP 4.2.4.'!$F$41</f>
        <v>6</v>
      </c>
      <c r="BD50" s="64">
        <f>'IP 4.2.4.'!$H$41</f>
        <v>6</v>
      </c>
      <c r="BE50" s="64">
        <f>'IP 4.2.4.'!$J$41</f>
        <v>6</v>
      </c>
      <c r="BF50" s="64">
        <f>'IP 4.2.4.'!$L$41</f>
        <v>6</v>
      </c>
      <c r="BG50" s="64">
        <f>'IP 4.2.4.'!$D$43</f>
        <v>6</v>
      </c>
      <c r="BH50" s="64">
        <f t="shared" si="99"/>
        <v>6</v>
      </c>
      <c r="BI50" s="86"/>
      <c r="BJ50" s="86"/>
      <c r="BK50" s="100" t="s">
        <v>270</v>
      </c>
      <c r="BL50" s="93"/>
      <c r="BM50" s="86"/>
      <c r="BN50" s="86"/>
      <c r="BO50" s="100" t="s">
        <v>270</v>
      </c>
      <c r="BP50" s="93"/>
      <c r="BQ50" s="86"/>
      <c r="BR50" s="86"/>
      <c r="BS50" s="100" t="s">
        <v>270</v>
      </c>
      <c r="BT50" s="89"/>
      <c r="BU50" s="86"/>
      <c r="BV50" s="86"/>
      <c r="BW50" s="100" t="s">
        <v>270</v>
      </c>
      <c r="BX50" s="89"/>
      <c r="BY50" s="86"/>
      <c r="BZ50" s="86"/>
      <c r="CA50" s="100" t="s">
        <v>270</v>
      </c>
      <c r="CB50" s="93"/>
      <c r="CC50" s="86"/>
      <c r="CD50" s="86"/>
      <c r="CE50" s="100" t="s">
        <v>270</v>
      </c>
      <c r="CF50" s="93"/>
      <c r="CG50" s="86"/>
      <c r="CH50" s="86"/>
      <c r="CI50" s="100" t="s">
        <v>270</v>
      </c>
      <c r="CJ50" s="94"/>
      <c r="CK50" s="86"/>
      <c r="CL50" s="86"/>
      <c r="CM50" s="100" t="s">
        <v>270</v>
      </c>
      <c r="CN50" s="94"/>
      <c r="CO50" s="86"/>
      <c r="CP50" s="86"/>
      <c r="CQ50" s="100" t="s">
        <v>270</v>
      </c>
      <c r="CR50" s="94"/>
      <c r="CS50" s="86"/>
      <c r="CT50" s="86"/>
      <c r="CU50" s="100" t="s">
        <v>270</v>
      </c>
      <c r="CV50" s="94"/>
      <c r="CW50" s="86"/>
      <c r="CX50" s="86"/>
      <c r="CY50" s="100" t="s">
        <v>270</v>
      </c>
      <c r="CZ50" s="94"/>
      <c r="DA50" s="86"/>
      <c r="DB50" s="86"/>
      <c r="DC50" s="100" t="s">
        <v>270</v>
      </c>
      <c r="DD50" s="94"/>
      <c r="DE50" s="86"/>
      <c r="DF50" s="86"/>
      <c r="DG50" s="100" t="s">
        <v>270</v>
      </c>
      <c r="DH50" s="94"/>
      <c r="DI50" s="86"/>
      <c r="DJ50" s="86"/>
      <c r="DK50" s="100" t="s">
        <v>270</v>
      </c>
      <c r="DL50" s="94"/>
      <c r="DM50" s="86"/>
      <c r="DN50" s="86"/>
      <c r="DO50" s="100" t="s">
        <v>270</v>
      </c>
      <c r="DP50" s="94"/>
      <c r="DQ50" s="86"/>
      <c r="DR50" s="86"/>
      <c r="DS50" s="100" t="s">
        <v>270</v>
      </c>
      <c r="DT50" s="94"/>
      <c r="DU50" s="77">
        <f t="shared" si="4"/>
        <v>0</v>
      </c>
      <c r="DV50" s="78" t="str">
        <f>'IP 4.2.4.'!$C$7</f>
        <v>DesarrolloEconómicoIndustriayTurismo</v>
      </c>
      <c r="DW50" s="78" t="str">
        <f>'IP 4.2.4.'!$C$55</f>
        <v>Secretaría Distrital de Desarrollo Económico</v>
      </c>
      <c r="DX50" s="78" t="str">
        <f>'IP 4.2.4.'!$C$56</f>
        <v>Dirección de Competitividad Bogotá Región</v>
      </c>
      <c r="DY50" s="62" t="str">
        <f>'IP 4.2.4.'!$C$53</f>
        <v>Mariana Muñoz</v>
      </c>
      <c r="DZ50" s="62" t="str">
        <f>'IP 4.2.4.'!$C$58</f>
        <v>(601)3693777 Ext: 164</v>
      </c>
      <c r="EA50" s="79" t="str">
        <f>'IP 4.2.4.'!$C$57</f>
        <v>mmunoz@desarrolloeconomico.gov.co</v>
      </c>
      <c r="EB50" s="78"/>
      <c r="EC50" s="78"/>
      <c r="ED50" s="78"/>
      <c r="EE50" s="62"/>
      <c r="EF50" s="62"/>
      <c r="EG50" s="79"/>
      <c r="EH50" s="101"/>
      <c r="EI50" s="101"/>
      <c r="EJ50" s="101"/>
      <c r="EK50" s="101"/>
    </row>
    <row r="51" spans="1:141" ht="64.5" customHeight="1">
      <c r="A51" s="102" t="s">
        <v>212</v>
      </c>
      <c r="B51" s="61">
        <v>0.25</v>
      </c>
      <c r="C51" s="96" t="s">
        <v>271</v>
      </c>
      <c r="D51" s="63">
        <f t="shared" si="66"/>
        <v>8.3333333333333329E-2</v>
      </c>
      <c r="E51" s="89" t="s">
        <v>969</v>
      </c>
      <c r="F51" s="89" t="s">
        <v>272</v>
      </c>
      <c r="G51" s="89" t="str">
        <f>'IR 4.3.'!C12</f>
        <v>N/A</v>
      </c>
      <c r="H51" s="89" t="s">
        <v>82</v>
      </c>
      <c r="I51" s="125" t="str">
        <f>'IR 4.3.'!D25</f>
        <v>N/D</v>
      </c>
      <c r="J51" s="97">
        <f>'IR 4.3.'!G25</f>
        <v>2022</v>
      </c>
      <c r="K51" s="65">
        <v>44927</v>
      </c>
      <c r="L51" s="66" t="s">
        <v>78</v>
      </c>
      <c r="M51" s="137">
        <f>'IR 4.3.'!$D$32</f>
        <v>0.2</v>
      </c>
      <c r="N51" s="137">
        <f>'IR 4.3.'!$F$32</f>
        <v>0.2</v>
      </c>
      <c r="O51" s="137">
        <f>'IR 4.3.'!$H$32</f>
        <v>0.2</v>
      </c>
      <c r="P51" s="137">
        <f>'IR 4.3.'!$J$32</f>
        <v>0.3</v>
      </c>
      <c r="Q51" s="137">
        <f>'IR 4.3.'!$L$32</f>
        <v>0.3</v>
      </c>
      <c r="R51" s="137">
        <f>'IR 4.3.'!$D$34</f>
        <v>0.3</v>
      </c>
      <c r="S51" s="137">
        <f>'IR 4.3.'!$F$34</f>
        <v>0.4</v>
      </c>
      <c r="T51" s="137">
        <f>'IR 4.3.'!$H$34</f>
        <v>0.4</v>
      </c>
      <c r="U51" s="137">
        <f>'IR 4.3.'!$J$34</f>
        <v>0.5</v>
      </c>
      <c r="V51" s="137">
        <f>'IR 4.3.'!$L$34</f>
        <v>0.5</v>
      </c>
      <c r="W51" s="137">
        <f>'IR 4.3.'!$D$36</f>
        <v>0.5</v>
      </c>
      <c r="X51" s="137">
        <f>'IR 4.3.'!$F$36</f>
        <v>0.5</v>
      </c>
      <c r="Y51" s="137">
        <f>'IR 4.3.'!$H$36</f>
        <v>0.6</v>
      </c>
      <c r="Z51" s="137">
        <f>'IR 4.3.'!$J$36</f>
        <v>0.6</v>
      </c>
      <c r="AA51" s="137">
        <f>'IR 4.3.'!$L$36</f>
        <v>0.6</v>
      </c>
      <c r="AB51" s="137">
        <f>'IR 4.3.'!$D$38</f>
        <v>0.6</v>
      </c>
      <c r="AC51" s="68">
        <f t="shared" si="1"/>
        <v>0.6</v>
      </c>
      <c r="AD51" s="78" t="s">
        <v>992</v>
      </c>
      <c r="AE51" s="69">
        <f t="shared" ref="AE51:AE53" si="112">D51/3</f>
        <v>2.7777777777777776E-2</v>
      </c>
      <c r="AF51" s="62" t="s">
        <v>994</v>
      </c>
      <c r="AG51" s="62" t="s">
        <v>1007</v>
      </c>
      <c r="AH51" s="70" t="str">
        <f>'IP 4.3.1.'!$C$14</f>
        <v>Trabajodecenteycrecimientoeconómico</v>
      </c>
      <c r="AI51" s="71" t="str">
        <f>MID('IP 4.3.1.'!$F$14,1,4)</f>
        <v xml:space="preserve">8.2 </v>
      </c>
      <c r="AJ51" s="62" t="str">
        <f>'IP 4.3.1.'!$C$16</f>
        <v>N/A</v>
      </c>
      <c r="AK51" s="89" t="s">
        <v>82</v>
      </c>
      <c r="AL51" s="71" t="str">
        <f>'IP 4.3.1.'!$C$4</f>
        <v>Sí</v>
      </c>
      <c r="AM51" s="71">
        <f>'IP 4.3.1.'!$H$4</f>
        <v>169</v>
      </c>
      <c r="AN51" s="72">
        <f>'IP 4.3.1.'!$D$30</f>
        <v>0</v>
      </c>
      <c r="AO51" s="73">
        <f>'IP 4.3.1.'!$G$30</f>
        <v>2022</v>
      </c>
      <c r="AP51" s="65">
        <v>44927</v>
      </c>
      <c r="AQ51" s="66" t="s">
        <v>78</v>
      </c>
      <c r="AR51" s="122">
        <f>'IP 4.3.1.'!$D$37</f>
        <v>0.5</v>
      </c>
      <c r="AS51" s="122">
        <f>'IP 4.3.1.'!$F$37</f>
        <v>0.6</v>
      </c>
      <c r="AT51" s="122">
        <f>'IP 4.3.1.'!$H$37</f>
        <v>0.7</v>
      </c>
      <c r="AU51" s="122">
        <f>'IP 4.3.1.'!$J$37</f>
        <v>0.8</v>
      </c>
      <c r="AV51" s="122">
        <f>'IP 4.3.1.'!$L$37</f>
        <v>1</v>
      </c>
      <c r="AW51" s="122">
        <f>'IP 4.3.1.'!$D$39</f>
        <v>1</v>
      </c>
      <c r="AX51" s="122">
        <f>'IP 4.3.1.'!$F$39</f>
        <v>1</v>
      </c>
      <c r="AY51" s="122">
        <f>'IP 4.3.1.'!$H$39</f>
        <v>1</v>
      </c>
      <c r="AZ51" s="122">
        <f>'IP 4.3.1.'!$J$39</f>
        <v>1</v>
      </c>
      <c r="BA51" s="122">
        <f>'IP 4.3.1.'!$L$39</f>
        <v>1</v>
      </c>
      <c r="BB51" s="122">
        <f>'IP 4.3.1.'!$D$41</f>
        <v>1</v>
      </c>
      <c r="BC51" s="122">
        <f>'IP 4.3.1.'!$F$41</f>
        <v>1</v>
      </c>
      <c r="BD51" s="122">
        <f>'IP 4.3.1.'!$H$41</f>
        <v>1</v>
      </c>
      <c r="BE51" s="122">
        <f>'IP 4.3.1.'!$J$41</f>
        <v>1</v>
      </c>
      <c r="BF51" s="122">
        <f>'IP 4.3.1.'!$L$41</f>
        <v>1</v>
      </c>
      <c r="BG51" s="122">
        <f>'IP 4.3.1.'!$D$43</f>
        <v>1</v>
      </c>
      <c r="BH51" s="122">
        <f t="shared" si="99"/>
        <v>1</v>
      </c>
      <c r="BI51" s="86">
        <v>105.6</v>
      </c>
      <c r="BJ51" s="86"/>
      <c r="BK51" s="126" t="s">
        <v>83</v>
      </c>
      <c r="BL51" s="93"/>
      <c r="BM51" s="75">
        <f>BI51*1.085</f>
        <v>114.57599999999999</v>
      </c>
      <c r="BN51" s="75"/>
      <c r="BO51" s="126" t="s">
        <v>83</v>
      </c>
      <c r="BP51" s="93"/>
      <c r="BQ51" s="75">
        <f>BM51*1.085</f>
        <v>124.31495999999999</v>
      </c>
      <c r="BR51" s="75"/>
      <c r="BS51" s="126" t="s">
        <v>83</v>
      </c>
      <c r="BT51" s="89"/>
      <c r="BU51" s="75">
        <f>BQ51*1.085</f>
        <v>134.88173159999997</v>
      </c>
      <c r="BV51" s="75"/>
      <c r="BW51" s="126" t="s">
        <v>83</v>
      </c>
      <c r="BX51" s="89"/>
      <c r="BY51" s="75">
        <f>BU51*1.085</f>
        <v>146.34667878599996</v>
      </c>
      <c r="BZ51" s="75"/>
      <c r="CA51" s="126" t="s">
        <v>83</v>
      </c>
      <c r="CB51" s="93"/>
      <c r="CC51" s="75">
        <f>BY51*1.085</f>
        <v>158.78614648280995</v>
      </c>
      <c r="CD51" s="75"/>
      <c r="CE51" s="126" t="s">
        <v>83</v>
      </c>
      <c r="CF51" s="93"/>
      <c r="CG51" s="75">
        <f>CC51*1.085</f>
        <v>172.28296893384879</v>
      </c>
      <c r="CH51" s="75"/>
      <c r="CI51" s="126" t="s">
        <v>83</v>
      </c>
      <c r="CJ51" s="94"/>
      <c r="CK51" s="75">
        <f>CG51*1.085</f>
        <v>186.92702129322592</v>
      </c>
      <c r="CL51" s="75"/>
      <c r="CM51" s="126" t="s">
        <v>83</v>
      </c>
      <c r="CN51" s="94"/>
      <c r="CO51" s="75">
        <f>CK51*1.085</f>
        <v>202.81581810315012</v>
      </c>
      <c r="CP51" s="75"/>
      <c r="CQ51" s="126" t="s">
        <v>83</v>
      </c>
      <c r="CR51" s="94"/>
      <c r="CS51" s="75">
        <f>CO51*1.085</f>
        <v>220.05516264191789</v>
      </c>
      <c r="CT51" s="75"/>
      <c r="CU51" s="126" t="s">
        <v>83</v>
      </c>
      <c r="CV51" s="94"/>
      <c r="CW51" s="86">
        <f>CS51*1.085</f>
        <v>238.75985146648091</v>
      </c>
      <c r="CX51" s="86"/>
      <c r="CY51" s="126" t="s">
        <v>83</v>
      </c>
      <c r="CZ51" s="94"/>
      <c r="DA51" s="86">
        <f>CW51*1.085</f>
        <v>259.0544388411318</v>
      </c>
      <c r="DB51" s="86"/>
      <c r="DC51" s="126" t="s">
        <v>83</v>
      </c>
      <c r="DD51" s="94"/>
      <c r="DE51" s="86">
        <f>DA51*1.085</f>
        <v>281.074066142628</v>
      </c>
      <c r="DF51" s="86"/>
      <c r="DG51" s="126" t="s">
        <v>83</v>
      </c>
      <c r="DH51" s="94"/>
      <c r="DI51" s="86">
        <f>DE51*1.085</f>
        <v>304.96536176475138</v>
      </c>
      <c r="DJ51" s="86"/>
      <c r="DK51" s="126" t="s">
        <v>83</v>
      </c>
      <c r="DL51" s="94"/>
      <c r="DM51" s="86">
        <f>DI51*1.085</f>
        <v>330.88741751475521</v>
      </c>
      <c r="DN51" s="86"/>
      <c r="DO51" s="126" t="s">
        <v>83</v>
      </c>
      <c r="DP51" s="94"/>
      <c r="DQ51" s="86">
        <f>DM51*1.085</f>
        <v>359.01284800350942</v>
      </c>
      <c r="DR51" s="86"/>
      <c r="DS51" s="126" t="s">
        <v>83</v>
      </c>
      <c r="DT51" s="94"/>
      <c r="DU51" s="77">
        <f t="shared" si="4"/>
        <v>3340.3404715742095</v>
      </c>
      <c r="DV51" s="78" t="str">
        <f>'IP 4.3.1.'!$C$7</f>
        <v>DesarrolloEconómicoIndustriayTurismo</v>
      </c>
      <c r="DW51" s="78" t="str">
        <f>'IP 4.3.1.'!$C$55</f>
        <v xml:space="preserve">Secretaría Distrital de Desarrollo Económico                                                                                </v>
      </c>
      <c r="DX51" s="78" t="str">
        <f>'IP 4.3.1.'!$C$56</f>
        <v>Subdirección de Emprendimiento y Negocios</v>
      </c>
      <c r="DY51" s="62" t="str">
        <f>'IP 4.3.1.'!$C$53</f>
        <v xml:space="preserve">Natalia Rodriguez </v>
      </c>
      <c r="DZ51" s="62">
        <f>'IP 4.3.1.'!$C$58</f>
        <v>3693777</v>
      </c>
      <c r="EA51" s="79" t="str">
        <f>'IP 4.3.1.'!$C$57</f>
        <v>nrodriguez@desarrolloeconomico.gov.co</v>
      </c>
      <c r="EB51" s="78"/>
      <c r="EC51" s="78"/>
      <c r="ED51" s="78"/>
      <c r="EE51" s="62"/>
      <c r="EF51" s="62"/>
      <c r="EG51" s="79"/>
      <c r="EH51" s="101"/>
      <c r="EI51" s="101"/>
      <c r="EJ51" s="101"/>
      <c r="EK51" s="101"/>
    </row>
    <row r="52" spans="1:141" ht="76.5">
      <c r="A52" s="102" t="s">
        <v>212</v>
      </c>
      <c r="B52" s="61">
        <v>0.25</v>
      </c>
      <c r="C52" s="96" t="s">
        <v>271</v>
      </c>
      <c r="D52" s="63">
        <f t="shared" si="66"/>
        <v>8.3333333333333329E-2</v>
      </c>
      <c r="E52" s="89" t="s">
        <v>969</v>
      </c>
      <c r="F52" s="89" t="s">
        <v>272</v>
      </c>
      <c r="G52" s="89" t="str">
        <f>'IR 4.3.'!C12</f>
        <v>N/A</v>
      </c>
      <c r="H52" s="89" t="s">
        <v>82</v>
      </c>
      <c r="I52" s="140" t="str">
        <f>'IR 4.3.'!D25</f>
        <v>N/D</v>
      </c>
      <c r="J52" s="141">
        <f>'IR 4.3.'!G25</f>
        <v>2022</v>
      </c>
      <c r="K52" s="65">
        <v>44927</v>
      </c>
      <c r="L52" s="66" t="s">
        <v>78</v>
      </c>
      <c r="M52" s="137">
        <f>'IR 4.3.'!$D$32</f>
        <v>0.2</v>
      </c>
      <c r="N52" s="137">
        <f>'IR 4.3.'!$F$32</f>
        <v>0.2</v>
      </c>
      <c r="O52" s="137">
        <f>'IR 4.3.'!$H$32</f>
        <v>0.2</v>
      </c>
      <c r="P52" s="137">
        <f>'IR 4.3.'!$J$32</f>
        <v>0.3</v>
      </c>
      <c r="Q52" s="137">
        <f>'IR 4.3.'!$L$32</f>
        <v>0.3</v>
      </c>
      <c r="R52" s="137">
        <f>'IR 4.3.'!$D$34</f>
        <v>0.3</v>
      </c>
      <c r="S52" s="137">
        <f>'IR 4.3.'!$F$34</f>
        <v>0.4</v>
      </c>
      <c r="T52" s="137">
        <f>'IR 4.3.'!$H$34</f>
        <v>0.4</v>
      </c>
      <c r="U52" s="137">
        <f>'IR 4.3.'!$J$34</f>
        <v>0.5</v>
      </c>
      <c r="V52" s="137">
        <f>'IR 4.3.'!$L$34</f>
        <v>0.5</v>
      </c>
      <c r="W52" s="137">
        <f>'IR 4.3.'!$D$36</f>
        <v>0.5</v>
      </c>
      <c r="X52" s="137">
        <f>'IR 4.3.'!$F$36</f>
        <v>0.5</v>
      </c>
      <c r="Y52" s="137">
        <f>'IR 4.3.'!$H$36</f>
        <v>0.6</v>
      </c>
      <c r="Z52" s="137">
        <f>'IR 4.3.'!$J$36</f>
        <v>0.6</v>
      </c>
      <c r="AA52" s="137">
        <f>'IR 4.3.'!$L$36</f>
        <v>0.6</v>
      </c>
      <c r="AB52" s="137">
        <f>'IR 4.3.'!$D$38</f>
        <v>0.6</v>
      </c>
      <c r="AC52" s="68">
        <f t="shared" si="1"/>
        <v>0.6</v>
      </c>
      <c r="AD52" s="78" t="s">
        <v>993</v>
      </c>
      <c r="AE52" s="69">
        <f t="shared" si="112"/>
        <v>2.7777777777777776E-2</v>
      </c>
      <c r="AF52" s="62" t="s">
        <v>995</v>
      </c>
      <c r="AG52" s="62" t="s">
        <v>273</v>
      </c>
      <c r="AH52" s="70" t="str">
        <f>'IP 4.3.2.'!$C$14</f>
        <v>Trabajodecenteycrecimientoeconómico</v>
      </c>
      <c r="AI52" s="71" t="str">
        <f>MID('IP 4.3.2.'!$F$14,1,4)</f>
        <v xml:space="preserve">8.2 </v>
      </c>
      <c r="AJ52" s="62" t="str">
        <f>'IP 4.3.2.'!$C$16</f>
        <v>Diferencial; Género; Poblacional</v>
      </c>
      <c r="AK52" s="89" t="s">
        <v>82</v>
      </c>
      <c r="AL52" s="71" t="str">
        <f>'IP 4.3.2.'!$C$4</f>
        <v>Sí</v>
      </c>
      <c r="AM52" s="71">
        <f>'IP 4.3.2.'!$H$4</f>
        <v>166</v>
      </c>
      <c r="AN52" s="72">
        <f>'IP 4.3.2.'!$D$30</f>
        <v>19</v>
      </c>
      <c r="AO52" s="142">
        <f>'IP 4.3.2.'!$G$30</f>
        <v>44713</v>
      </c>
      <c r="AP52" s="65">
        <v>44927</v>
      </c>
      <c r="AQ52" s="66" t="s">
        <v>78</v>
      </c>
      <c r="AR52" s="64">
        <f>'IP 4.3.2.'!$D$37</f>
        <v>7</v>
      </c>
      <c r="AS52" s="64">
        <f>'IP 4.3.2.'!$F$37</f>
        <v>9</v>
      </c>
      <c r="AT52" s="64">
        <f>'IP 4.3.2.'!$H$37</f>
        <v>11</v>
      </c>
      <c r="AU52" s="64">
        <f>'IP 4.3.2.'!$J$37</f>
        <v>13</v>
      </c>
      <c r="AV52" s="64">
        <f>'IP 4.3.2.'!$L$37</f>
        <v>15</v>
      </c>
      <c r="AW52" s="64">
        <f>'IP 4.3.2.'!$D$39</f>
        <v>17</v>
      </c>
      <c r="AX52" s="64">
        <f>'IP 4.3.2.'!$F$39</f>
        <v>19</v>
      </c>
      <c r="AY52" s="64">
        <f>'IP 4.3.2.'!$H$39</f>
        <v>21</v>
      </c>
      <c r="AZ52" s="64">
        <f>'IP 4.3.2.'!$J$39</f>
        <v>23</v>
      </c>
      <c r="BA52" s="64">
        <f>'IP 4.3.2.'!$L$39</f>
        <v>25</v>
      </c>
      <c r="BB52" s="64">
        <f>'IP 4.3.2.'!$D$41</f>
        <v>27</v>
      </c>
      <c r="BC52" s="64">
        <f>'IP 4.3.2.'!$F$41</f>
        <v>29</v>
      </c>
      <c r="BD52" s="64">
        <f>'IP 4.3.2.'!$H$41</f>
        <v>31</v>
      </c>
      <c r="BE52" s="64">
        <f>'IP 4.3.2.'!$J$41</f>
        <v>33</v>
      </c>
      <c r="BF52" s="64">
        <f>'IP 4.3.2.'!$L$41</f>
        <v>35</v>
      </c>
      <c r="BG52" s="64">
        <f>'IP 4.3.2.'!$D$43</f>
        <v>37</v>
      </c>
      <c r="BH52" s="64">
        <f t="shared" si="99"/>
        <v>37</v>
      </c>
      <c r="BI52" s="86">
        <v>2562.4517959999998</v>
      </c>
      <c r="BJ52" s="86">
        <v>2562.4517959999998</v>
      </c>
      <c r="BK52" s="126" t="s">
        <v>83</v>
      </c>
      <c r="BL52" s="93"/>
      <c r="BM52" s="75">
        <v>3574.6202549999998</v>
      </c>
      <c r="BN52" s="75">
        <v>3574.6202549999998</v>
      </c>
      <c r="BO52" s="126" t="s">
        <v>83</v>
      </c>
      <c r="BP52" s="93"/>
      <c r="BQ52" s="75">
        <v>4740.3436380000003</v>
      </c>
      <c r="BR52" s="75">
        <v>4740.3436380000003</v>
      </c>
      <c r="BS52" s="126" t="s">
        <v>83</v>
      </c>
      <c r="BT52" s="89"/>
      <c r="BU52" s="75">
        <v>6078.4133650000003</v>
      </c>
      <c r="BV52" s="75">
        <v>6078.4133650000003</v>
      </c>
      <c r="BW52" s="126" t="s">
        <v>83</v>
      </c>
      <c r="BX52" s="89"/>
      <c r="BY52" s="75">
        <v>7609.7059630000003</v>
      </c>
      <c r="BZ52" s="75">
        <v>7609.7059630000003</v>
      </c>
      <c r="CA52" s="126" t="s">
        <v>83</v>
      </c>
      <c r="CB52" s="93"/>
      <c r="CC52" s="75">
        <v>9357.4017660000009</v>
      </c>
      <c r="CD52" s="75">
        <v>9357.4017660000009</v>
      </c>
      <c r="CE52" s="126" t="s">
        <v>83</v>
      </c>
      <c r="CF52" s="93"/>
      <c r="CG52" s="75">
        <v>11347.225729</v>
      </c>
      <c r="CH52" s="75">
        <v>11347.225729</v>
      </c>
      <c r="CI52" s="126" t="s">
        <v>83</v>
      </c>
      <c r="CJ52" s="94"/>
      <c r="CK52" s="75">
        <v>13607.712539</v>
      </c>
      <c r="CL52" s="75">
        <v>13607.712539</v>
      </c>
      <c r="CM52" s="126" t="s">
        <v>83</v>
      </c>
      <c r="CN52" s="94"/>
      <c r="CO52" s="75">
        <v>16170.498401000001</v>
      </c>
      <c r="CP52" s="75">
        <v>16170.498401000001</v>
      </c>
      <c r="CQ52" s="126" t="s">
        <v>83</v>
      </c>
      <c r="CR52" s="94"/>
      <c r="CS52" s="75">
        <v>19070.642134999998</v>
      </c>
      <c r="CT52" s="75">
        <v>19070.642134999998</v>
      </c>
      <c r="CU52" s="126" t="s">
        <v>83</v>
      </c>
      <c r="CV52" s="94"/>
      <c r="CW52" s="86">
        <v>22346.978454</v>
      </c>
      <c r="CX52" s="86">
        <v>22346.978454</v>
      </c>
      <c r="CY52" s="126" t="s">
        <v>83</v>
      </c>
      <c r="CZ52" s="94"/>
      <c r="DA52" s="86">
        <v>26042.506558000001</v>
      </c>
      <c r="DB52" s="86">
        <v>26042.506558000001</v>
      </c>
      <c r="DC52" s="126" t="s">
        <v>83</v>
      </c>
      <c r="DD52" s="94"/>
      <c r="DE52" s="86">
        <v>30204.817520000001</v>
      </c>
      <c r="DF52" s="86">
        <v>30204.817520000001</v>
      </c>
      <c r="DG52" s="126" t="s">
        <v>83</v>
      </c>
      <c r="DH52" s="94"/>
      <c r="DI52" s="86">
        <v>34886.564234999998</v>
      </c>
      <c r="DJ52" s="86">
        <v>34886.564234999998</v>
      </c>
      <c r="DK52" s="126" t="s">
        <v>83</v>
      </c>
      <c r="DL52" s="94"/>
      <c r="DM52" s="86">
        <v>40145.978086000003</v>
      </c>
      <c r="DN52" s="86">
        <v>40145.978086000003</v>
      </c>
      <c r="DO52" s="126" t="s">
        <v>83</v>
      </c>
      <c r="DP52" s="94"/>
      <c r="DQ52" s="86">
        <v>46047.436865000003</v>
      </c>
      <c r="DR52" s="86">
        <v>46047.436865000003</v>
      </c>
      <c r="DS52" s="126" t="s">
        <v>83</v>
      </c>
      <c r="DT52" s="94"/>
      <c r="DU52" s="77">
        <f t="shared" si="4"/>
        <v>293793.29730500007</v>
      </c>
      <c r="DV52" s="78" t="str">
        <f>'IP 4.3.2.'!$C$7</f>
        <v>DesarrolloEconómicoIndustriayTurismo</v>
      </c>
      <c r="DW52" s="78" t="str">
        <f>'IP 4.3.2.'!$C$55</f>
        <v xml:space="preserve">Secretaría Distrital de Desarrollo Económico                                                                                </v>
      </c>
      <c r="DX52" s="78" t="str">
        <f>'IP 4.3.2.'!$C$56</f>
        <v>Subdirección de Intermediación, Formalización y Regulación Empresarial</v>
      </c>
      <c r="DY52" s="62" t="str">
        <f>'IP 4.3.2.'!$C$53</f>
        <v>Angelica Maria Segura</v>
      </c>
      <c r="DZ52" s="62">
        <f>'IP 4.3.2.'!$C$58</f>
        <v>3693777</v>
      </c>
      <c r="EA52" s="79" t="str">
        <f>'IP 4.3.2.'!$C$57</f>
        <v xml:space="preserve">asegura@desarrolloeconomico.gov.co </v>
      </c>
      <c r="EB52" s="78"/>
      <c r="EC52" s="78"/>
      <c r="ED52" s="78"/>
      <c r="EE52" s="62"/>
      <c r="EF52" s="62"/>
      <c r="EG52" s="79"/>
      <c r="EH52" s="101"/>
      <c r="EI52" s="101"/>
      <c r="EJ52" s="101"/>
      <c r="EK52" s="101"/>
    </row>
    <row r="53" spans="1:141" ht="64.5" customHeight="1">
      <c r="A53" s="649" t="s">
        <v>212</v>
      </c>
      <c r="B53" s="650">
        <v>0.25</v>
      </c>
      <c r="C53" s="648" t="s">
        <v>271</v>
      </c>
      <c r="D53" s="651">
        <f t="shared" si="66"/>
        <v>8.3333333333333329E-2</v>
      </c>
      <c r="E53" s="652" t="s">
        <v>969</v>
      </c>
      <c r="F53" s="652" t="s">
        <v>272</v>
      </c>
      <c r="G53" s="652" t="str">
        <f>'IR 4.3.'!C12</f>
        <v>N/A</v>
      </c>
      <c r="H53" s="652" t="s">
        <v>82</v>
      </c>
      <c r="I53" s="653" t="str">
        <f>'IR 4.3.'!D25</f>
        <v>N/D</v>
      </c>
      <c r="J53" s="652">
        <f>'IR 4.3.'!G25</f>
        <v>2022</v>
      </c>
      <c r="K53" s="654">
        <v>44927</v>
      </c>
      <c r="L53" s="655" t="s">
        <v>78</v>
      </c>
      <c r="M53" s="656">
        <f>'IR 4.3.'!$D$32</f>
        <v>0.2</v>
      </c>
      <c r="N53" s="656">
        <f>'IR 4.3.'!$F$32</f>
        <v>0.2</v>
      </c>
      <c r="O53" s="656">
        <f>'IR 4.3.'!$H$32</f>
        <v>0.2</v>
      </c>
      <c r="P53" s="656">
        <f>'IR 4.3.'!$J$32</f>
        <v>0.3</v>
      </c>
      <c r="Q53" s="656">
        <f>'IR 4.3.'!$L$32</f>
        <v>0.3</v>
      </c>
      <c r="R53" s="656">
        <f>'IR 4.3.'!$D$34</f>
        <v>0.3</v>
      </c>
      <c r="S53" s="656">
        <f>'IR 4.3.'!$F$34</f>
        <v>0.4</v>
      </c>
      <c r="T53" s="656">
        <f>'IR 4.3.'!$H$34</f>
        <v>0.4</v>
      </c>
      <c r="U53" s="656">
        <f>'IR 4.3.'!$J$34</f>
        <v>0.5</v>
      </c>
      <c r="V53" s="656">
        <f>'IR 4.3.'!$L$34</f>
        <v>0.5</v>
      </c>
      <c r="W53" s="656">
        <f>'IR 4.3.'!$D$36</f>
        <v>0.5</v>
      </c>
      <c r="X53" s="656">
        <f>'IR 4.3.'!$F$36</f>
        <v>0.5</v>
      </c>
      <c r="Y53" s="656">
        <f>'IR 4.3.'!$H$36</f>
        <v>0.6</v>
      </c>
      <c r="Z53" s="656">
        <f>'IR 4.3.'!$J$36</f>
        <v>0.6</v>
      </c>
      <c r="AA53" s="656">
        <f>'IR 4.3.'!$L$36</f>
        <v>0.6</v>
      </c>
      <c r="AB53" s="656">
        <f>'IR 4.3.'!$D$38</f>
        <v>0.6</v>
      </c>
      <c r="AC53" s="657">
        <f t="shared" si="1"/>
        <v>0.6</v>
      </c>
      <c r="AD53" s="649" t="s">
        <v>274</v>
      </c>
      <c r="AE53" s="658">
        <f t="shared" si="112"/>
        <v>2.7777777777777776E-2</v>
      </c>
      <c r="AF53" s="648" t="s">
        <v>275</v>
      </c>
      <c r="AG53" s="648" t="s">
        <v>276</v>
      </c>
      <c r="AH53" s="659" t="str">
        <f>'IP 4.3.3.'!$C$14</f>
        <v>Trabajodecenteycrecimientoeconómico</v>
      </c>
      <c r="AI53" s="659" t="str">
        <f>MID('IP 4.3.3.'!$F$14,1,4)</f>
        <v xml:space="preserve">8.2 </v>
      </c>
      <c r="AJ53" s="648" t="str">
        <f>'IP 4.3.3.'!$C$16</f>
        <v>N/A</v>
      </c>
      <c r="AK53" s="652" t="s">
        <v>82</v>
      </c>
      <c r="AL53" s="659" t="str">
        <f>'IP 4.3.3.'!$C$4</f>
        <v>Sí</v>
      </c>
      <c r="AM53" s="659">
        <f>'IP 4.3.3.'!$H$4</f>
        <v>166</v>
      </c>
      <c r="AN53" s="660">
        <f>'IP 4.3.3.'!$D$30</f>
        <v>0</v>
      </c>
      <c r="AO53" s="659">
        <f>'IP 4.3.3.'!$G$30</f>
        <v>2021</v>
      </c>
      <c r="AP53" s="654">
        <v>44927</v>
      </c>
      <c r="AQ53" s="661" t="s">
        <v>251</v>
      </c>
      <c r="AR53" s="122">
        <f>'IP 4.3.3.'!$D$37</f>
        <v>0.4</v>
      </c>
      <c r="AS53" s="122">
        <f>'IP 4.3.3.'!$F$37</f>
        <v>0.5</v>
      </c>
      <c r="AT53" s="122">
        <f>'IP 4.3.3.'!$H$37</f>
        <v>1</v>
      </c>
      <c r="AU53" s="122" t="str">
        <f>'IP 4.3.3.'!$J$37</f>
        <v>N/A</v>
      </c>
      <c r="AV53" s="122" t="str">
        <f>'IP 4.3.3.'!$L$37</f>
        <v>N/A</v>
      </c>
      <c r="AW53" s="122" t="str">
        <f>'IP 4.3.3.'!$D$39</f>
        <v>N/A</v>
      </c>
      <c r="AX53" s="122" t="str">
        <f>'IP 4.3.3.'!$F$39</f>
        <v>N/A</v>
      </c>
      <c r="AY53" s="122" t="str">
        <f>'IP 4.3.3.'!$H$39</f>
        <v>N/A</v>
      </c>
      <c r="AZ53" s="122" t="str">
        <f>'IP 4.3.3.'!$J$39</f>
        <v>N/A</v>
      </c>
      <c r="BA53" s="122" t="str">
        <f>'IP 4.3.3.'!$L$39</f>
        <v>N/A</v>
      </c>
      <c r="BB53" s="122" t="str">
        <f>'IP 4.3.3.'!$D$41</f>
        <v>N/A</v>
      </c>
      <c r="BC53" s="122" t="str">
        <f>'IP 4.3.3.'!$F$41</f>
        <v>N/A</v>
      </c>
      <c r="BD53" s="122" t="str">
        <f>'IP 4.3.3.'!$H$41</f>
        <v>N/A</v>
      </c>
      <c r="BE53" s="122" t="str">
        <f>'IP 4.3.3.'!$J$41</f>
        <v>N/A</v>
      </c>
      <c r="BF53" s="122" t="str">
        <f>'IP 4.3.3.'!$L$41</f>
        <v>N/A</v>
      </c>
      <c r="BG53" s="122" t="str">
        <f>'IP 4.3.3.'!$D$43</f>
        <v>N/A</v>
      </c>
      <c r="BH53" s="122">
        <f>AT53</f>
        <v>1</v>
      </c>
      <c r="BI53" s="86">
        <v>130.19999999999999</v>
      </c>
      <c r="BJ53" s="86">
        <v>130.19999999999999</v>
      </c>
      <c r="BK53" s="126" t="s">
        <v>83</v>
      </c>
      <c r="BL53" s="93"/>
      <c r="BM53" s="75">
        <v>35.316749999999999</v>
      </c>
      <c r="BN53" s="75">
        <v>35.316750999999996</v>
      </c>
      <c r="BO53" s="126" t="s">
        <v>83</v>
      </c>
      <c r="BP53" s="143" t="s">
        <v>83</v>
      </c>
      <c r="BQ53" s="75">
        <v>191.593369</v>
      </c>
      <c r="BR53" s="75">
        <v>191.593369</v>
      </c>
      <c r="BS53" s="126" t="s">
        <v>83</v>
      </c>
      <c r="BT53" s="89"/>
      <c r="BU53" s="75"/>
      <c r="BV53" s="75"/>
      <c r="BW53" s="126"/>
      <c r="BX53" s="89"/>
      <c r="BY53" s="75"/>
      <c r="BZ53" s="75"/>
      <c r="CA53" s="126"/>
      <c r="CB53" s="93"/>
      <c r="CC53" s="75"/>
      <c r="CD53" s="75"/>
      <c r="CE53" s="126"/>
      <c r="CF53" s="93"/>
      <c r="CG53" s="75"/>
      <c r="CH53" s="75"/>
      <c r="CI53" s="126"/>
      <c r="CJ53" s="94"/>
      <c r="CK53" s="75"/>
      <c r="CL53" s="75"/>
      <c r="CM53" s="126"/>
      <c r="CN53" s="94"/>
      <c r="CO53" s="75"/>
      <c r="CP53" s="75"/>
      <c r="CQ53" s="126"/>
      <c r="CR53" s="94"/>
      <c r="CS53" s="75"/>
      <c r="CT53" s="75"/>
      <c r="CU53" s="126"/>
      <c r="CV53" s="94"/>
      <c r="CW53" s="86"/>
      <c r="CX53" s="86"/>
      <c r="CY53" s="126"/>
      <c r="CZ53" s="94"/>
      <c r="DA53" s="86"/>
      <c r="DB53" s="86"/>
      <c r="DC53" s="126"/>
      <c r="DD53" s="94"/>
      <c r="DE53" s="86"/>
      <c r="DF53" s="86"/>
      <c r="DG53" s="126"/>
      <c r="DH53" s="94"/>
      <c r="DI53" s="86"/>
      <c r="DJ53" s="86"/>
      <c r="DK53" s="126"/>
      <c r="DL53" s="94"/>
      <c r="DM53" s="86"/>
      <c r="DN53" s="86"/>
      <c r="DO53" s="126"/>
      <c r="DP53" s="94"/>
      <c r="DQ53" s="86"/>
      <c r="DR53" s="86"/>
      <c r="DS53" s="126"/>
      <c r="DT53" s="94"/>
      <c r="DU53" s="77">
        <f t="shared" si="4"/>
        <v>357.110119</v>
      </c>
      <c r="DV53" s="78" t="str">
        <f>'IP 4.3.3.'!$C$7</f>
        <v>DesarrolloEconómicoIndustriayTurismo</v>
      </c>
      <c r="DW53" s="78" t="str">
        <f>'IP 4.3.3.'!$C$55</f>
        <v xml:space="preserve">Secretaría Distrital de Desarrollo Económico                                                                                </v>
      </c>
      <c r="DX53" s="78" t="str">
        <f>'IP 4.3.3.'!$C$56</f>
        <v>Subdirección de Intermediación, Formalización y Regulación Empresarial</v>
      </c>
      <c r="DY53" s="62" t="str">
        <f>'IP 4.3.3.'!$C$53</f>
        <v>Angelica Maria Segura</v>
      </c>
      <c r="DZ53" s="62">
        <f>'IP 4.3.3.'!$C$58</f>
        <v>3693777</v>
      </c>
      <c r="EA53" s="79" t="str">
        <f>'IP 4.3.3.'!$C$57</f>
        <v xml:space="preserve">asegura@desarrolloeconomico.gov.co </v>
      </c>
      <c r="EB53" s="78" t="s">
        <v>277</v>
      </c>
      <c r="EC53" s="78" t="s">
        <v>278</v>
      </c>
      <c r="ED53" s="78" t="s">
        <v>227</v>
      </c>
      <c r="EE53" s="62" t="s">
        <v>228</v>
      </c>
      <c r="EF53" s="62" t="s">
        <v>202</v>
      </c>
      <c r="EG53" s="110" t="s">
        <v>229</v>
      </c>
      <c r="EH53" s="111"/>
      <c r="EI53" s="111"/>
      <c r="EJ53" s="111"/>
      <c r="EK53" s="111"/>
    </row>
    <row r="54" spans="1:141" ht="16.5" customHeight="1">
      <c r="A54" s="17"/>
      <c r="B54" s="17"/>
      <c r="C54" s="144"/>
      <c r="D54" s="145"/>
      <c r="E54" s="17"/>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7"/>
      <c r="AF54" s="17"/>
      <c r="AG54" s="111"/>
      <c r="AH54" s="146"/>
      <c r="AI54" s="146"/>
      <c r="AJ54" s="17"/>
      <c r="AK54" s="17"/>
      <c r="AL54" s="146"/>
      <c r="AM54" s="147"/>
      <c r="AN54" s="144"/>
      <c r="AO54" s="144"/>
      <c r="AP54" s="144"/>
      <c r="AQ54" s="144"/>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11"/>
      <c r="DW54" s="111"/>
      <c r="DX54" s="111"/>
      <c r="DY54" s="111"/>
      <c r="DZ54" s="111"/>
      <c r="EA54" s="111"/>
      <c r="EB54" s="17"/>
      <c r="EC54" s="17"/>
      <c r="ED54" s="17"/>
      <c r="EE54" s="17"/>
      <c r="EF54" s="17"/>
      <c r="EG54" s="17"/>
      <c r="EH54" s="17"/>
      <c r="EI54" s="17"/>
      <c r="EJ54" s="17"/>
      <c r="EK54" s="17"/>
    </row>
    <row r="55" spans="1:141" ht="16.5" customHeight="1">
      <c r="A55" s="17"/>
      <c r="B55" s="17"/>
      <c r="C55" s="17"/>
      <c r="D55" s="145"/>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46"/>
      <c r="AI55" s="146"/>
      <c r="AJ55" s="17"/>
      <c r="AK55" s="17"/>
      <c r="AL55" s="146"/>
      <c r="AM55" s="146"/>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11"/>
      <c r="DW55" s="111"/>
      <c r="DX55" s="111"/>
      <c r="DY55" s="111"/>
      <c r="DZ55" s="111"/>
      <c r="EA55" s="111"/>
      <c r="EB55" s="17"/>
      <c r="EC55" s="17"/>
      <c r="ED55" s="17"/>
      <c r="EE55" s="17"/>
      <c r="EF55" s="17"/>
      <c r="EG55" s="17"/>
      <c r="EH55" s="17"/>
      <c r="EI55" s="17"/>
      <c r="EJ55" s="17"/>
      <c r="EK55" s="17"/>
    </row>
    <row r="56" spans="1:141" ht="16.5" customHeight="1">
      <c r="A56" s="17"/>
      <c r="B56" s="17"/>
      <c r="C56" s="17"/>
      <c r="D56" s="145"/>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46"/>
      <c r="AI56" s="146"/>
      <c r="AJ56" s="17"/>
      <c r="AK56" s="17"/>
      <c r="AL56" s="146"/>
      <c r="AM56" s="146"/>
      <c r="AN56" s="17"/>
      <c r="AO56" s="17"/>
      <c r="AP56" s="17"/>
      <c r="AQ56" s="17"/>
      <c r="AR56" s="17"/>
      <c r="AS56" s="17"/>
      <c r="AT56" s="17"/>
      <c r="AU56" s="17"/>
      <c r="AV56" s="17"/>
      <c r="AW56" s="17"/>
      <c r="AX56" s="17"/>
      <c r="AY56" s="17"/>
      <c r="AZ56" s="17"/>
      <c r="BA56" s="17"/>
      <c r="BB56" s="17"/>
      <c r="BC56" s="17"/>
      <c r="BD56" s="17"/>
      <c r="BE56" s="17"/>
      <c r="BF56" s="17"/>
      <c r="BG56" s="17"/>
      <c r="BH56" s="17"/>
      <c r="BI56" s="148"/>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11"/>
      <c r="DW56" s="111"/>
      <c r="DX56" s="111"/>
      <c r="DY56" s="111"/>
      <c r="DZ56" s="111"/>
      <c r="EA56" s="111"/>
      <c r="EB56" s="17"/>
      <c r="EC56" s="17"/>
      <c r="ED56" s="17"/>
      <c r="EE56" s="17"/>
      <c r="EF56" s="17"/>
      <c r="EG56" s="17"/>
      <c r="EH56" s="17"/>
      <c r="EI56" s="17"/>
      <c r="EJ56" s="17"/>
      <c r="EK56" s="17"/>
    </row>
    <row r="57" spans="1:141" ht="16.5" customHeight="1">
      <c r="A57" s="17"/>
      <c r="B57" s="17"/>
      <c r="C57" s="17"/>
      <c r="D57" s="145"/>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46"/>
      <c r="AI57" s="146"/>
      <c r="AJ57" s="17"/>
      <c r="AK57" s="17"/>
      <c r="AL57" s="146"/>
      <c r="AM57" s="146"/>
      <c r="AN57" s="17"/>
      <c r="AO57" s="17"/>
      <c r="AP57" s="17"/>
      <c r="AQ57" s="17"/>
      <c r="AR57" s="17"/>
      <c r="AS57" s="17"/>
      <c r="AT57" s="17"/>
      <c r="AU57" s="17"/>
      <c r="AV57" s="17"/>
      <c r="AW57" s="17"/>
      <c r="AX57" s="17"/>
      <c r="AY57" s="17"/>
      <c r="AZ57" s="17"/>
      <c r="BA57" s="17"/>
      <c r="BB57" s="17"/>
      <c r="BC57" s="17"/>
      <c r="BD57" s="17"/>
      <c r="BE57" s="17"/>
      <c r="BF57" s="17"/>
      <c r="BG57" s="17"/>
      <c r="BH57" s="17"/>
      <c r="BI57" s="148"/>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11"/>
      <c r="DW57" s="111"/>
      <c r="DX57" s="111"/>
      <c r="DY57" s="111"/>
      <c r="DZ57" s="111"/>
      <c r="EA57" s="111"/>
      <c r="EB57" s="17"/>
      <c r="EC57" s="17"/>
      <c r="ED57" s="17"/>
      <c r="EE57" s="17"/>
      <c r="EF57" s="17"/>
      <c r="EG57" s="17"/>
      <c r="EH57" s="17"/>
      <c r="EI57" s="17"/>
      <c r="EJ57" s="17"/>
      <c r="EK57" s="17"/>
    </row>
    <row r="58" spans="1:141" ht="16.5" customHeight="1">
      <c r="A58" s="17"/>
      <c r="B58" s="17"/>
      <c r="C58" s="17"/>
      <c r="D58" s="145"/>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46"/>
      <c r="AI58" s="146"/>
      <c r="AJ58" s="17"/>
      <c r="AK58" s="17"/>
      <c r="AL58" s="146"/>
      <c r="AM58" s="146"/>
      <c r="AN58" s="17"/>
      <c r="AO58" s="17"/>
      <c r="AP58" s="17"/>
      <c r="AQ58" s="17"/>
      <c r="AR58" s="17"/>
      <c r="AS58" s="17"/>
      <c r="AT58" s="17"/>
      <c r="AU58" s="17"/>
      <c r="AV58" s="17"/>
      <c r="AW58" s="17"/>
      <c r="AX58" s="17"/>
      <c r="AY58" s="17"/>
      <c r="AZ58" s="17"/>
      <c r="BA58" s="17"/>
      <c r="BB58" s="17"/>
      <c r="BC58" s="17"/>
      <c r="BD58" s="17"/>
      <c r="BE58" s="17"/>
      <c r="BF58" s="17"/>
      <c r="BG58" s="17"/>
      <c r="BH58" s="17"/>
      <c r="BI58" s="148"/>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11"/>
      <c r="DW58" s="111"/>
      <c r="DX58" s="111"/>
      <c r="DY58" s="111"/>
      <c r="DZ58" s="111"/>
      <c r="EA58" s="111"/>
      <c r="EB58" s="17"/>
      <c r="EC58" s="17"/>
      <c r="ED58" s="17"/>
      <c r="EE58" s="17"/>
      <c r="EF58" s="17"/>
      <c r="EG58" s="17"/>
      <c r="EH58" s="17"/>
      <c r="EI58" s="17"/>
      <c r="EJ58" s="17"/>
      <c r="EK58" s="17"/>
    </row>
    <row r="59" spans="1:141" ht="16.5" customHeight="1">
      <c r="A59" s="17"/>
      <c r="B59" s="17"/>
      <c r="C59" s="17"/>
      <c r="D59" s="145"/>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46"/>
      <c r="AI59" s="146"/>
      <c r="AJ59" s="17"/>
      <c r="AK59" s="17"/>
      <c r="AL59" s="146"/>
      <c r="AM59" s="146"/>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11"/>
      <c r="DW59" s="111"/>
      <c r="DX59" s="111"/>
      <c r="DY59" s="111"/>
      <c r="DZ59" s="111"/>
      <c r="EA59" s="111"/>
      <c r="EB59" s="17"/>
      <c r="EC59" s="17"/>
      <c r="ED59" s="17"/>
      <c r="EE59" s="17"/>
      <c r="EF59" s="17"/>
      <c r="EG59" s="17"/>
      <c r="EH59" s="17"/>
      <c r="EI59" s="17"/>
      <c r="EJ59" s="17"/>
      <c r="EK59" s="17"/>
    </row>
    <row r="60" spans="1:141" ht="16.5" customHeight="1">
      <c r="A60" s="17"/>
      <c r="B60" s="17"/>
      <c r="C60" s="17"/>
      <c r="D60" s="145"/>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46"/>
      <c r="AI60" s="146"/>
      <c r="AJ60" s="17"/>
      <c r="AK60" s="17"/>
      <c r="AL60" s="146"/>
      <c r="AM60" s="146"/>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11"/>
      <c r="DW60" s="111"/>
      <c r="DX60" s="111"/>
      <c r="DY60" s="111"/>
      <c r="DZ60" s="111"/>
      <c r="EA60" s="111"/>
      <c r="EB60" s="17"/>
      <c r="EC60" s="17"/>
      <c r="ED60" s="17"/>
      <c r="EE60" s="17"/>
      <c r="EF60" s="17"/>
      <c r="EG60" s="17"/>
      <c r="EH60" s="17"/>
      <c r="EI60" s="17"/>
      <c r="EJ60" s="17"/>
      <c r="EK60" s="17"/>
    </row>
    <row r="61" spans="1:141" ht="16.5" customHeight="1">
      <c r="A61" s="17"/>
      <c r="B61" s="17"/>
      <c r="C61" s="17"/>
      <c r="D61" s="145"/>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46"/>
      <c r="AI61" s="146"/>
      <c r="AJ61" s="17"/>
      <c r="AK61" s="17"/>
      <c r="AL61" s="146"/>
      <c r="AM61" s="146"/>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11"/>
      <c r="DW61" s="111"/>
      <c r="DX61" s="111"/>
      <c r="DY61" s="111"/>
      <c r="DZ61" s="111"/>
      <c r="EA61" s="111"/>
      <c r="EB61" s="17"/>
      <c r="EC61" s="17"/>
      <c r="ED61" s="17"/>
      <c r="EE61" s="17"/>
      <c r="EF61" s="17"/>
      <c r="EG61" s="17"/>
      <c r="EH61" s="17"/>
      <c r="EI61" s="17"/>
      <c r="EJ61" s="17"/>
      <c r="EK61" s="17"/>
    </row>
    <row r="62" spans="1:141" ht="16.5" customHeight="1">
      <c r="A62" s="17"/>
      <c r="B62" s="17"/>
      <c r="C62" s="17"/>
      <c r="D62" s="145"/>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46"/>
      <c r="AI62" s="146"/>
      <c r="AJ62" s="17"/>
      <c r="AK62" s="17"/>
      <c r="AL62" s="146"/>
      <c r="AM62" s="146"/>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11"/>
      <c r="DW62" s="111"/>
      <c r="DX62" s="111"/>
      <c r="DY62" s="111"/>
      <c r="DZ62" s="111"/>
      <c r="EA62" s="111"/>
      <c r="EB62" s="17"/>
      <c r="EC62" s="17"/>
      <c r="ED62" s="17"/>
      <c r="EE62" s="17"/>
      <c r="EF62" s="17"/>
      <c r="EG62" s="17"/>
      <c r="EH62" s="17"/>
      <c r="EI62" s="17"/>
      <c r="EJ62" s="17"/>
      <c r="EK62" s="17"/>
    </row>
    <row r="63" spans="1:141" ht="16.5" customHeight="1">
      <c r="A63" s="17"/>
      <c r="B63" s="17"/>
      <c r="C63" s="17"/>
      <c r="D63" s="145"/>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46"/>
      <c r="AI63" s="146"/>
      <c r="AJ63" s="17"/>
      <c r="AK63" s="17"/>
      <c r="AL63" s="146"/>
      <c r="AM63" s="146"/>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11"/>
      <c r="DW63" s="111"/>
      <c r="DX63" s="111"/>
      <c r="DY63" s="111"/>
      <c r="DZ63" s="111"/>
      <c r="EA63" s="111"/>
      <c r="EB63" s="17"/>
      <c r="EC63" s="17"/>
      <c r="ED63" s="17"/>
      <c r="EE63" s="17"/>
      <c r="EF63" s="17"/>
      <c r="EG63" s="17"/>
      <c r="EH63" s="17"/>
      <c r="EI63" s="17"/>
      <c r="EJ63" s="17"/>
      <c r="EK63" s="17"/>
    </row>
    <row r="64" spans="1:141" ht="16.5" customHeight="1">
      <c r="A64" s="17"/>
      <c r="B64" s="17"/>
      <c r="C64" s="17"/>
      <c r="D64" s="145"/>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46"/>
      <c r="AI64" s="146"/>
      <c r="AJ64" s="17"/>
      <c r="AK64" s="17"/>
      <c r="AL64" s="146"/>
      <c r="AM64" s="146"/>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11"/>
      <c r="DW64" s="111"/>
      <c r="DX64" s="111"/>
      <c r="DY64" s="111"/>
      <c r="DZ64" s="111"/>
      <c r="EA64" s="111"/>
      <c r="EB64" s="17"/>
      <c r="EC64" s="17"/>
      <c r="ED64" s="17"/>
      <c r="EE64" s="17"/>
      <c r="EF64" s="17"/>
      <c r="EG64" s="17"/>
      <c r="EH64" s="17"/>
      <c r="EI64" s="17"/>
      <c r="EJ64" s="17"/>
      <c r="EK64" s="17"/>
    </row>
    <row r="65" spans="1:141" ht="16.5" customHeight="1">
      <c r="A65" s="17"/>
      <c r="B65" s="17"/>
      <c r="C65" s="17"/>
      <c r="D65" s="145"/>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46"/>
      <c r="AI65" s="146"/>
      <c r="AJ65" s="17"/>
      <c r="AK65" s="17"/>
      <c r="AL65" s="146"/>
      <c r="AM65" s="146"/>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11"/>
      <c r="DW65" s="111"/>
      <c r="DX65" s="111"/>
      <c r="DY65" s="111"/>
      <c r="DZ65" s="111"/>
      <c r="EA65" s="111"/>
      <c r="EB65" s="17"/>
      <c r="EC65" s="17"/>
      <c r="ED65" s="17"/>
      <c r="EE65" s="17"/>
      <c r="EF65" s="17"/>
      <c r="EG65" s="17"/>
      <c r="EH65" s="17"/>
      <c r="EI65" s="17"/>
      <c r="EJ65" s="17"/>
      <c r="EK65" s="17"/>
    </row>
    <row r="66" spans="1:141" ht="16.5" customHeight="1">
      <c r="A66" s="17"/>
      <c r="B66" s="17"/>
      <c r="C66" s="17"/>
      <c r="D66" s="145"/>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46"/>
      <c r="AI66" s="146"/>
      <c r="AJ66" s="17"/>
      <c r="AK66" s="17"/>
      <c r="AL66" s="146"/>
      <c r="AM66" s="146"/>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11"/>
      <c r="DW66" s="111"/>
      <c r="DX66" s="111"/>
      <c r="DY66" s="111"/>
      <c r="DZ66" s="111"/>
      <c r="EA66" s="111"/>
      <c r="EB66" s="17"/>
      <c r="EC66" s="17"/>
      <c r="ED66" s="17"/>
      <c r="EE66" s="17"/>
      <c r="EF66" s="17"/>
      <c r="EG66" s="17"/>
      <c r="EH66" s="17"/>
      <c r="EI66" s="17"/>
      <c r="EJ66" s="17"/>
      <c r="EK66" s="17"/>
    </row>
    <row r="67" spans="1:141" ht="16.5" customHeight="1">
      <c r="A67" s="17"/>
      <c r="B67" s="17"/>
      <c r="C67" s="17"/>
      <c r="D67" s="145"/>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46"/>
      <c r="AI67" s="146"/>
      <c r="AJ67" s="17"/>
      <c r="AK67" s="17"/>
      <c r="AL67" s="146"/>
      <c r="AM67" s="146"/>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11"/>
      <c r="DW67" s="111"/>
      <c r="DX67" s="111"/>
      <c r="DY67" s="111"/>
      <c r="DZ67" s="111"/>
      <c r="EA67" s="111"/>
      <c r="EB67" s="17"/>
      <c r="EC67" s="17"/>
      <c r="ED67" s="17"/>
      <c r="EE67" s="17"/>
      <c r="EF67" s="17"/>
      <c r="EG67" s="17"/>
      <c r="EH67" s="17"/>
      <c r="EI67" s="17"/>
      <c r="EJ67" s="17"/>
      <c r="EK67" s="17"/>
    </row>
    <row r="68" spans="1:141" ht="16.5" customHeight="1">
      <c r="A68" s="17"/>
      <c r="B68" s="17"/>
      <c r="C68" s="17"/>
      <c r="D68" s="145"/>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46"/>
      <c r="AI68" s="146"/>
      <c r="AJ68" s="17"/>
      <c r="AK68" s="17"/>
      <c r="AL68" s="146"/>
      <c r="AM68" s="146"/>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11"/>
      <c r="DW68" s="111"/>
      <c r="DX68" s="111"/>
      <c r="DY68" s="111"/>
      <c r="DZ68" s="111"/>
      <c r="EA68" s="111"/>
      <c r="EB68" s="17"/>
      <c r="EC68" s="17"/>
      <c r="ED68" s="17"/>
      <c r="EE68" s="17"/>
      <c r="EF68" s="17"/>
      <c r="EG68" s="17"/>
      <c r="EH68" s="17"/>
      <c r="EI68" s="17"/>
      <c r="EJ68" s="17"/>
      <c r="EK68" s="17"/>
    </row>
    <row r="69" spans="1:141" ht="16.5" customHeight="1">
      <c r="A69" s="17"/>
      <c r="B69" s="17"/>
      <c r="C69" s="17"/>
      <c r="D69" s="145"/>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46"/>
      <c r="AI69" s="146"/>
      <c r="AJ69" s="17"/>
      <c r="AK69" s="17"/>
      <c r="AL69" s="146"/>
      <c r="AM69" s="146"/>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11"/>
      <c r="DW69" s="111"/>
      <c r="DX69" s="111"/>
      <c r="DY69" s="111"/>
      <c r="DZ69" s="111"/>
      <c r="EA69" s="111"/>
      <c r="EB69" s="17"/>
      <c r="EC69" s="17"/>
      <c r="ED69" s="17"/>
      <c r="EE69" s="17"/>
      <c r="EF69" s="17"/>
      <c r="EG69" s="17"/>
      <c r="EH69" s="17"/>
      <c r="EI69" s="17"/>
      <c r="EJ69" s="17"/>
      <c r="EK69" s="17"/>
    </row>
    <row r="70" spans="1:141" ht="16.5" customHeight="1">
      <c r="A70" s="17"/>
      <c r="B70" s="17"/>
      <c r="C70" s="17"/>
      <c r="D70" s="145"/>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46"/>
      <c r="AI70" s="146"/>
      <c r="AJ70" s="17"/>
      <c r="AK70" s="17"/>
      <c r="AL70" s="146"/>
      <c r="AM70" s="146"/>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11"/>
      <c r="DW70" s="111"/>
      <c r="DX70" s="111"/>
      <c r="DY70" s="111"/>
      <c r="DZ70" s="111"/>
      <c r="EA70" s="111"/>
      <c r="EB70" s="17"/>
      <c r="EC70" s="17"/>
      <c r="ED70" s="17"/>
      <c r="EE70" s="17"/>
      <c r="EF70" s="17"/>
      <c r="EG70" s="17"/>
      <c r="EH70" s="17"/>
      <c r="EI70" s="17"/>
      <c r="EJ70" s="17"/>
      <c r="EK70" s="17"/>
    </row>
    <row r="71" spans="1:141" ht="16.5" customHeight="1">
      <c r="A71" s="17"/>
      <c r="B71" s="17"/>
      <c r="C71" s="17"/>
      <c r="D71" s="145"/>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46"/>
      <c r="AI71" s="146"/>
      <c r="AJ71" s="17"/>
      <c r="AK71" s="17"/>
      <c r="AL71" s="146"/>
      <c r="AM71" s="146"/>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11"/>
      <c r="DW71" s="111"/>
      <c r="DX71" s="111"/>
      <c r="DY71" s="111"/>
      <c r="DZ71" s="111"/>
      <c r="EA71" s="111"/>
      <c r="EB71" s="17"/>
      <c r="EC71" s="17"/>
      <c r="ED71" s="17"/>
      <c r="EE71" s="17"/>
      <c r="EF71" s="17"/>
      <c r="EG71" s="17"/>
      <c r="EH71" s="17"/>
      <c r="EI71" s="17"/>
      <c r="EJ71" s="17"/>
      <c r="EK71" s="17"/>
    </row>
    <row r="72" spans="1:141" ht="16.5" customHeight="1">
      <c r="A72" s="17"/>
      <c r="B72" s="17"/>
      <c r="C72" s="17"/>
      <c r="D72" s="145"/>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46"/>
      <c r="AI72" s="146"/>
      <c r="AJ72" s="17"/>
      <c r="AK72" s="17"/>
      <c r="AL72" s="146"/>
      <c r="AM72" s="146"/>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11"/>
      <c r="DW72" s="111"/>
      <c r="DX72" s="111"/>
      <c r="DY72" s="111"/>
      <c r="DZ72" s="111"/>
      <c r="EA72" s="111"/>
      <c r="EB72" s="17"/>
      <c r="EC72" s="17"/>
      <c r="ED72" s="17"/>
      <c r="EE72" s="17"/>
      <c r="EF72" s="17"/>
      <c r="EG72" s="17"/>
      <c r="EH72" s="17"/>
      <c r="EI72" s="17"/>
      <c r="EJ72" s="17"/>
      <c r="EK72" s="17"/>
    </row>
    <row r="73" spans="1:141" ht="16.5" customHeight="1">
      <c r="A73" s="17"/>
      <c r="B73" s="17"/>
      <c r="C73" s="17"/>
      <c r="D73" s="145"/>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46"/>
      <c r="AI73" s="146"/>
      <c r="AJ73" s="17"/>
      <c r="AK73" s="17"/>
      <c r="AL73" s="146"/>
      <c r="AM73" s="146"/>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11"/>
      <c r="DW73" s="111"/>
      <c r="DX73" s="111"/>
      <c r="DY73" s="111"/>
      <c r="DZ73" s="111"/>
      <c r="EA73" s="111"/>
      <c r="EB73" s="17"/>
      <c r="EC73" s="17"/>
      <c r="ED73" s="17"/>
      <c r="EE73" s="17"/>
      <c r="EF73" s="17"/>
      <c r="EG73" s="17"/>
      <c r="EH73" s="17"/>
      <c r="EI73" s="17"/>
      <c r="EJ73" s="17"/>
      <c r="EK73" s="17"/>
    </row>
    <row r="74" spans="1:141" ht="16.5" customHeight="1">
      <c r="A74" s="17"/>
      <c r="B74" s="17"/>
      <c r="C74" s="17"/>
      <c r="D74" s="145"/>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46"/>
      <c r="AI74" s="146"/>
      <c r="AJ74" s="17"/>
      <c r="AK74" s="17"/>
      <c r="AL74" s="146"/>
      <c r="AM74" s="146"/>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11"/>
      <c r="DW74" s="111"/>
      <c r="DX74" s="111"/>
      <c r="DY74" s="111"/>
      <c r="DZ74" s="111"/>
      <c r="EA74" s="111"/>
      <c r="EB74" s="17"/>
      <c r="EC74" s="17"/>
      <c r="ED74" s="17"/>
      <c r="EE74" s="17"/>
      <c r="EF74" s="17"/>
      <c r="EG74" s="17"/>
      <c r="EH74" s="17"/>
      <c r="EI74" s="17"/>
      <c r="EJ74" s="17"/>
      <c r="EK74" s="17"/>
    </row>
    <row r="75" spans="1:141" ht="16.5" customHeight="1">
      <c r="A75" s="17"/>
      <c r="B75" s="17"/>
      <c r="C75" s="17"/>
      <c r="D75" s="14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46"/>
      <c r="AI75" s="146"/>
      <c r="AJ75" s="17"/>
      <c r="AK75" s="17"/>
      <c r="AL75" s="146"/>
      <c r="AM75" s="146"/>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11"/>
      <c r="DW75" s="111"/>
      <c r="DX75" s="111"/>
      <c r="DY75" s="111"/>
      <c r="DZ75" s="111"/>
      <c r="EA75" s="111"/>
      <c r="EB75" s="17"/>
      <c r="EC75" s="17"/>
      <c r="ED75" s="17"/>
      <c r="EE75" s="17"/>
      <c r="EF75" s="17"/>
      <c r="EG75" s="17"/>
      <c r="EH75" s="17"/>
      <c r="EI75" s="17"/>
      <c r="EJ75" s="17"/>
      <c r="EK75" s="17"/>
    </row>
    <row r="76" spans="1:141" ht="16.5" customHeight="1">
      <c r="A76" s="17"/>
      <c r="B76" s="17"/>
      <c r="C76" s="17"/>
      <c r="D76" s="145"/>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46"/>
      <c r="AI76" s="146"/>
      <c r="AJ76" s="17"/>
      <c r="AK76" s="17"/>
      <c r="AL76" s="146"/>
      <c r="AM76" s="146"/>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11"/>
      <c r="DW76" s="111"/>
      <c r="DX76" s="111"/>
      <c r="DY76" s="111"/>
      <c r="DZ76" s="111"/>
      <c r="EA76" s="111"/>
      <c r="EB76" s="17"/>
      <c r="EC76" s="17"/>
      <c r="ED76" s="17"/>
      <c r="EE76" s="17"/>
      <c r="EF76" s="17"/>
      <c r="EG76" s="17"/>
      <c r="EH76" s="17"/>
      <c r="EI76" s="17"/>
      <c r="EJ76" s="17"/>
      <c r="EK76" s="17"/>
    </row>
    <row r="77" spans="1:141" ht="16.5" customHeight="1">
      <c r="A77" s="17"/>
      <c r="B77" s="17"/>
      <c r="C77" s="17"/>
      <c r="D77" s="145"/>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46"/>
      <c r="AI77" s="146"/>
      <c r="AJ77" s="17"/>
      <c r="AK77" s="17"/>
      <c r="AL77" s="146"/>
      <c r="AM77" s="146"/>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11"/>
      <c r="DW77" s="111"/>
      <c r="DX77" s="111"/>
      <c r="DY77" s="111"/>
      <c r="DZ77" s="111"/>
      <c r="EA77" s="111"/>
      <c r="EB77" s="17"/>
      <c r="EC77" s="17"/>
      <c r="ED77" s="17"/>
      <c r="EE77" s="17"/>
      <c r="EF77" s="17"/>
      <c r="EG77" s="17"/>
      <c r="EH77" s="17"/>
      <c r="EI77" s="17"/>
      <c r="EJ77" s="17"/>
      <c r="EK77" s="17"/>
    </row>
    <row r="78" spans="1:141" ht="16.5" customHeight="1">
      <c r="A78" s="17"/>
      <c r="B78" s="17"/>
      <c r="C78" s="17"/>
      <c r="D78" s="145"/>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46"/>
      <c r="AI78" s="146"/>
      <c r="AJ78" s="17"/>
      <c r="AK78" s="17"/>
      <c r="AL78" s="146"/>
      <c r="AM78" s="146"/>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11"/>
      <c r="DW78" s="111"/>
      <c r="DX78" s="111"/>
      <c r="DY78" s="111"/>
      <c r="DZ78" s="111"/>
      <c r="EA78" s="111"/>
      <c r="EB78" s="17"/>
      <c r="EC78" s="17"/>
      <c r="ED78" s="17"/>
      <c r="EE78" s="17"/>
      <c r="EF78" s="17"/>
      <c r="EG78" s="17"/>
      <c r="EH78" s="17"/>
      <c r="EI78" s="17"/>
      <c r="EJ78" s="17"/>
      <c r="EK78" s="17"/>
    </row>
    <row r="79" spans="1:141" ht="16.5" customHeight="1">
      <c r="A79" s="17"/>
      <c r="B79" s="17"/>
      <c r="C79" s="17"/>
      <c r="D79" s="145"/>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46"/>
      <c r="AI79" s="146"/>
      <c r="AJ79" s="17"/>
      <c r="AK79" s="17"/>
      <c r="AL79" s="146"/>
      <c r="AM79" s="146"/>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11"/>
      <c r="DW79" s="111"/>
      <c r="DX79" s="111"/>
      <c r="DY79" s="111"/>
      <c r="DZ79" s="111"/>
      <c r="EA79" s="111"/>
      <c r="EB79" s="17"/>
      <c r="EC79" s="17"/>
      <c r="ED79" s="17"/>
      <c r="EE79" s="17"/>
      <c r="EF79" s="17"/>
      <c r="EG79" s="17"/>
      <c r="EH79" s="17"/>
      <c r="EI79" s="17"/>
      <c r="EJ79" s="17"/>
      <c r="EK79" s="17"/>
    </row>
    <row r="80" spans="1:141" ht="16.5" customHeight="1">
      <c r="A80" s="17"/>
      <c r="B80" s="17"/>
      <c r="C80" s="17"/>
      <c r="D80" s="145"/>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46"/>
      <c r="AI80" s="146"/>
      <c r="AJ80" s="17"/>
      <c r="AK80" s="17"/>
      <c r="AL80" s="146"/>
      <c r="AM80" s="146"/>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11"/>
      <c r="DW80" s="111"/>
      <c r="DX80" s="111"/>
      <c r="DY80" s="111"/>
      <c r="DZ80" s="111"/>
      <c r="EA80" s="111"/>
      <c r="EB80" s="17"/>
      <c r="EC80" s="17"/>
      <c r="ED80" s="17"/>
      <c r="EE80" s="17"/>
      <c r="EF80" s="17"/>
      <c r="EG80" s="17"/>
      <c r="EH80" s="17"/>
      <c r="EI80" s="17"/>
      <c r="EJ80" s="17"/>
      <c r="EK80" s="17"/>
    </row>
    <row r="81" spans="1:141" ht="16.5" customHeight="1">
      <c r="A81" s="17"/>
      <c r="B81" s="17"/>
      <c r="C81" s="17"/>
      <c r="D81" s="145"/>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46"/>
      <c r="AI81" s="146"/>
      <c r="AJ81" s="17"/>
      <c r="AK81" s="17"/>
      <c r="AL81" s="146"/>
      <c r="AM81" s="146"/>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11"/>
      <c r="DW81" s="111"/>
      <c r="DX81" s="111"/>
      <c r="DY81" s="111"/>
      <c r="DZ81" s="111"/>
      <c r="EA81" s="111"/>
      <c r="EB81" s="17"/>
      <c r="EC81" s="17"/>
      <c r="ED81" s="17"/>
      <c r="EE81" s="17"/>
      <c r="EF81" s="17"/>
      <c r="EG81" s="17"/>
      <c r="EH81" s="17"/>
      <c r="EI81" s="17"/>
      <c r="EJ81" s="17"/>
      <c r="EK81" s="17"/>
    </row>
    <row r="82" spans="1:141" ht="16.5" customHeight="1">
      <c r="A82" s="17"/>
      <c r="B82" s="17"/>
      <c r="C82" s="17"/>
      <c r="D82" s="145"/>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46"/>
      <c r="AI82" s="146"/>
      <c r="AJ82" s="17"/>
      <c r="AK82" s="17"/>
      <c r="AL82" s="146"/>
      <c r="AM82" s="146"/>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11"/>
      <c r="DW82" s="111"/>
      <c r="DX82" s="111"/>
      <c r="DY82" s="111"/>
      <c r="DZ82" s="111"/>
      <c r="EA82" s="111"/>
      <c r="EB82" s="17"/>
      <c r="EC82" s="17"/>
      <c r="ED82" s="17"/>
      <c r="EE82" s="17"/>
      <c r="EF82" s="17"/>
      <c r="EG82" s="17"/>
      <c r="EH82" s="17"/>
      <c r="EI82" s="17"/>
      <c r="EJ82" s="17"/>
      <c r="EK82" s="17"/>
    </row>
    <row r="83" spans="1:141" ht="16.5" customHeight="1">
      <c r="A83" s="17"/>
      <c r="B83" s="17"/>
      <c r="C83" s="17"/>
      <c r="D83" s="145"/>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46"/>
      <c r="AI83" s="146"/>
      <c r="AJ83" s="17"/>
      <c r="AK83" s="17"/>
      <c r="AL83" s="146"/>
      <c r="AM83" s="146"/>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11"/>
      <c r="DW83" s="111"/>
      <c r="DX83" s="111"/>
      <c r="DY83" s="111"/>
      <c r="DZ83" s="111"/>
      <c r="EA83" s="111"/>
      <c r="EB83" s="17"/>
      <c r="EC83" s="17"/>
      <c r="ED83" s="17"/>
      <c r="EE83" s="17"/>
      <c r="EF83" s="17"/>
      <c r="EG83" s="17"/>
      <c r="EH83" s="17"/>
      <c r="EI83" s="17"/>
      <c r="EJ83" s="17"/>
      <c r="EK83" s="17"/>
    </row>
    <row r="84" spans="1:141" ht="16.5" customHeight="1">
      <c r="A84" s="17"/>
      <c r="B84" s="17"/>
      <c r="C84" s="17"/>
      <c r="D84" s="145"/>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46"/>
      <c r="AI84" s="146"/>
      <c r="AJ84" s="17"/>
      <c r="AK84" s="17"/>
      <c r="AL84" s="146"/>
      <c r="AM84" s="146"/>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11"/>
      <c r="DW84" s="111"/>
      <c r="DX84" s="111"/>
      <c r="DY84" s="111"/>
      <c r="DZ84" s="111"/>
      <c r="EA84" s="111"/>
      <c r="EB84" s="17"/>
      <c r="EC84" s="17"/>
      <c r="ED84" s="17"/>
      <c r="EE84" s="17"/>
      <c r="EF84" s="17"/>
      <c r="EG84" s="17"/>
      <c r="EH84" s="17"/>
      <c r="EI84" s="17"/>
      <c r="EJ84" s="17"/>
      <c r="EK84" s="17"/>
    </row>
    <row r="85" spans="1:141" ht="16.5" customHeight="1">
      <c r="A85" s="17"/>
      <c r="B85" s="17"/>
      <c r="C85" s="17"/>
      <c r="D85" s="14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46"/>
      <c r="AI85" s="146"/>
      <c r="AJ85" s="17"/>
      <c r="AK85" s="17"/>
      <c r="AL85" s="146"/>
      <c r="AM85" s="146"/>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11"/>
      <c r="DW85" s="111"/>
      <c r="DX85" s="111"/>
      <c r="DY85" s="111"/>
      <c r="DZ85" s="111"/>
      <c r="EA85" s="111"/>
      <c r="EB85" s="17"/>
      <c r="EC85" s="17"/>
      <c r="ED85" s="17"/>
      <c r="EE85" s="17"/>
      <c r="EF85" s="17"/>
      <c r="EG85" s="17"/>
      <c r="EH85" s="17"/>
      <c r="EI85" s="17"/>
      <c r="EJ85" s="17"/>
      <c r="EK85" s="17"/>
    </row>
    <row r="86" spans="1:141" ht="16.5" customHeight="1">
      <c r="A86" s="17"/>
      <c r="B86" s="17"/>
      <c r="C86" s="17"/>
      <c r="D86" s="145"/>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46"/>
      <c r="AI86" s="146"/>
      <c r="AJ86" s="17"/>
      <c r="AK86" s="17"/>
      <c r="AL86" s="146"/>
      <c r="AM86" s="146"/>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11"/>
      <c r="DW86" s="111"/>
      <c r="DX86" s="111"/>
      <c r="DY86" s="111"/>
      <c r="DZ86" s="111"/>
      <c r="EA86" s="111"/>
      <c r="EB86" s="17"/>
      <c r="EC86" s="17"/>
      <c r="ED86" s="17"/>
      <c r="EE86" s="17"/>
      <c r="EF86" s="17"/>
      <c r="EG86" s="17"/>
      <c r="EH86" s="17"/>
      <c r="EI86" s="17"/>
      <c r="EJ86" s="17"/>
      <c r="EK86" s="17"/>
    </row>
    <row r="87" spans="1:141" ht="16.5" customHeight="1">
      <c r="A87" s="17"/>
      <c r="B87" s="17"/>
      <c r="C87" s="17"/>
      <c r="D87" s="145"/>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46"/>
      <c r="AI87" s="146"/>
      <c r="AJ87" s="17"/>
      <c r="AK87" s="17"/>
      <c r="AL87" s="146"/>
      <c r="AM87" s="146"/>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11"/>
      <c r="DW87" s="111"/>
      <c r="DX87" s="111"/>
      <c r="DY87" s="111"/>
      <c r="DZ87" s="111"/>
      <c r="EA87" s="111"/>
      <c r="EB87" s="17"/>
      <c r="EC87" s="17"/>
      <c r="ED87" s="17"/>
      <c r="EE87" s="17"/>
      <c r="EF87" s="17"/>
      <c r="EG87" s="17"/>
      <c r="EH87" s="17"/>
      <c r="EI87" s="17"/>
      <c r="EJ87" s="17"/>
      <c r="EK87" s="17"/>
    </row>
    <row r="88" spans="1:141" ht="16.5" customHeight="1">
      <c r="A88" s="17"/>
      <c r="B88" s="17"/>
      <c r="C88" s="17"/>
      <c r="D88" s="145"/>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46"/>
      <c r="AI88" s="146"/>
      <c r="AJ88" s="17"/>
      <c r="AK88" s="17"/>
      <c r="AL88" s="146"/>
      <c r="AM88" s="146"/>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11"/>
      <c r="DW88" s="111"/>
      <c r="DX88" s="111"/>
      <c r="DY88" s="111"/>
      <c r="DZ88" s="111"/>
      <c r="EA88" s="111"/>
      <c r="EB88" s="17"/>
      <c r="EC88" s="17"/>
      <c r="ED88" s="17"/>
      <c r="EE88" s="17"/>
      <c r="EF88" s="17"/>
      <c r="EG88" s="17"/>
      <c r="EH88" s="17"/>
      <c r="EI88" s="17"/>
      <c r="EJ88" s="17"/>
      <c r="EK88" s="17"/>
    </row>
    <row r="89" spans="1:141" ht="16.5" customHeight="1">
      <c r="A89" s="17"/>
      <c r="B89" s="17"/>
      <c r="C89" s="17"/>
      <c r="D89" s="145"/>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46"/>
      <c r="AI89" s="146"/>
      <c r="AJ89" s="17"/>
      <c r="AK89" s="17"/>
      <c r="AL89" s="146"/>
      <c r="AM89" s="146"/>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11"/>
      <c r="DW89" s="111"/>
      <c r="DX89" s="111"/>
      <c r="DY89" s="111"/>
      <c r="DZ89" s="111"/>
      <c r="EA89" s="111"/>
      <c r="EB89" s="17"/>
      <c r="EC89" s="17"/>
      <c r="ED89" s="17"/>
      <c r="EE89" s="17"/>
      <c r="EF89" s="17"/>
      <c r="EG89" s="17"/>
      <c r="EH89" s="17"/>
      <c r="EI89" s="17"/>
      <c r="EJ89" s="17"/>
      <c r="EK89" s="17"/>
    </row>
    <row r="90" spans="1:141" ht="16.5" customHeight="1">
      <c r="A90" s="17"/>
      <c r="B90" s="17"/>
      <c r="C90" s="17"/>
      <c r="D90" s="145"/>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46"/>
      <c r="AI90" s="146"/>
      <c r="AJ90" s="17"/>
      <c r="AK90" s="17"/>
      <c r="AL90" s="146"/>
      <c r="AM90" s="146"/>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11"/>
      <c r="DW90" s="111"/>
      <c r="DX90" s="111"/>
      <c r="DY90" s="111"/>
      <c r="DZ90" s="111"/>
      <c r="EA90" s="111"/>
      <c r="EB90" s="17"/>
      <c r="EC90" s="17"/>
      <c r="ED90" s="17"/>
      <c r="EE90" s="17"/>
      <c r="EF90" s="17"/>
      <c r="EG90" s="17"/>
      <c r="EH90" s="17"/>
      <c r="EI90" s="17"/>
      <c r="EJ90" s="17"/>
      <c r="EK90" s="17"/>
    </row>
    <row r="91" spans="1:141" ht="16.5" customHeight="1">
      <c r="A91" s="17"/>
      <c r="B91" s="17"/>
      <c r="C91" s="17"/>
      <c r="D91" s="145"/>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46"/>
      <c r="AI91" s="146"/>
      <c r="AJ91" s="17"/>
      <c r="AK91" s="17"/>
      <c r="AL91" s="146"/>
      <c r="AM91" s="146"/>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11"/>
      <c r="DW91" s="111"/>
      <c r="DX91" s="111"/>
      <c r="DY91" s="111"/>
      <c r="DZ91" s="111"/>
      <c r="EA91" s="111"/>
      <c r="EB91" s="17"/>
      <c r="EC91" s="17"/>
      <c r="ED91" s="17"/>
      <c r="EE91" s="17"/>
      <c r="EF91" s="17"/>
      <c r="EG91" s="17"/>
      <c r="EH91" s="17"/>
      <c r="EI91" s="17"/>
      <c r="EJ91" s="17"/>
      <c r="EK91" s="17"/>
    </row>
    <row r="92" spans="1:141" ht="16.5" customHeight="1">
      <c r="A92" s="17"/>
      <c r="B92" s="17"/>
      <c r="C92" s="17"/>
      <c r="D92" s="145"/>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46"/>
      <c r="AI92" s="146"/>
      <c r="AJ92" s="17"/>
      <c r="AK92" s="17"/>
      <c r="AL92" s="146"/>
      <c r="AM92" s="146"/>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11"/>
      <c r="DW92" s="111"/>
      <c r="DX92" s="111"/>
      <c r="DY92" s="111"/>
      <c r="DZ92" s="111"/>
      <c r="EA92" s="111"/>
      <c r="EB92" s="17"/>
      <c r="EC92" s="17"/>
      <c r="ED92" s="17"/>
      <c r="EE92" s="17"/>
      <c r="EF92" s="17"/>
      <c r="EG92" s="17"/>
      <c r="EH92" s="17"/>
      <c r="EI92" s="17"/>
      <c r="EJ92" s="17"/>
      <c r="EK92" s="17"/>
    </row>
    <row r="93" spans="1:141" ht="16.5" customHeight="1">
      <c r="A93" s="17"/>
      <c r="B93" s="17"/>
      <c r="C93" s="17"/>
      <c r="D93" s="145"/>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46"/>
      <c r="AI93" s="146"/>
      <c r="AJ93" s="17"/>
      <c r="AK93" s="17"/>
      <c r="AL93" s="146"/>
      <c r="AM93" s="146"/>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11"/>
      <c r="DW93" s="111"/>
      <c r="DX93" s="111"/>
      <c r="DY93" s="111"/>
      <c r="DZ93" s="111"/>
      <c r="EA93" s="111"/>
      <c r="EB93" s="17"/>
      <c r="EC93" s="17"/>
      <c r="ED93" s="17"/>
      <c r="EE93" s="17"/>
      <c r="EF93" s="17"/>
      <c r="EG93" s="17"/>
      <c r="EH93" s="17"/>
      <c r="EI93" s="17"/>
      <c r="EJ93" s="17"/>
      <c r="EK93" s="17"/>
    </row>
    <row r="94" spans="1:141" ht="16.5" customHeight="1">
      <c r="A94" s="17"/>
      <c r="B94" s="17"/>
      <c r="C94" s="17"/>
      <c r="D94" s="145"/>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46"/>
      <c r="AI94" s="146"/>
      <c r="AJ94" s="17"/>
      <c r="AK94" s="17"/>
      <c r="AL94" s="146"/>
      <c r="AM94" s="146"/>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11"/>
      <c r="DW94" s="111"/>
      <c r="DX94" s="111"/>
      <c r="DY94" s="111"/>
      <c r="DZ94" s="111"/>
      <c r="EA94" s="111"/>
      <c r="EB94" s="17"/>
      <c r="EC94" s="17"/>
      <c r="ED94" s="17"/>
      <c r="EE94" s="17"/>
      <c r="EF94" s="17"/>
      <c r="EG94" s="17"/>
      <c r="EH94" s="17"/>
      <c r="EI94" s="17"/>
      <c r="EJ94" s="17"/>
      <c r="EK94" s="17"/>
    </row>
    <row r="95" spans="1:141" ht="16.5" customHeight="1">
      <c r="A95" s="17"/>
      <c r="B95" s="17"/>
      <c r="C95" s="17"/>
      <c r="D95" s="145"/>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46"/>
      <c r="AI95" s="146"/>
      <c r="AJ95" s="17"/>
      <c r="AK95" s="17"/>
      <c r="AL95" s="146"/>
      <c r="AM95" s="146"/>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11"/>
      <c r="DW95" s="111"/>
      <c r="DX95" s="111"/>
      <c r="DY95" s="111"/>
      <c r="DZ95" s="111"/>
      <c r="EA95" s="111"/>
      <c r="EB95" s="17"/>
      <c r="EC95" s="17"/>
      <c r="ED95" s="17"/>
      <c r="EE95" s="17"/>
      <c r="EF95" s="17"/>
      <c r="EG95" s="17"/>
      <c r="EH95" s="17"/>
      <c r="EI95" s="17"/>
      <c r="EJ95" s="17"/>
      <c r="EK95" s="17"/>
    </row>
    <row r="96" spans="1:141" ht="16.5" customHeight="1">
      <c r="A96" s="17"/>
      <c r="B96" s="17"/>
      <c r="C96" s="17"/>
      <c r="D96" s="145"/>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46"/>
      <c r="AI96" s="146"/>
      <c r="AJ96" s="17"/>
      <c r="AK96" s="17"/>
      <c r="AL96" s="146"/>
      <c r="AM96" s="146"/>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11"/>
      <c r="DW96" s="111"/>
      <c r="DX96" s="111"/>
      <c r="DY96" s="111"/>
      <c r="DZ96" s="111"/>
      <c r="EA96" s="111"/>
      <c r="EB96" s="17"/>
      <c r="EC96" s="17"/>
      <c r="ED96" s="17"/>
      <c r="EE96" s="17"/>
      <c r="EF96" s="17"/>
      <c r="EG96" s="17"/>
      <c r="EH96" s="17"/>
      <c r="EI96" s="17"/>
      <c r="EJ96" s="17"/>
      <c r="EK96" s="17"/>
    </row>
    <row r="97" spans="1:141" ht="16.5" customHeight="1">
      <c r="A97" s="17"/>
      <c r="B97" s="17"/>
      <c r="C97" s="17"/>
      <c r="D97" s="145"/>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46"/>
      <c r="AI97" s="146"/>
      <c r="AJ97" s="17"/>
      <c r="AK97" s="17"/>
      <c r="AL97" s="146"/>
      <c r="AM97" s="146"/>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11"/>
      <c r="DW97" s="111"/>
      <c r="DX97" s="111"/>
      <c r="DY97" s="111"/>
      <c r="DZ97" s="111"/>
      <c r="EA97" s="111"/>
      <c r="EB97" s="17"/>
      <c r="EC97" s="17"/>
      <c r="ED97" s="17"/>
      <c r="EE97" s="17"/>
      <c r="EF97" s="17"/>
      <c r="EG97" s="17"/>
      <c r="EH97" s="17"/>
      <c r="EI97" s="17"/>
      <c r="EJ97" s="17"/>
      <c r="EK97" s="17"/>
    </row>
    <row r="98" spans="1:141" ht="16.5" customHeight="1">
      <c r="A98" s="17"/>
      <c r="B98" s="17"/>
      <c r="C98" s="17"/>
      <c r="D98" s="145"/>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46"/>
      <c r="AI98" s="146"/>
      <c r="AJ98" s="17"/>
      <c r="AK98" s="17"/>
      <c r="AL98" s="146"/>
      <c r="AM98" s="146"/>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11"/>
      <c r="DW98" s="111"/>
      <c r="DX98" s="111"/>
      <c r="DY98" s="111"/>
      <c r="DZ98" s="111"/>
      <c r="EA98" s="111"/>
      <c r="EB98" s="17"/>
      <c r="EC98" s="17"/>
      <c r="ED98" s="17"/>
      <c r="EE98" s="17"/>
      <c r="EF98" s="17"/>
      <c r="EG98" s="17"/>
      <c r="EH98" s="17"/>
      <c r="EI98" s="17"/>
      <c r="EJ98" s="17"/>
      <c r="EK98" s="17"/>
    </row>
    <row r="99" spans="1:141" ht="16.5" customHeight="1">
      <c r="A99" s="17"/>
      <c r="B99" s="17"/>
      <c r="C99" s="17"/>
      <c r="D99" s="145"/>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46"/>
      <c r="AI99" s="146"/>
      <c r="AJ99" s="17"/>
      <c r="AK99" s="17"/>
      <c r="AL99" s="146"/>
      <c r="AM99" s="146"/>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11"/>
      <c r="DW99" s="111"/>
      <c r="DX99" s="111"/>
      <c r="DY99" s="111"/>
      <c r="DZ99" s="111"/>
      <c r="EA99" s="111"/>
      <c r="EB99" s="17"/>
      <c r="EC99" s="17"/>
      <c r="ED99" s="17"/>
      <c r="EE99" s="17"/>
      <c r="EF99" s="17"/>
      <c r="EG99" s="17"/>
      <c r="EH99" s="17"/>
      <c r="EI99" s="17"/>
      <c r="EJ99" s="17"/>
      <c r="EK99" s="17"/>
    </row>
    <row r="100" spans="1:141" ht="16.5" customHeight="1">
      <c r="A100" s="17"/>
      <c r="B100" s="17"/>
      <c r="C100" s="17"/>
      <c r="D100" s="145"/>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46"/>
      <c r="AI100" s="146"/>
      <c r="AJ100" s="17"/>
      <c r="AK100" s="17"/>
      <c r="AL100" s="146"/>
      <c r="AM100" s="146"/>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11"/>
      <c r="DW100" s="111"/>
      <c r="DX100" s="111"/>
      <c r="DY100" s="111"/>
      <c r="DZ100" s="111"/>
      <c r="EA100" s="111"/>
      <c r="EB100" s="17"/>
      <c r="EC100" s="17"/>
      <c r="ED100" s="17"/>
      <c r="EE100" s="17"/>
      <c r="EF100" s="17"/>
      <c r="EG100" s="17"/>
      <c r="EH100" s="17"/>
      <c r="EI100" s="17"/>
      <c r="EJ100" s="17"/>
      <c r="EK100" s="17"/>
    </row>
    <row r="101" spans="1:141" ht="16.5" customHeight="1">
      <c r="A101" s="17"/>
      <c r="B101" s="17"/>
      <c r="C101" s="17"/>
      <c r="D101" s="145"/>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46"/>
      <c r="AI101" s="146"/>
      <c r="AJ101" s="17"/>
      <c r="AK101" s="17"/>
      <c r="AL101" s="146"/>
      <c r="AM101" s="146"/>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11"/>
      <c r="DW101" s="111"/>
      <c r="DX101" s="111"/>
      <c r="DY101" s="111"/>
      <c r="DZ101" s="111"/>
      <c r="EA101" s="111"/>
      <c r="EB101" s="17"/>
      <c r="EC101" s="17"/>
      <c r="ED101" s="17"/>
      <c r="EE101" s="17"/>
      <c r="EF101" s="17"/>
      <c r="EG101" s="17"/>
      <c r="EH101" s="17"/>
      <c r="EI101" s="17"/>
      <c r="EJ101" s="17"/>
      <c r="EK101" s="17"/>
    </row>
    <row r="102" spans="1:141" ht="16.5" customHeight="1">
      <c r="A102" s="17"/>
      <c r="B102" s="17"/>
      <c r="C102" s="17"/>
      <c r="D102" s="145"/>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46"/>
      <c r="AI102" s="146"/>
      <c r="AJ102" s="17"/>
      <c r="AK102" s="17"/>
      <c r="AL102" s="146"/>
      <c r="AM102" s="146"/>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11"/>
      <c r="DW102" s="111"/>
      <c r="DX102" s="111"/>
      <c r="DY102" s="111"/>
      <c r="DZ102" s="111"/>
      <c r="EA102" s="111"/>
      <c r="EB102" s="17"/>
      <c r="EC102" s="17"/>
      <c r="ED102" s="17"/>
      <c r="EE102" s="17"/>
      <c r="EF102" s="17"/>
      <c r="EG102" s="17"/>
      <c r="EH102" s="17"/>
      <c r="EI102" s="17"/>
      <c r="EJ102" s="17"/>
      <c r="EK102" s="17"/>
    </row>
    <row r="103" spans="1:141" ht="16.5" customHeight="1">
      <c r="A103" s="17"/>
      <c r="B103" s="17"/>
      <c r="C103" s="17"/>
      <c r="D103" s="145"/>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46"/>
      <c r="AI103" s="146"/>
      <c r="AJ103" s="17"/>
      <c r="AK103" s="17"/>
      <c r="AL103" s="146"/>
      <c r="AM103" s="146"/>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11"/>
      <c r="DW103" s="111"/>
      <c r="DX103" s="111"/>
      <c r="DY103" s="111"/>
      <c r="DZ103" s="111"/>
      <c r="EA103" s="111"/>
      <c r="EB103" s="17"/>
      <c r="EC103" s="17"/>
      <c r="ED103" s="17"/>
      <c r="EE103" s="17"/>
      <c r="EF103" s="17"/>
      <c r="EG103" s="17"/>
      <c r="EH103" s="17"/>
      <c r="EI103" s="17"/>
      <c r="EJ103" s="17"/>
      <c r="EK103" s="17"/>
    </row>
    <row r="104" spans="1:141" ht="16.5" customHeight="1">
      <c r="A104" s="17"/>
      <c r="B104" s="17"/>
      <c r="C104" s="17"/>
      <c r="D104" s="145"/>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46"/>
      <c r="AI104" s="146"/>
      <c r="AJ104" s="17"/>
      <c r="AK104" s="17"/>
      <c r="AL104" s="146"/>
      <c r="AM104" s="146"/>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11"/>
      <c r="DW104" s="111"/>
      <c r="DX104" s="111"/>
      <c r="DY104" s="111"/>
      <c r="DZ104" s="111"/>
      <c r="EA104" s="111"/>
      <c r="EB104" s="17"/>
      <c r="EC104" s="17"/>
      <c r="ED104" s="17"/>
      <c r="EE104" s="17"/>
      <c r="EF104" s="17"/>
      <c r="EG104" s="17"/>
      <c r="EH104" s="17"/>
      <c r="EI104" s="17"/>
      <c r="EJ104" s="17"/>
      <c r="EK104" s="17"/>
    </row>
    <row r="105" spans="1:141" ht="16.5" customHeight="1">
      <c r="A105" s="17"/>
      <c r="B105" s="17"/>
      <c r="C105" s="17"/>
      <c r="D105" s="145"/>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46"/>
      <c r="AI105" s="146"/>
      <c r="AJ105" s="17"/>
      <c r="AK105" s="17"/>
      <c r="AL105" s="146"/>
      <c r="AM105" s="146"/>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11"/>
      <c r="DW105" s="111"/>
      <c r="DX105" s="111"/>
      <c r="DY105" s="111"/>
      <c r="DZ105" s="111"/>
      <c r="EA105" s="111"/>
      <c r="EB105" s="17"/>
      <c r="EC105" s="17"/>
      <c r="ED105" s="17"/>
      <c r="EE105" s="17"/>
      <c r="EF105" s="17"/>
      <c r="EG105" s="17"/>
      <c r="EH105" s="17"/>
      <c r="EI105" s="17"/>
      <c r="EJ105" s="17"/>
      <c r="EK105" s="17"/>
    </row>
    <row r="106" spans="1:141" ht="16.5" customHeight="1">
      <c r="A106" s="17"/>
      <c r="B106" s="17"/>
      <c r="C106" s="17"/>
      <c r="D106" s="145"/>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46"/>
      <c r="AI106" s="146"/>
      <c r="AJ106" s="17"/>
      <c r="AK106" s="17"/>
      <c r="AL106" s="146"/>
      <c r="AM106" s="146"/>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11"/>
      <c r="DW106" s="111"/>
      <c r="DX106" s="111"/>
      <c r="DY106" s="111"/>
      <c r="DZ106" s="111"/>
      <c r="EA106" s="111"/>
      <c r="EB106" s="17"/>
      <c r="EC106" s="17"/>
      <c r="ED106" s="17"/>
      <c r="EE106" s="17"/>
      <c r="EF106" s="17"/>
      <c r="EG106" s="17"/>
      <c r="EH106" s="17"/>
      <c r="EI106" s="17"/>
      <c r="EJ106" s="17"/>
      <c r="EK106" s="17"/>
    </row>
    <row r="107" spans="1:141" ht="16.5" customHeight="1">
      <c r="A107" s="17"/>
      <c r="B107" s="17"/>
      <c r="C107" s="17"/>
      <c r="D107" s="145"/>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46"/>
      <c r="AI107" s="146"/>
      <c r="AJ107" s="17"/>
      <c r="AK107" s="17"/>
      <c r="AL107" s="146"/>
      <c r="AM107" s="146"/>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11"/>
      <c r="DW107" s="111"/>
      <c r="DX107" s="111"/>
      <c r="DY107" s="111"/>
      <c r="DZ107" s="111"/>
      <c r="EA107" s="111"/>
      <c r="EB107" s="17"/>
      <c r="EC107" s="17"/>
      <c r="ED107" s="17"/>
      <c r="EE107" s="17"/>
      <c r="EF107" s="17"/>
      <c r="EG107" s="17"/>
      <c r="EH107" s="17"/>
      <c r="EI107" s="17"/>
      <c r="EJ107" s="17"/>
      <c r="EK107" s="17"/>
    </row>
    <row r="108" spans="1:141" ht="16.5" customHeight="1">
      <c r="A108" s="17"/>
      <c r="B108" s="17"/>
      <c r="C108" s="17"/>
      <c r="D108" s="145"/>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46"/>
      <c r="AI108" s="146"/>
      <c r="AJ108" s="17"/>
      <c r="AK108" s="17"/>
      <c r="AL108" s="146"/>
      <c r="AM108" s="146"/>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11"/>
      <c r="DW108" s="111"/>
      <c r="DX108" s="111"/>
      <c r="DY108" s="111"/>
      <c r="DZ108" s="111"/>
      <c r="EA108" s="111"/>
      <c r="EB108" s="17"/>
      <c r="EC108" s="17"/>
      <c r="ED108" s="17"/>
      <c r="EE108" s="17"/>
      <c r="EF108" s="17"/>
      <c r="EG108" s="17"/>
      <c r="EH108" s="17"/>
      <c r="EI108" s="17"/>
      <c r="EJ108" s="17"/>
      <c r="EK108" s="17"/>
    </row>
    <row r="109" spans="1:141" ht="16.5" customHeight="1">
      <c r="A109" s="17"/>
      <c r="B109" s="17"/>
      <c r="C109" s="17"/>
      <c r="D109" s="145"/>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46"/>
      <c r="AI109" s="146"/>
      <c r="AJ109" s="17"/>
      <c r="AK109" s="17"/>
      <c r="AL109" s="146"/>
      <c r="AM109" s="146"/>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11"/>
      <c r="DW109" s="111"/>
      <c r="DX109" s="111"/>
      <c r="DY109" s="111"/>
      <c r="DZ109" s="111"/>
      <c r="EA109" s="111"/>
      <c r="EB109" s="17"/>
      <c r="EC109" s="17"/>
      <c r="ED109" s="17"/>
      <c r="EE109" s="17"/>
      <c r="EF109" s="17"/>
      <c r="EG109" s="17"/>
      <c r="EH109" s="17"/>
      <c r="EI109" s="17"/>
      <c r="EJ109" s="17"/>
      <c r="EK109" s="17"/>
    </row>
    <row r="110" spans="1:141" ht="16.5" customHeight="1">
      <c r="A110" s="17"/>
      <c r="B110" s="17"/>
      <c r="C110" s="17"/>
      <c r="D110" s="145"/>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46"/>
      <c r="AI110" s="146"/>
      <c r="AJ110" s="17"/>
      <c r="AK110" s="17"/>
      <c r="AL110" s="146"/>
      <c r="AM110" s="146"/>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11"/>
      <c r="DW110" s="111"/>
      <c r="DX110" s="111"/>
      <c r="DY110" s="111"/>
      <c r="DZ110" s="111"/>
      <c r="EA110" s="111"/>
      <c r="EB110" s="17"/>
      <c r="EC110" s="17"/>
      <c r="ED110" s="17"/>
      <c r="EE110" s="17"/>
      <c r="EF110" s="17"/>
      <c r="EG110" s="17"/>
      <c r="EH110" s="17"/>
      <c r="EI110" s="17"/>
      <c r="EJ110" s="17"/>
      <c r="EK110" s="17"/>
    </row>
    <row r="111" spans="1:141" ht="16.5" customHeight="1">
      <c r="A111" s="17"/>
      <c r="B111" s="17"/>
      <c r="C111" s="17"/>
      <c r="D111" s="145"/>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46"/>
      <c r="AI111" s="146"/>
      <c r="AJ111" s="17"/>
      <c r="AK111" s="17"/>
      <c r="AL111" s="146"/>
      <c r="AM111" s="146"/>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11"/>
      <c r="DW111" s="111"/>
      <c r="DX111" s="111"/>
      <c r="DY111" s="111"/>
      <c r="DZ111" s="111"/>
      <c r="EA111" s="111"/>
      <c r="EB111" s="17"/>
      <c r="EC111" s="17"/>
      <c r="ED111" s="17"/>
      <c r="EE111" s="17"/>
      <c r="EF111" s="17"/>
      <c r="EG111" s="17"/>
      <c r="EH111" s="17"/>
      <c r="EI111" s="17"/>
      <c r="EJ111" s="17"/>
      <c r="EK111" s="17"/>
    </row>
    <row r="112" spans="1:141" ht="16.5" customHeight="1">
      <c r="A112" s="17"/>
      <c r="B112" s="17"/>
      <c r="C112" s="17"/>
      <c r="D112" s="145"/>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46"/>
      <c r="AI112" s="146"/>
      <c r="AJ112" s="17"/>
      <c r="AK112" s="17"/>
      <c r="AL112" s="146"/>
      <c r="AM112" s="146"/>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11"/>
      <c r="DW112" s="111"/>
      <c r="DX112" s="111"/>
      <c r="DY112" s="111"/>
      <c r="DZ112" s="111"/>
      <c r="EA112" s="111"/>
      <c r="EB112" s="17"/>
      <c r="EC112" s="17"/>
      <c r="ED112" s="17"/>
      <c r="EE112" s="17"/>
      <c r="EF112" s="17"/>
      <c r="EG112" s="17"/>
      <c r="EH112" s="17"/>
      <c r="EI112" s="17"/>
      <c r="EJ112" s="17"/>
      <c r="EK112" s="17"/>
    </row>
    <row r="113" spans="1:141" ht="16.5" customHeight="1">
      <c r="A113" s="17"/>
      <c r="B113" s="17"/>
      <c r="C113" s="17"/>
      <c r="D113" s="145"/>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46"/>
      <c r="AI113" s="146"/>
      <c r="AJ113" s="17"/>
      <c r="AK113" s="17"/>
      <c r="AL113" s="146"/>
      <c r="AM113" s="146"/>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11"/>
      <c r="DW113" s="111"/>
      <c r="DX113" s="111"/>
      <c r="DY113" s="111"/>
      <c r="DZ113" s="111"/>
      <c r="EA113" s="111"/>
      <c r="EB113" s="17"/>
      <c r="EC113" s="17"/>
      <c r="ED113" s="17"/>
      <c r="EE113" s="17"/>
      <c r="EF113" s="17"/>
      <c r="EG113" s="17"/>
      <c r="EH113" s="17"/>
      <c r="EI113" s="17"/>
      <c r="EJ113" s="17"/>
      <c r="EK113" s="17"/>
    </row>
    <row r="114" spans="1:141" ht="16.5" customHeight="1">
      <c r="A114" s="17"/>
      <c r="B114" s="17"/>
      <c r="C114" s="17"/>
      <c r="D114" s="145"/>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46"/>
      <c r="AI114" s="146"/>
      <c r="AJ114" s="17"/>
      <c r="AK114" s="17"/>
      <c r="AL114" s="146"/>
      <c r="AM114" s="146"/>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11"/>
      <c r="DW114" s="111"/>
      <c r="DX114" s="111"/>
      <c r="DY114" s="111"/>
      <c r="DZ114" s="111"/>
      <c r="EA114" s="111"/>
      <c r="EB114" s="17"/>
      <c r="EC114" s="17"/>
      <c r="ED114" s="17"/>
      <c r="EE114" s="17"/>
      <c r="EF114" s="17"/>
      <c r="EG114" s="17"/>
      <c r="EH114" s="17"/>
      <c r="EI114" s="17"/>
      <c r="EJ114" s="17"/>
      <c r="EK114" s="17"/>
    </row>
    <row r="115" spans="1:141" ht="16.5" customHeight="1">
      <c r="A115" s="17"/>
      <c r="B115" s="17"/>
      <c r="C115" s="17"/>
      <c r="D115" s="145"/>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46"/>
      <c r="AI115" s="146"/>
      <c r="AJ115" s="17"/>
      <c r="AK115" s="17"/>
      <c r="AL115" s="146"/>
      <c r="AM115" s="146"/>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11"/>
      <c r="DW115" s="111"/>
      <c r="DX115" s="111"/>
      <c r="DY115" s="111"/>
      <c r="DZ115" s="111"/>
      <c r="EA115" s="111"/>
      <c r="EB115" s="17"/>
      <c r="EC115" s="17"/>
      <c r="ED115" s="17"/>
      <c r="EE115" s="17"/>
      <c r="EF115" s="17"/>
      <c r="EG115" s="17"/>
      <c r="EH115" s="17"/>
      <c r="EI115" s="17"/>
      <c r="EJ115" s="17"/>
      <c r="EK115" s="17"/>
    </row>
    <row r="116" spans="1:141" ht="16.5" customHeight="1">
      <c r="A116" s="17"/>
      <c r="B116" s="17"/>
      <c r="C116" s="17"/>
      <c r="D116" s="145"/>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46"/>
      <c r="AI116" s="146"/>
      <c r="AJ116" s="17"/>
      <c r="AK116" s="17"/>
      <c r="AL116" s="146"/>
      <c r="AM116" s="146"/>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11"/>
      <c r="DW116" s="111"/>
      <c r="DX116" s="111"/>
      <c r="DY116" s="111"/>
      <c r="DZ116" s="111"/>
      <c r="EA116" s="111"/>
      <c r="EB116" s="17"/>
      <c r="EC116" s="17"/>
      <c r="ED116" s="17"/>
      <c r="EE116" s="17"/>
      <c r="EF116" s="17"/>
      <c r="EG116" s="17"/>
      <c r="EH116" s="17"/>
      <c r="EI116" s="17"/>
      <c r="EJ116" s="17"/>
      <c r="EK116" s="17"/>
    </row>
    <row r="117" spans="1:141" ht="16.5" customHeight="1">
      <c r="A117" s="17"/>
      <c r="B117" s="17"/>
      <c r="C117" s="17"/>
      <c r="D117" s="145"/>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46"/>
      <c r="AI117" s="146"/>
      <c r="AJ117" s="17"/>
      <c r="AK117" s="17"/>
      <c r="AL117" s="146"/>
      <c r="AM117" s="146"/>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11"/>
      <c r="DW117" s="111"/>
      <c r="DX117" s="111"/>
      <c r="DY117" s="111"/>
      <c r="DZ117" s="111"/>
      <c r="EA117" s="111"/>
      <c r="EB117" s="17"/>
      <c r="EC117" s="17"/>
      <c r="ED117" s="17"/>
      <c r="EE117" s="17"/>
      <c r="EF117" s="17"/>
      <c r="EG117" s="17"/>
      <c r="EH117" s="17"/>
      <c r="EI117" s="17"/>
      <c r="EJ117" s="17"/>
      <c r="EK117" s="17"/>
    </row>
    <row r="118" spans="1:141" ht="16.5" customHeight="1">
      <c r="A118" s="17"/>
      <c r="B118" s="17"/>
      <c r="C118" s="17"/>
      <c r="D118" s="145"/>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46"/>
      <c r="AI118" s="146"/>
      <c r="AJ118" s="17"/>
      <c r="AK118" s="17"/>
      <c r="AL118" s="146"/>
      <c r="AM118" s="146"/>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11"/>
      <c r="DW118" s="111"/>
      <c r="DX118" s="111"/>
      <c r="DY118" s="111"/>
      <c r="DZ118" s="111"/>
      <c r="EA118" s="111"/>
      <c r="EB118" s="17"/>
      <c r="EC118" s="17"/>
      <c r="ED118" s="17"/>
      <c r="EE118" s="17"/>
      <c r="EF118" s="17"/>
      <c r="EG118" s="17"/>
      <c r="EH118" s="17"/>
      <c r="EI118" s="17"/>
      <c r="EJ118" s="17"/>
      <c r="EK118" s="17"/>
    </row>
    <row r="119" spans="1:141" ht="16.5" customHeight="1">
      <c r="A119" s="17"/>
      <c r="B119" s="17"/>
      <c r="C119" s="17"/>
      <c r="D119" s="145"/>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46"/>
      <c r="AI119" s="146"/>
      <c r="AJ119" s="17"/>
      <c r="AK119" s="17"/>
      <c r="AL119" s="146"/>
      <c r="AM119" s="146"/>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11"/>
      <c r="DW119" s="111"/>
      <c r="DX119" s="111"/>
      <c r="DY119" s="111"/>
      <c r="DZ119" s="111"/>
      <c r="EA119" s="111"/>
      <c r="EB119" s="17"/>
      <c r="EC119" s="17"/>
      <c r="ED119" s="17"/>
      <c r="EE119" s="17"/>
      <c r="EF119" s="17"/>
      <c r="EG119" s="17"/>
      <c r="EH119" s="17"/>
      <c r="EI119" s="17"/>
      <c r="EJ119" s="17"/>
      <c r="EK119" s="17"/>
    </row>
    <row r="120" spans="1:141" ht="16.5" customHeight="1">
      <c r="A120" s="17"/>
      <c r="B120" s="17"/>
      <c r="C120" s="17"/>
      <c r="D120" s="145"/>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46"/>
      <c r="AI120" s="146"/>
      <c r="AJ120" s="17"/>
      <c r="AK120" s="17"/>
      <c r="AL120" s="146"/>
      <c r="AM120" s="146"/>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11"/>
      <c r="DW120" s="111"/>
      <c r="DX120" s="111"/>
      <c r="DY120" s="111"/>
      <c r="DZ120" s="111"/>
      <c r="EA120" s="111"/>
      <c r="EB120" s="17"/>
      <c r="EC120" s="17"/>
      <c r="ED120" s="17"/>
      <c r="EE120" s="17"/>
      <c r="EF120" s="17"/>
      <c r="EG120" s="17"/>
      <c r="EH120" s="17"/>
      <c r="EI120" s="17"/>
      <c r="EJ120" s="17"/>
      <c r="EK120" s="17"/>
    </row>
    <row r="121" spans="1:141" ht="16.5" customHeight="1">
      <c r="A121" s="17"/>
      <c r="B121" s="17"/>
      <c r="C121" s="17"/>
      <c r="D121" s="145"/>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46"/>
      <c r="AI121" s="146"/>
      <c r="AJ121" s="17"/>
      <c r="AK121" s="17"/>
      <c r="AL121" s="146"/>
      <c r="AM121" s="146"/>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11"/>
      <c r="DW121" s="111"/>
      <c r="DX121" s="111"/>
      <c r="DY121" s="111"/>
      <c r="DZ121" s="111"/>
      <c r="EA121" s="111"/>
      <c r="EB121" s="17"/>
      <c r="EC121" s="17"/>
      <c r="ED121" s="17"/>
      <c r="EE121" s="17"/>
      <c r="EF121" s="17"/>
      <c r="EG121" s="17"/>
      <c r="EH121" s="17"/>
      <c r="EI121" s="17"/>
      <c r="EJ121" s="17"/>
      <c r="EK121" s="17"/>
    </row>
    <row r="122" spans="1:141" ht="16.5" customHeight="1">
      <c r="A122" s="17"/>
      <c r="B122" s="17"/>
      <c r="C122" s="17"/>
      <c r="D122" s="145"/>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46"/>
      <c r="AI122" s="146"/>
      <c r="AJ122" s="17"/>
      <c r="AK122" s="17"/>
      <c r="AL122" s="146"/>
      <c r="AM122" s="146"/>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11"/>
      <c r="DW122" s="111"/>
      <c r="DX122" s="111"/>
      <c r="DY122" s="111"/>
      <c r="DZ122" s="111"/>
      <c r="EA122" s="111"/>
      <c r="EB122" s="17"/>
      <c r="EC122" s="17"/>
      <c r="ED122" s="17"/>
      <c r="EE122" s="17"/>
      <c r="EF122" s="17"/>
      <c r="EG122" s="17"/>
      <c r="EH122" s="17"/>
      <c r="EI122" s="17"/>
      <c r="EJ122" s="17"/>
      <c r="EK122" s="17"/>
    </row>
    <row r="123" spans="1:141" ht="16.5" customHeight="1">
      <c r="A123" s="17"/>
      <c r="B123" s="17"/>
      <c r="C123" s="17"/>
      <c r="D123" s="145"/>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46"/>
      <c r="AI123" s="146"/>
      <c r="AJ123" s="17"/>
      <c r="AK123" s="17"/>
      <c r="AL123" s="146"/>
      <c r="AM123" s="146"/>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11"/>
      <c r="DW123" s="111"/>
      <c r="DX123" s="111"/>
      <c r="DY123" s="111"/>
      <c r="DZ123" s="111"/>
      <c r="EA123" s="111"/>
      <c r="EB123" s="17"/>
      <c r="EC123" s="17"/>
      <c r="ED123" s="17"/>
      <c r="EE123" s="17"/>
      <c r="EF123" s="17"/>
      <c r="EG123" s="17"/>
      <c r="EH123" s="17"/>
      <c r="EI123" s="17"/>
      <c r="EJ123" s="17"/>
      <c r="EK123" s="17"/>
    </row>
    <row r="124" spans="1:141" ht="16.5" customHeight="1">
      <c r="A124" s="17"/>
      <c r="B124" s="17"/>
      <c r="C124" s="17"/>
      <c r="D124" s="145"/>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46"/>
      <c r="AI124" s="146"/>
      <c r="AJ124" s="17"/>
      <c r="AK124" s="17"/>
      <c r="AL124" s="146"/>
      <c r="AM124" s="146"/>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11"/>
      <c r="DW124" s="111"/>
      <c r="DX124" s="111"/>
      <c r="DY124" s="111"/>
      <c r="DZ124" s="111"/>
      <c r="EA124" s="111"/>
      <c r="EB124" s="17"/>
      <c r="EC124" s="17"/>
      <c r="ED124" s="17"/>
      <c r="EE124" s="17"/>
      <c r="EF124" s="17"/>
      <c r="EG124" s="17"/>
      <c r="EH124" s="17"/>
      <c r="EI124" s="17"/>
      <c r="EJ124" s="17"/>
      <c r="EK124" s="17"/>
    </row>
    <row r="125" spans="1:141" ht="16.5" customHeight="1">
      <c r="A125" s="17"/>
      <c r="B125" s="17"/>
      <c r="C125" s="17"/>
      <c r="D125" s="145"/>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46"/>
      <c r="AI125" s="146"/>
      <c r="AJ125" s="17"/>
      <c r="AK125" s="17"/>
      <c r="AL125" s="146"/>
      <c r="AM125" s="146"/>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11"/>
      <c r="DW125" s="111"/>
      <c r="DX125" s="111"/>
      <c r="DY125" s="111"/>
      <c r="DZ125" s="111"/>
      <c r="EA125" s="111"/>
      <c r="EB125" s="17"/>
      <c r="EC125" s="17"/>
      <c r="ED125" s="17"/>
      <c r="EE125" s="17"/>
      <c r="EF125" s="17"/>
      <c r="EG125" s="17"/>
      <c r="EH125" s="17"/>
      <c r="EI125" s="17"/>
      <c r="EJ125" s="17"/>
      <c r="EK125" s="17"/>
    </row>
    <row r="126" spans="1:141" ht="16.5" customHeight="1">
      <c r="A126" s="17"/>
      <c r="B126" s="17"/>
      <c r="C126" s="17"/>
      <c r="D126" s="145"/>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46"/>
      <c r="AI126" s="146"/>
      <c r="AJ126" s="17"/>
      <c r="AK126" s="17"/>
      <c r="AL126" s="146"/>
      <c r="AM126" s="146"/>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11"/>
      <c r="DW126" s="111"/>
      <c r="DX126" s="111"/>
      <c r="DY126" s="111"/>
      <c r="DZ126" s="111"/>
      <c r="EA126" s="111"/>
      <c r="EB126" s="17"/>
      <c r="EC126" s="17"/>
      <c r="ED126" s="17"/>
      <c r="EE126" s="17"/>
      <c r="EF126" s="17"/>
      <c r="EG126" s="17"/>
      <c r="EH126" s="17"/>
      <c r="EI126" s="17"/>
      <c r="EJ126" s="17"/>
      <c r="EK126" s="17"/>
    </row>
    <row r="127" spans="1:141" ht="16.5" customHeight="1">
      <c r="A127" s="17"/>
      <c r="B127" s="17"/>
      <c r="C127" s="17"/>
      <c r="D127" s="145"/>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46"/>
      <c r="AI127" s="146"/>
      <c r="AJ127" s="17"/>
      <c r="AK127" s="17"/>
      <c r="AL127" s="146"/>
      <c r="AM127" s="146"/>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11"/>
      <c r="DW127" s="111"/>
      <c r="DX127" s="111"/>
      <c r="DY127" s="111"/>
      <c r="DZ127" s="111"/>
      <c r="EA127" s="111"/>
      <c r="EB127" s="17"/>
      <c r="EC127" s="17"/>
      <c r="ED127" s="17"/>
      <c r="EE127" s="17"/>
      <c r="EF127" s="17"/>
      <c r="EG127" s="17"/>
      <c r="EH127" s="17"/>
      <c r="EI127" s="17"/>
      <c r="EJ127" s="17"/>
      <c r="EK127" s="17"/>
    </row>
    <row r="128" spans="1:141" ht="16.5" customHeight="1">
      <c r="A128" s="17"/>
      <c r="B128" s="17"/>
      <c r="C128" s="17"/>
      <c r="D128" s="145"/>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46"/>
      <c r="AI128" s="146"/>
      <c r="AJ128" s="17"/>
      <c r="AK128" s="17"/>
      <c r="AL128" s="146"/>
      <c r="AM128" s="146"/>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11"/>
      <c r="DW128" s="111"/>
      <c r="DX128" s="111"/>
      <c r="DY128" s="111"/>
      <c r="DZ128" s="111"/>
      <c r="EA128" s="111"/>
      <c r="EB128" s="17"/>
      <c r="EC128" s="17"/>
      <c r="ED128" s="17"/>
      <c r="EE128" s="17"/>
      <c r="EF128" s="17"/>
      <c r="EG128" s="17"/>
      <c r="EH128" s="17"/>
      <c r="EI128" s="17"/>
      <c r="EJ128" s="17"/>
      <c r="EK128" s="17"/>
    </row>
    <row r="129" spans="1:141" ht="16.5" customHeight="1">
      <c r="A129" s="17"/>
      <c r="B129" s="17"/>
      <c r="C129" s="17"/>
      <c r="D129" s="145"/>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46"/>
      <c r="AI129" s="146"/>
      <c r="AJ129" s="17"/>
      <c r="AK129" s="17"/>
      <c r="AL129" s="146"/>
      <c r="AM129" s="146"/>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11"/>
      <c r="DW129" s="111"/>
      <c r="DX129" s="111"/>
      <c r="DY129" s="111"/>
      <c r="DZ129" s="111"/>
      <c r="EA129" s="111"/>
      <c r="EB129" s="17"/>
      <c r="EC129" s="17"/>
      <c r="ED129" s="17"/>
      <c r="EE129" s="17"/>
      <c r="EF129" s="17"/>
      <c r="EG129" s="17"/>
      <c r="EH129" s="17"/>
      <c r="EI129" s="17"/>
      <c r="EJ129" s="17"/>
      <c r="EK129" s="17"/>
    </row>
    <row r="130" spans="1:141" ht="16.5" customHeight="1">
      <c r="A130" s="17"/>
      <c r="B130" s="17"/>
      <c r="C130" s="17"/>
      <c r="D130" s="145"/>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46"/>
      <c r="AI130" s="146"/>
      <c r="AJ130" s="17"/>
      <c r="AK130" s="17"/>
      <c r="AL130" s="146"/>
      <c r="AM130" s="146"/>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11"/>
      <c r="DW130" s="111"/>
      <c r="DX130" s="111"/>
      <c r="DY130" s="111"/>
      <c r="DZ130" s="111"/>
      <c r="EA130" s="111"/>
      <c r="EB130" s="17"/>
      <c r="EC130" s="17"/>
      <c r="ED130" s="17"/>
      <c r="EE130" s="17"/>
      <c r="EF130" s="17"/>
      <c r="EG130" s="17"/>
      <c r="EH130" s="17"/>
      <c r="EI130" s="17"/>
      <c r="EJ130" s="17"/>
      <c r="EK130" s="17"/>
    </row>
    <row r="131" spans="1:141" ht="16.5" customHeight="1">
      <c r="A131" s="17"/>
      <c r="B131" s="17"/>
      <c r="C131" s="17"/>
      <c r="D131" s="145"/>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46"/>
      <c r="AI131" s="146"/>
      <c r="AJ131" s="17"/>
      <c r="AK131" s="17"/>
      <c r="AL131" s="146"/>
      <c r="AM131" s="146"/>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11"/>
      <c r="DW131" s="111"/>
      <c r="DX131" s="111"/>
      <c r="DY131" s="111"/>
      <c r="DZ131" s="111"/>
      <c r="EA131" s="111"/>
      <c r="EB131" s="17"/>
      <c r="EC131" s="17"/>
      <c r="ED131" s="17"/>
      <c r="EE131" s="17"/>
      <c r="EF131" s="17"/>
      <c r="EG131" s="17"/>
      <c r="EH131" s="17"/>
      <c r="EI131" s="17"/>
      <c r="EJ131" s="17"/>
      <c r="EK131" s="17"/>
    </row>
    <row r="132" spans="1:141" ht="16.5" customHeight="1">
      <c r="A132" s="17"/>
      <c r="B132" s="17"/>
      <c r="C132" s="17"/>
      <c r="D132" s="145"/>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46"/>
      <c r="AI132" s="146"/>
      <c r="AJ132" s="17"/>
      <c r="AK132" s="17"/>
      <c r="AL132" s="146"/>
      <c r="AM132" s="146"/>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11"/>
      <c r="DW132" s="111"/>
      <c r="DX132" s="111"/>
      <c r="DY132" s="111"/>
      <c r="DZ132" s="111"/>
      <c r="EA132" s="111"/>
      <c r="EB132" s="17"/>
      <c r="EC132" s="17"/>
      <c r="ED132" s="17"/>
      <c r="EE132" s="17"/>
      <c r="EF132" s="17"/>
      <c r="EG132" s="17"/>
      <c r="EH132" s="17"/>
      <c r="EI132" s="17"/>
      <c r="EJ132" s="17"/>
      <c r="EK132" s="17"/>
    </row>
    <row r="133" spans="1:141" ht="16.5" customHeight="1">
      <c r="A133" s="17"/>
      <c r="B133" s="17"/>
      <c r="C133" s="17"/>
      <c r="D133" s="145"/>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46"/>
      <c r="AI133" s="146"/>
      <c r="AJ133" s="17"/>
      <c r="AK133" s="17"/>
      <c r="AL133" s="146"/>
      <c r="AM133" s="146"/>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11"/>
      <c r="DW133" s="111"/>
      <c r="DX133" s="111"/>
      <c r="DY133" s="111"/>
      <c r="DZ133" s="111"/>
      <c r="EA133" s="111"/>
      <c r="EB133" s="17"/>
      <c r="EC133" s="17"/>
      <c r="ED133" s="17"/>
      <c r="EE133" s="17"/>
      <c r="EF133" s="17"/>
      <c r="EG133" s="17"/>
      <c r="EH133" s="17"/>
      <c r="EI133" s="17"/>
      <c r="EJ133" s="17"/>
      <c r="EK133" s="17"/>
    </row>
    <row r="134" spans="1:141" ht="16.5" customHeight="1">
      <c r="A134" s="17"/>
      <c r="B134" s="17"/>
      <c r="C134" s="17"/>
      <c r="D134" s="145"/>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46"/>
      <c r="AI134" s="146"/>
      <c r="AJ134" s="17"/>
      <c r="AK134" s="17"/>
      <c r="AL134" s="146"/>
      <c r="AM134" s="146"/>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11"/>
      <c r="DW134" s="111"/>
      <c r="DX134" s="111"/>
      <c r="DY134" s="111"/>
      <c r="DZ134" s="111"/>
      <c r="EA134" s="111"/>
      <c r="EB134" s="17"/>
      <c r="EC134" s="17"/>
      <c r="ED134" s="17"/>
      <c r="EE134" s="17"/>
      <c r="EF134" s="17"/>
      <c r="EG134" s="17"/>
      <c r="EH134" s="17"/>
      <c r="EI134" s="17"/>
      <c r="EJ134" s="17"/>
      <c r="EK134" s="17"/>
    </row>
    <row r="135" spans="1:141" ht="16.5" customHeight="1">
      <c r="A135" s="17"/>
      <c r="B135" s="17"/>
      <c r="C135" s="17"/>
      <c r="D135" s="145"/>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46"/>
      <c r="AI135" s="146"/>
      <c r="AJ135" s="17"/>
      <c r="AK135" s="17"/>
      <c r="AL135" s="146"/>
      <c r="AM135" s="146"/>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11"/>
      <c r="DW135" s="111"/>
      <c r="DX135" s="111"/>
      <c r="DY135" s="111"/>
      <c r="DZ135" s="111"/>
      <c r="EA135" s="111"/>
      <c r="EB135" s="17"/>
      <c r="EC135" s="17"/>
      <c r="ED135" s="17"/>
      <c r="EE135" s="17"/>
      <c r="EF135" s="17"/>
      <c r="EG135" s="17"/>
      <c r="EH135" s="17"/>
      <c r="EI135" s="17"/>
      <c r="EJ135" s="17"/>
      <c r="EK135" s="17"/>
    </row>
    <row r="136" spans="1:141" ht="16.5" customHeight="1">
      <c r="A136" s="17"/>
      <c r="B136" s="17"/>
      <c r="C136" s="17"/>
      <c r="D136" s="145"/>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46"/>
      <c r="AI136" s="146"/>
      <c r="AJ136" s="17"/>
      <c r="AK136" s="17"/>
      <c r="AL136" s="146"/>
      <c r="AM136" s="146"/>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11"/>
      <c r="DW136" s="111"/>
      <c r="DX136" s="111"/>
      <c r="DY136" s="111"/>
      <c r="DZ136" s="111"/>
      <c r="EA136" s="111"/>
      <c r="EB136" s="17"/>
      <c r="EC136" s="17"/>
      <c r="ED136" s="17"/>
      <c r="EE136" s="17"/>
      <c r="EF136" s="17"/>
      <c r="EG136" s="17"/>
      <c r="EH136" s="17"/>
      <c r="EI136" s="17"/>
      <c r="EJ136" s="17"/>
      <c r="EK136" s="17"/>
    </row>
    <row r="137" spans="1:141" ht="16.5" customHeight="1">
      <c r="A137" s="17"/>
      <c r="B137" s="17"/>
      <c r="C137" s="17"/>
      <c r="D137" s="145"/>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46"/>
      <c r="AI137" s="146"/>
      <c r="AJ137" s="17"/>
      <c r="AK137" s="17"/>
      <c r="AL137" s="146"/>
      <c r="AM137" s="146"/>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11"/>
      <c r="DW137" s="111"/>
      <c r="DX137" s="111"/>
      <c r="DY137" s="111"/>
      <c r="DZ137" s="111"/>
      <c r="EA137" s="111"/>
      <c r="EB137" s="17"/>
      <c r="EC137" s="17"/>
      <c r="ED137" s="17"/>
      <c r="EE137" s="17"/>
      <c r="EF137" s="17"/>
      <c r="EG137" s="17"/>
      <c r="EH137" s="17"/>
      <c r="EI137" s="17"/>
      <c r="EJ137" s="17"/>
      <c r="EK137" s="17"/>
    </row>
    <row r="138" spans="1:141" ht="16.5" customHeight="1">
      <c r="A138" s="17"/>
      <c r="B138" s="17"/>
      <c r="C138" s="17"/>
      <c r="D138" s="145"/>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46"/>
      <c r="AI138" s="146"/>
      <c r="AJ138" s="17"/>
      <c r="AK138" s="17"/>
      <c r="AL138" s="146"/>
      <c r="AM138" s="146"/>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11"/>
      <c r="DW138" s="111"/>
      <c r="DX138" s="111"/>
      <c r="DY138" s="111"/>
      <c r="DZ138" s="111"/>
      <c r="EA138" s="111"/>
      <c r="EB138" s="17"/>
      <c r="EC138" s="17"/>
      <c r="ED138" s="17"/>
      <c r="EE138" s="17"/>
      <c r="EF138" s="17"/>
      <c r="EG138" s="17"/>
      <c r="EH138" s="17"/>
      <c r="EI138" s="17"/>
      <c r="EJ138" s="17"/>
      <c r="EK138" s="17"/>
    </row>
    <row r="139" spans="1:141" ht="16.5" customHeight="1">
      <c r="A139" s="17"/>
      <c r="B139" s="17"/>
      <c r="C139" s="17"/>
      <c r="D139" s="145"/>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46"/>
      <c r="AI139" s="146"/>
      <c r="AJ139" s="17"/>
      <c r="AK139" s="17"/>
      <c r="AL139" s="146"/>
      <c r="AM139" s="146"/>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11"/>
      <c r="DW139" s="111"/>
      <c r="DX139" s="111"/>
      <c r="DY139" s="111"/>
      <c r="DZ139" s="111"/>
      <c r="EA139" s="111"/>
      <c r="EB139" s="17"/>
      <c r="EC139" s="17"/>
      <c r="ED139" s="17"/>
      <c r="EE139" s="17"/>
      <c r="EF139" s="17"/>
      <c r="EG139" s="17"/>
      <c r="EH139" s="17"/>
      <c r="EI139" s="17"/>
      <c r="EJ139" s="17"/>
      <c r="EK139" s="17"/>
    </row>
    <row r="140" spans="1:141" ht="16.5" customHeight="1">
      <c r="A140" s="17"/>
      <c r="B140" s="17"/>
      <c r="C140" s="17"/>
      <c r="D140" s="145"/>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46"/>
      <c r="AI140" s="146"/>
      <c r="AJ140" s="17"/>
      <c r="AK140" s="17"/>
      <c r="AL140" s="146"/>
      <c r="AM140" s="146"/>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c r="BN140" s="17"/>
      <c r="BO140" s="17"/>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11"/>
      <c r="DW140" s="111"/>
      <c r="DX140" s="111"/>
      <c r="DY140" s="111"/>
      <c r="DZ140" s="111"/>
      <c r="EA140" s="111"/>
      <c r="EB140" s="17"/>
      <c r="EC140" s="17"/>
      <c r="ED140" s="17"/>
      <c r="EE140" s="17"/>
      <c r="EF140" s="17"/>
      <c r="EG140" s="17"/>
      <c r="EH140" s="17"/>
      <c r="EI140" s="17"/>
      <c r="EJ140" s="17"/>
      <c r="EK140" s="17"/>
    </row>
    <row r="141" spans="1:141" ht="16.5" customHeight="1">
      <c r="A141" s="17"/>
      <c r="B141" s="17"/>
      <c r="C141" s="17"/>
      <c r="D141" s="145"/>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46"/>
      <c r="AI141" s="146"/>
      <c r="AJ141" s="17"/>
      <c r="AK141" s="17"/>
      <c r="AL141" s="146"/>
      <c r="AM141" s="146"/>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c r="BN141" s="17"/>
      <c r="BO141" s="17"/>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11"/>
      <c r="DW141" s="111"/>
      <c r="DX141" s="111"/>
      <c r="DY141" s="111"/>
      <c r="DZ141" s="111"/>
      <c r="EA141" s="111"/>
      <c r="EB141" s="17"/>
      <c r="EC141" s="17"/>
      <c r="ED141" s="17"/>
      <c r="EE141" s="17"/>
      <c r="EF141" s="17"/>
      <c r="EG141" s="17"/>
      <c r="EH141" s="17"/>
      <c r="EI141" s="17"/>
      <c r="EJ141" s="17"/>
      <c r="EK141" s="17"/>
    </row>
    <row r="142" spans="1:141" ht="16.5" customHeight="1">
      <c r="A142" s="17"/>
      <c r="B142" s="17"/>
      <c r="C142" s="17"/>
      <c r="D142" s="145"/>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46"/>
      <c r="AI142" s="146"/>
      <c r="AJ142" s="17"/>
      <c r="AK142" s="17"/>
      <c r="AL142" s="146"/>
      <c r="AM142" s="146"/>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c r="BN142" s="17"/>
      <c r="BO142" s="17"/>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11"/>
      <c r="DW142" s="111"/>
      <c r="DX142" s="111"/>
      <c r="DY142" s="111"/>
      <c r="DZ142" s="111"/>
      <c r="EA142" s="111"/>
      <c r="EB142" s="17"/>
      <c r="EC142" s="17"/>
      <c r="ED142" s="17"/>
      <c r="EE142" s="17"/>
      <c r="EF142" s="17"/>
      <c r="EG142" s="17"/>
      <c r="EH142" s="17"/>
      <c r="EI142" s="17"/>
      <c r="EJ142" s="17"/>
      <c r="EK142" s="17"/>
    </row>
    <row r="143" spans="1:141" ht="16.5" customHeight="1">
      <c r="A143" s="17"/>
      <c r="B143" s="17"/>
      <c r="C143" s="17"/>
      <c r="D143" s="145"/>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46"/>
      <c r="AI143" s="146"/>
      <c r="AJ143" s="17"/>
      <c r="AK143" s="17"/>
      <c r="AL143" s="146"/>
      <c r="AM143" s="146"/>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c r="BN143" s="17"/>
      <c r="BO143" s="17"/>
      <c r="BP143" s="17"/>
      <c r="BQ143" s="17"/>
      <c r="BR143" s="17"/>
      <c r="BS143" s="17"/>
      <c r="BT143" s="17"/>
      <c r="BU143" s="17"/>
      <c r="BV143" s="17"/>
      <c r="BW143" s="17"/>
      <c r="BX143" s="17"/>
      <c r="BY143" s="17"/>
      <c r="BZ143" s="17"/>
      <c r="CA143" s="17"/>
      <c r="CB143" s="17"/>
      <c r="CC143" s="17"/>
      <c r="CD143" s="17"/>
      <c r="CE143" s="17"/>
      <c r="CF143" s="17"/>
      <c r="CG143" s="17"/>
      <c r="CH143" s="17"/>
      <c r="CI143" s="17"/>
      <c r="CJ143" s="17"/>
      <c r="CK143" s="17"/>
      <c r="CL143" s="17"/>
      <c r="CM143" s="17"/>
      <c r="CN143" s="17"/>
      <c r="CO143" s="17"/>
      <c r="CP143" s="17"/>
      <c r="CQ143" s="17"/>
      <c r="CR143" s="17"/>
      <c r="CS143" s="17"/>
      <c r="CT143" s="17"/>
      <c r="CU143" s="17"/>
      <c r="CV143" s="17"/>
      <c r="CW143" s="17"/>
      <c r="CX143" s="17"/>
      <c r="CY143" s="17"/>
      <c r="CZ143" s="17"/>
      <c r="DA143" s="17"/>
      <c r="DB143" s="17"/>
      <c r="DC143" s="17"/>
      <c r="DD143" s="17"/>
      <c r="DE143" s="17"/>
      <c r="DF143" s="17"/>
      <c r="DG143" s="17"/>
      <c r="DH143" s="17"/>
      <c r="DI143" s="17"/>
      <c r="DJ143" s="17"/>
      <c r="DK143" s="17"/>
      <c r="DL143" s="17"/>
      <c r="DM143" s="17"/>
      <c r="DN143" s="17"/>
      <c r="DO143" s="17"/>
      <c r="DP143" s="17"/>
      <c r="DQ143" s="17"/>
      <c r="DR143" s="17"/>
      <c r="DS143" s="17"/>
      <c r="DT143" s="17"/>
      <c r="DU143" s="17"/>
      <c r="DV143" s="111"/>
      <c r="DW143" s="111"/>
      <c r="DX143" s="111"/>
      <c r="DY143" s="111"/>
      <c r="DZ143" s="111"/>
      <c r="EA143" s="111"/>
      <c r="EB143" s="17"/>
      <c r="EC143" s="17"/>
      <c r="ED143" s="17"/>
      <c r="EE143" s="17"/>
      <c r="EF143" s="17"/>
      <c r="EG143" s="17"/>
      <c r="EH143" s="17"/>
      <c r="EI143" s="17"/>
      <c r="EJ143" s="17"/>
      <c r="EK143" s="17"/>
    </row>
    <row r="144" spans="1:141" ht="16.5" customHeight="1">
      <c r="A144" s="17"/>
      <c r="B144" s="17"/>
      <c r="C144" s="17"/>
      <c r="D144" s="145"/>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46"/>
      <c r="AI144" s="146"/>
      <c r="AJ144" s="17"/>
      <c r="AK144" s="17"/>
      <c r="AL144" s="146"/>
      <c r="AM144" s="146"/>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c r="BN144" s="17"/>
      <c r="BO144" s="17"/>
      <c r="BP144" s="17"/>
      <c r="BQ144" s="17"/>
      <c r="BR144" s="17"/>
      <c r="BS144" s="17"/>
      <c r="BT144" s="17"/>
      <c r="BU144" s="17"/>
      <c r="BV144" s="17"/>
      <c r="BW144" s="17"/>
      <c r="BX144" s="17"/>
      <c r="BY144" s="17"/>
      <c r="BZ144" s="17"/>
      <c r="CA144" s="17"/>
      <c r="CB144" s="17"/>
      <c r="CC144" s="17"/>
      <c r="CD144" s="17"/>
      <c r="CE144" s="17"/>
      <c r="CF144" s="17"/>
      <c r="CG144" s="17"/>
      <c r="CH144" s="17"/>
      <c r="CI144" s="17"/>
      <c r="CJ144" s="17"/>
      <c r="CK144" s="17"/>
      <c r="CL144" s="17"/>
      <c r="CM144" s="17"/>
      <c r="CN144" s="17"/>
      <c r="CO144" s="17"/>
      <c r="CP144" s="17"/>
      <c r="CQ144" s="17"/>
      <c r="CR144" s="17"/>
      <c r="CS144" s="17"/>
      <c r="CT144" s="17"/>
      <c r="CU144" s="17"/>
      <c r="CV144" s="17"/>
      <c r="CW144" s="17"/>
      <c r="CX144" s="17"/>
      <c r="CY144" s="17"/>
      <c r="CZ144" s="17"/>
      <c r="DA144" s="17"/>
      <c r="DB144" s="17"/>
      <c r="DC144" s="17"/>
      <c r="DD144" s="17"/>
      <c r="DE144" s="17"/>
      <c r="DF144" s="17"/>
      <c r="DG144" s="17"/>
      <c r="DH144" s="17"/>
      <c r="DI144" s="17"/>
      <c r="DJ144" s="17"/>
      <c r="DK144" s="17"/>
      <c r="DL144" s="17"/>
      <c r="DM144" s="17"/>
      <c r="DN144" s="17"/>
      <c r="DO144" s="17"/>
      <c r="DP144" s="17"/>
      <c r="DQ144" s="17"/>
      <c r="DR144" s="17"/>
      <c r="DS144" s="17"/>
      <c r="DT144" s="17"/>
      <c r="DU144" s="17"/>
      <c r="DV144" s="111"/>
      <c r="DW144" s="111"/>
      <c r="DX144" s="111"/>
      <c r="DY144" s="111"/>
      <c r="DZ144" s="111"/>
      <c r="EA144" s="111"/>
      <c r="EB144" s="17"/>
      <c r="EC144" s="17"/>
      <c r="ED144" s="17"/>
      <c r="EE144" s="17"/>
      <c r="EF144" s="17"/>
      <c r="EG144" s="17"/>
      <c r="EH144" s="17"/>
      <c r="EI144" s="17"/>
      <c r="EJ144" s="17"/>
      <c r="EK144" s="17"/>
    </row>
    <row r="145" spans="1:141" ht="16.5" customHeight="1">
      <c r="A145" s="17"/>
      <c r="B145" s="17"/>
      <c r="C145" s="17"/>
      <c r="D145" s="145"/>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46"/>
      <c r="AI145" s="146"/>
      <c r="AJ145" s="17"/>
      <c r="AK145" s="17"/>
      <c r="AL145" s="146"/>
      <c r="AM145" s="146"/>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c r="BN145" s="17"/>
      <c r="BO145" s="17"/>
      <c r="BP145" s="17"/>
      <c r="BQ145" s="17"/>
      <c r="BR145" s="17"/>
      <c r="BS145" s="17"/>
      <c r="BT145" s="17"/>
      <c r="BU145" s="17"/>
      <c r="BV145" s="17"/>
      <c r="BW145" s="17"/>
      <c r="BX145" s="17"/>
      <c r="BY145" s="17"/>
      <c r="BZ145" s="17"/>
      <c r="CA145" s="17"/>
      <c r="CB145" s="17"/>
      <c r="CC145" s="17"/>
      <c r="CD145" s="17"/>
      <c r="CE145" s="17"/>
      <c r="CF145" s="17"/>
      <c r="CG145" s="17"/>
      <c r="CH145" s="17"/>
      <c r="CI145" s="17"/>
      <c r="CJ145" s="17"/>
      <c r="CK145" s="17"/>
      <c r="CL145" s="17"/>
      <c r="CM145" s="17"/>
      <c r="CN145" s="17"/>
      <c r="CO145" s="17"/>
      <c r="CP145" s="17"/>
      <c r="CQ145" s="17"/>
      <c r="CR145" s="17"/>
      <c r="CS145" s="17"/>
      <c r="CT145" s="17"/>
      <c r="CU145" s="17"/>
      <c r="CV145" s="17"/>
      <c r="CW145" s="17"/>
      <c r="CX145" s="17"/>
      <c r="CY145" s="17"/>
      <c r="CZ145" s="17"/>
      <c r="DA145" s="17"/>
      <c r="DB145" s="17"/>
      <c r="DC145" s="17"/>
      <c r="DD145" s="17"/>
      <c r="DE145" s="17"/>
      <c r="DF145" s="17"/>
      <c r="DG145" s="17"/>
      <c r="DH145" s="17"/>
      <c r="DI145" s="17"/>
      <c r="DJ145" s="17"/>
      <c r="DK145" s="17"/>
      <c r="DL145" s="17"/>
      <c r="DM145" s="17"/>
      <c r="DN145" s="17"/>
      <c r="DO145" s="17"/>
      <c r="DP145" s="17"/>
      <c r="DQ145" s="17"/>
      <c r="DR145" s="17"/>
      <c r="DS145" s="17"/>
      <c r="DT145" s="17"/>
      <c r="DU145" s="17"/>
      <c r="DV145" s="111"/>
      <c r="DW145" s="111"/>
      <c r="DX145" s="111"/>
      <c r="DY145" s="111"/>
      <c r="DZ145" s="111"/>
      <c r="EA145" s="111"/>
      <c r="EB145" s="17"/>
      <c r="EC145" s="17"/>
      <c r="ED145" s="17"/>
      <c r="EE145" s="17"/>
      <c r="EF145" s="17"/>
      <c r="EG145" s="17"/>
      <c r="EH145" s="17"/>
      <c r="EI145" s="17"/>
      <c r="EJ145" s="17"/>
      <c r="EK145" s="17"/>
    </row>
    <row r="146" spans="1:141" ht="16.5" customHeight="1">
      <c r="A146" s="17"/>
      <c r="B146" s="17"/>
      <c r="C146" s="17"/>
      <c r="D146" s="145"/>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46"/>
      <c r="AI146" s="146"/>
      <c r="AJ146" s="17"/>
      <c r="AK146" s="17"/>
      <c r="AL146" s="146"/>
      <c r="AM146" s="146"/>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c r="BN146" s="17"/>
      <c r="BO146" s="17"/>
      <c r="BP146" s="17"/>
      <c r="BQ146" s="17"/>
      <c r="BR146" s="17"/>
      <c r="BS146" s="17"/>
      <c r="BT146" s="17"/>
      <c r="BU146" s="17"/>
      <c r="BV146" s="17"/>
      <c r="BW146" s="17"/>
      <c r="BX146" s="17"/>
      <c r="BY146" s="17"/>
      <c r="BZ146" s="17"/>
      <c r="CA146" s="17"/>
      <c r="CB146" s="17"/>
      <c r="CC146" s="17"/>
      <c r="CD146" s="17"/>
      <c r="CE146" s="17"/>
      <c r="CF146" s="17"/>
      <c r="CG146" s="17"/>
      <c r="CH146" s="17"/>
      <c r="CI146" s="17"/>
      <c r="CJ146" s="17"/>
      <c r="CK146" s="17"/>
      <c r="CL146" s="17"/>
      <c r="CM146" s="17"/>
      <c r="CN146" s="17"/>
      <c r="CO146" s="17"/>
      <c r="CP146" s="17"/>
      <c r="CQ146" s="17"/>
      <c r="CR146" s="17"/>
      <c r="CS146" s="17"/>
      <c r="CT146" s="17"/>
      <c r="CU146" s="17"/>
      <c r="CV146" s="17"/>
      <c r="CW146" s="17"/>
      <c r="CX146" s="17"/>
      <c r="CY146" s="17"/>
      <c r="CZ146" s="17"/>
      <c r="DA146" s="17"/>
      <c r="DB146" s="17"/>
      <c r="DC146" s="17"/>
      <c r="DD146" s="17"/>
      <c r="DE146" s="17"/>
      <c r="DF146" s="17"/>
      <c r="DG146" s="17"/>
      <c r="DH146" s="17"/>
      <c r="DI146" s="17"/>
      <c r="DJ146" s="17"/>
      <c r="DK146" s="17"/>
      <c r="DL146" s="17"/>
      <c r="DM146" s="17"/>
      <c r="DN146" s="17"/>
      <c r="DO146" s="17"/>
      <c r="DP146" s="17"/>
      <c r="DQ146" s="17"/>
      <c r="DR146" s="17"/>
      <c r="DS146" s="17"/>
      <c r="DT146" s="17"/>
      <c r="DU146" s="17"/>
      <c r="DV146" s="111"/>
      <c r="DW146" s="111"/>
      <c r="DX146" s="111"/>
      <c r="DY146" s="111"/>
      <c r="DZ146" s="111"/>
      <c r="EA146" s="111"/>
      <c r="EB146" s="17"/>
      <c r="EC146" s="17"/>
      <c r="ED146" s="17"/>
      <c r="EE146" s="17"/>
      <c r="EF146" s="17"/>
      <c r="EG146" s="17"/>
      <c r="EH146" s="17"/>
      <c r="EI146" s="17"/>
      <c r="EJ146" s="17"/>
      <c r="EK146" s="17"/>
    </row>
    <row r="147" spans="1:141" ht="16.5" customHeight="1">
      <c r="A147" s="17"/>
      <c r="B147" s="17"/>
      <c r="C147" s="17"/>
      <c r="D147" s="145"/>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46"/>
      <c r="AI147" s="146"/>
      <c r="AJ147" s="17"/>
      <c r="AK147" s="17"/>
      <c r="AL147" s="146"/>
      <c r="AM147" s="146"/>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c r="BN147" s="17"/>
      <c r="BO147" s="17"/>
      <c r="BP147" s="17"/>
      <c r="BQ147" s="17"/>
      <c r="BR147" s="17"/>
      <c r="BS147" s="17"/>
      <c r="BT147" s="17"/>
      <c r="BU147" s="17"/>
      <c r="BV147" s="17"/>
      <c r="BW147" s="17"/>
      <c r="BX147" s="17"/>
      <c r="BY147" s="17"/>
      <c r="BZ147" s="17"/>
      <c r="CA147" s="17"/>
      <c r="CB147" s="17"/>
      <c r="CC147" s="17"/>
      <c r="CD147" s="17"/>
      <c r="CE147" s="17"/>
      <c r="CF147" s="17"/>
      <c r="CG147" s="17"/>
      <c r="CH147" s="17"/>
      <c r="CI147" s="17"/>
      <c r="CJ147" s="17"/>
      <c r="CK147" s="17"/>
      <c r="CL147" s="17"/>
      <c r="CM147" s="17"/>
      <c r="CN147" s="17"/>
      <c r="CO147" s="17"/>
      <c r="CP147" s="17"/>
      <c r="CQ147" s="17"/>
      <c r="CR147" s="17"/>
      <c r="CS147" s="17"/>
      <c r="CT147" s="17"/>
      <c r="CU147" s="17"/>
      <c r="CV147" s="17"/>
      <c r="CW147" s="17"/>
      <c r="CX147" s="17"/>
      <c r="CY147" s="17"/>
      <c r="CZ147" s="17"/>
      <c r="DA147" s="17"/>
      <c r="DB147" s="17"/>
      <c r="DC147" s="17"/>
      <c r="DD147" s="17"/>
      <c r="DE147" s="17"/>
      <c r="DF147" s="17"/>
      <c r="DG147" s="17"/>
      <c r="DH147" s="17"/>
      <c r="DI147" s="17"/>
      <c r="DJ147" s="17"/>
      <c r="DK147" s="17"/>
      <c r="DL147" s="17"/>
      <c r="DM147" s="17"/>
      <c r="DN147" s="17"/>
      <c r="DO147" s="17"/>
      <c r="DP147" s="17"/>
      <c r="DQ147" s="17"/>
      <c r="DR147" s="17"/>
      <c r="DS147" s="17"/>
      <c r="DT147" s="17"/>
      <c r="DU147" s="17"/>
      <c r="DV147" s="111"/>
      <c r="DW147" s="111"/>
      <c r="DX147" s="111"/>
      <c r="DY147" s="111"/>
      <c r="DZ147" s="111"/>
      <c r="EA147" s="111"/>
      <c r="EB147" s="17"/>
      <c r="EC147" s="17"/>
      <c r="ED147" s="17"/>
      <c r="EE147" s="17"/>
      <c r="EF147" s="17"/>
      <c r="EG147" s="17"/>
      <c r="EH147" s="17"/>
      <c r="EI147" s="17"/>
      <c r="EJ147" s="17"/>
      <c r="EK147" s="17"/>
    </row>
    <row r="148" spans="1:141" ht="16.5" customHeight="1">
      <c r="A148" s="17"/>
      <c r="B148" s="17"/>
      <c r="C148" s="17"/>
      <c r="D148" s="145"/>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46"/>
      <c r="AI148" s="146"/>
      <c r="AJ148" s="17"/>
      <c r="AK148" s="17"/>
      <c r="AL148" s="146"/>
      <c r="AM148" s="146"/>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c r="BN148" s="17"/>
      <c r="BO148" s="17"/>
      <c r="BP148" s="17"/>
      <c r="BQ148" s="17"/>
      <c r="BR148" s="17"/>
      <c r="BS148" s="17"/>
      <c r="BT148" s="17"/>
      <c r="BU148" s="17"/>
      <c r="BV148" s="17"/>
      <c r="BW148" s="17"/>
      <c r="BX148" s="17"/>
      <c r="BY148" s="17"/>
      <c r="BZ148" s="17"/>
      <c r="CA148" s="17"/>
      <c r="CB148" s="17"/>
      <c r="CC148" s="17"/>
      <c r="CD148" s="17"/>
      <c r="CE148" s="17"/>
      <c r="CF148" s="17"/>
      <c r="CG148" s="17"/>
      <c r="CH148" s="17"/>
      <c r="CI148" s="17"/>
      <c r="CJ148" s="17"/>
      <c r="CK148" s="17"/>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11"/>
      <c r="DW148" s="111"/>
      <c r="DX148" s="111"/>
      <c r="DY148" s="111"/>
      <c r="DZ148" s="111"/>
      <c r="EA148" s="111"/>
      <c r="EB148" s="17"/>
      <c r="EC148" s="17"/>
      <c r="ED148" s="17"/>
      <c r="EE148" s="17"/>
      <c r="EF148" s="17"/>
      <c r="EG148" s="17"/>
      <c r="EH148" s="17"/>
      <c r="EI148" s="17"/>
      <c r="EJ148" s="17"/>
      <c r="EK148" s="17"/>
    </row>
    <row r="149" spans="1:141" ht="16.5" customHeight="1">
      <c r="A149" s="17"/>
      <c r="B149" s="17"/>
      <c r="C149" s="17"/>
      <c r="D149" s="145"/>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46"/>
      <c r="AI149" s="146"/>
      <c r="AJ149" s="17"/>
      <c r="AK149" s="17"/>
      <c r="AL149" s="146"/>
      <c r="AM149" s="146"/>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c r="BN149" s="17"/>
      <c r="BO149" s="17"/>
      <c r="BP149" s="17"/>
      <c r="BQ149" s="17"/>
      <c r="BR149" s="17"/>
      <c r="BS149" s="17"/>
      <c r="BT149" s="17"/>
      <c r="BU149" s="17"/>
      <c r="BV149" s="17"/>
      <c r="BW149" s="17"/>
      <c r="BX149" s="17"/>
      <c r="BY149" s="17"/>
      <c r="BZ149" s="17"/>
      <c r="CA149" s="17"/>
      <c r="CB149" s="17"/>
      <c r="CC149" s="17"/>
      <c r="CD149" s="17"/>
      <c r="CE149" s="17"/>
      <c r="CF149" s="17"/>
      <c r="CG149" s="17"/>
      <c r="CH149" s="17"/>
      <c r="CI149" s="17"/>
      <c r="CJ149" s="17"/>
      <c r="CK149" s="17"/>
      <c r="CL149" s="17"/>
      <c r="CM149" s="17"/>
      <c r="CN149" s="17"/>
      <c r="CO149" s="17"/>
      <c r="CP149" s="17"/>
      <c r="CQ149" s="17"/>
      <c r="CR149" s="17"/>
      <c r="CS149" s="17"/>
      <c r="CT149" s="17"/>
      <c r="CU149" s="17"/>
      <c r="CV149" s="17"/>
      <c r="CW149" s="17"/>
      <c r="CX149" s="17"/>
      <c r="CY149" s="17"/>
      <c r="CZ149" s="17"/>
      <c r="DA149" s="17"/>
      <c r="DB149" s="17"/>
      <c r="DC149" s="17"/>
      <c r="DD149" s="17"/>
      <c r="DE149" s="17"/>
      <c r="DF149" s="17"/>
      <c r="DG149" s="17"/>
      <c r="DH149" s="17"/>
      <c r="DI149" s="17"/>
      <c r="DJ149" s="17"/>
      <c r="DK149" s="17"/>
      <c r="DL149" s="17"/>
      <c r="DM149" s="17"/>
      <c r="DN149" s="17"/>
      <c r="DO149" s="17"/>
      <c r="DP149" s="17"/>
      <c r="DQ149" s="17"/>
      <c r="DR149" s="17"/>
      <c r="DS149" s="17"/>
      <c r="DT149" s="17"/>
      <c r="DU149" s="17"/>
      <c r="DV149" s="111"/>
      <c r="DW149" s="111"/>
      <c r="DX149" s="111"/>
      <c r="DY149" s="111"/>
      <c r="DZ149" s="111"/>
      <c r="EA149" s="111"/>
      <c r="EB149" s="17"/>
      <c r="EC149" s="17"/>
      <c r="ED149" s="17"/>
      <c r="EE149" s="17"/>
      <c r="EF149" s="17"/>
      <c r="EG149" s="17"/>
      <c r="EH149" s="17"/>
      <c r="EI149" s="17"/>
      <c r="EJ149" s="17"/>
      <c r="EK149" s="17"/>
    </row>
    <row r="150" spans="1:141" ht="16.5" customHeight="1">
      <c r="A150" s="17"/>
      <c r="B150" s="17"/>
      <c r="C150" s="17"/>
      <c r="D150" s="145"/>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46"/>
      <c r="AI150" s="146"/>
      <c r="AJ150" s="17"/>
      <c r="AK150" s="17"/>
      <c r="AL150" s="146"/>
      <c r="AM150" s="146"/>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c r="BN150" s="17"/>
      <c r="BO150" s="17"/>
      <c r="BP150" s="17"/>
      <c r="BQ150" s="17"/>
      <c r="BR150" s="17"/>
      <c r="BS150" s="17"/>
      <c r="BT150" s="17"/>
      <c r="BU150" s="17"/>
      <c r="BV150" s="17"/>
      <c r="BW150" s="17"/>
      <c r="BX150" s="17"/>
      <c r="BY150" s="17"/>
      <c r="BZ150" s="17"/>
      <c r="CA150" s="17"/>
      <c r="CB150" s="17"/>
      <c r="CC150" s="17"/>
      <c r="CD150" s="17"/>
      <c r="CE150" s="17"/>
      <c r="CF150" s="17"/>
      <c r="CG150" s="17"/>
      <c r="CH150" s="17"/>
      <c r="CI150" s="17"/>
      <c r="CJ150" s="17"/>
      <c r="CK150" s="17"/>
      <c r="CL150" s="17"/>
      <c r="CM150" s="17"/>
      <c r="CN150" s="17"/>
      <c r="CO150" s="17"/>
      <c r="CP150" s="17"/>
      <c r="CQ150" s="17"/>
      <c r="CR150" s="17"/>
      <c r="CS150" s="17"/>
      <c r="CT150" s="17"/>
      <c r="CU150" s="17"/>
      <c r="CV150" s="17"/>
      <c r="CW150" s="17"/>
      <c r="CX150" s="17"/>
      <c r="CY150" s="17"/>
      <c r="CZ150" s="17"/>
      <c r="DA150" s="17"/>
      <c r="DB150" s="17"/>
      <c r="DC150" s="17"/>
      <c r="DD150" s="17"/>
      <c r="DE150" s="17"/>
      <c r="DF150" s="17"/>
      <c r="DG150" s="17"/>
      <c r="DH150" s="17"/>
      <c r="DI150" s="17"/>
      <c r="DJ150" s="17"/>
      <c r="DK150" s="17"/>
      <c r="DL150" s="17"/>
      <c r="DM150" s="17"/>
      <c r="DN150" s="17"/>
      <c r="DO150" s="17"/>
      <c r="DP150" s="17"/>
      <c r="DQ150" s="17"/>
      <c r="DR150" s="17"/>
      <c r="DS150" s="17"/>
      <c r="DT150" s="17"/>
      <c r="DU150" s="17"/>
      <c r="DV150" s="111"/>
      <c r="DW150" s="111"/>
      <c r="DX150" s="111"/>
      <c r="DY150" s="111"/>
      <c r="DZ150" s="111"/>
      <c r="EA150" s="111"/>
      <c r="EB150" s="17"/>
      <c r="EC150" s="17"/>
      <c r="ED150" s="17"/>
      <c r="EE150" s="17"/>
      <c r="EF150" s="17"/>
      <c r="EG150" s="17"/>
      <c r="EH150" s="17"/>
      <c r="EI150" s="17"/>
      <c r="EJ150" s="17"/>
      <c r="EK150" s="17"/>
    </row>
    <row r="151" spans="1:141" ht="16.5" customHeight="1">
      <c r="A151" s="17"/>
      <c r="B151" s="17"/>
      <c r="C151" s="17"/>
      <c r="D151" s="145"/>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46"/>
      <c r="AI151" s="146"/>
      <c r="AJ151" s="17"/>
      <c r="AK151" s="17"/>
      <c r="AL151" s="146"/>
      <c r="AM151" s="146"/>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11"/>
      <c r="DW151" s="111"/>
      <c r="DX151" s="111"/>
      <c r="DY151" s="111"/>
      <c r="DZ151" s="111"/>
      <c r="EA151" s="111"/>
      <c r="EB151" s="17"/>
      <c r="EC151" s="17"/>
      <c r="ED151" s="17"/>
      <c r="EE151" s="17"/>
      <c r="EF151" s="17"/>
      <c r="EG151" s="17"/>
      <c r="EH151" s="17"/>
      <c r="EI151" s="17"/>
      <c r="EJ151" s="17"/>
      <c r="EK151" s="17"/>
    </row>
    <row r="152" spans="1:141" ht="16.5" customHeight="1">
      <c r="A152" s="17"/>
      <c r="B152" s="17"/>
      <c r="C152" s="17"/>
      <c r="D152" s="145"/>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46"/>
      <c r="AI152" s="146"/>
      <c r="AJ152" s="17"/>
      <c r="AK152" s="17"/>
      <c r="AL152" s="146"/>
      <c r="AM152" s="146"/>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11"/>
      <c r="DW152" s="111"/>
      <c r="DX152" s="111"/>
      <c r="DY152" s="111"/>
      <c r="DZ152" s="111"/>
      <c r="EA152" s="111"/>
      <c r="EB152" s="17"/>
      <c r="EC152" s="17"/>
      <c r="ED152" s="17"/>
      <c r="EE152" s="17"/>
      <c r="EF152" s="17"/>
      <c r="EG152" s="17"/>
      <c r="EH152" s="17"/>
      <c r="EI152" s="17"/>
      <c r="EJ152" s="17"/>
      <c r="EK152" s="17"/>
    </row>
    <row r="153" spans="1:141" ht="16.5" customHeight="1">
      <c r="A153" s="17"/>
      <c r="B153" s="17"/>
      <c r="C153" s="17"/>
      <c r="D153" s="145"/>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46"/>
      <c r="AI153" s="146"/>
      <c r="AJ153" s="17"/>
      <c r="AK153" s="17"/>
      <c r="AL153" s="146"/>
      <c r="AM153" s="146"/>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11"/>
      <c r="DW153" s="111"/>
      <c r="DX153" s="111"/>
      <c r="DY153" s="111"/>
      <c r="DZ153" s="111"/>
      <c r="EA153" s="111"/>
      <c r="EB153" s="17"/>
      <c r="EC153" s="17"/>
      <c r="ED153" s="17"/>
      <c r="EE153" s="17"/>
      <c r="EF153" s="17"/>
      <c r="EG153" s="17"/>
      <c r="EH153" s="17"/>
      <c r="EI153" s="17"/>
      <c r="EJ153" s="17"/>
      <c r="EK153" s="17"/>
    </row>
    <row r="154" spans="1:141" ht="16.5" customHeight="1">
      <c r="A154" s="17"/>
      <c r="B154" s="17"/>
      <c r="C154" s="17"/>
      <c r="D154" s="145"/>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46"/>
      <c r="AI154" s="146"/>
      <c r="AJ154" s="17"/>
      <c r="AK154" s="17"/>
      <c r="AL154" s="146"/>
      <c r="AM154" s="146"/>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c r="BN154" s="17"/>
      <c r="BO154" s="17"/>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11"/>
      <c r="DW154" s="111"/>
      <c r="DX154" s="111"/>
      <c r="DY154" s="111"/>
      <c r="DZ154" s="111"/>
      <c r="EA154" s="111"/>
      <c r="EB154" s="17"/>
      <c r="EC154" s="17"/>
      <c r="ED154" s="17"/>
      <c r="EE154" s="17"/>
      <c r="EF154" s="17"/>
      <c r="EG154" s="17"/>
      <c r="EH154" s="17"/>
      <c r="EI154" s="17"/>
      <c r="EJ154" s="17"/>
      <c r="EK154" s="17"/>
    </row>
    <row r="155" spans="1:141" ht="16.5" customHeight="1">
      <c r="A155" s="17"/>
      <c r="B155" s="17"/>
      <c r="C155" s="17"/>
      <c r="D155" s="145"/>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46"/>
      <c r="AI155" s="146"/>
      <c r="AJ155" s="17"/>
      <c r="AK155" s="17"/>
      <c r="AL155" s="146"/>
      <c r="AM155" s="146"/>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c r="BN155" s="17"/>
      <c r="BO155" s="17"/>
      <c r="BP155" s="17"/>
      <c r="BQ155" s="17"/>
      <c r="BR155" s="17"/>
      <c r="BS155" s="17"/>
      <c r="BT155" s="17"/>
      <c r="BU155" s="17"/>
      <c r="BV155" s="17"/>
      <c r="BW155" s="17"/>
      <c r="BX155" s="17"/>
      <c r="BY155" s="17"/>
      <c r="BZ155" s="17"/>
      <c r="CA155" s="17"/>
      <c r="CB155" s="17"/>
      <c r="CC155" s="17"/>
      <c r="CD155" s="17"/>
      <c r="CE155" s="17"/>
      <c r="CF155" s="17"/>
      <c r="CG155" s="17"/>
      <c r="CH155" s="17"/>
      <c r="CI155" s="17"/>
      <c r="CJ155" s="17"/>
      <c r="CK155" s="17"/>
      <c r="CL155" s="17"/>
      <c r="CM155" s="17"/>
      <c r="CN155" s="17"/>
      <c r="CO155" s="17"/>
      <c r="CP155" s="17"/>
      <c r="CQ155" s="17"/>
      <c r="CR155" s="17"/>
      <c r="CS155" s="17"/>
      <c r="CT155" s="17"/>
      <c r="CU155" s="17"/>
      <c r="CV155" s="17"/>
      <c r="CW155" s="17"/>
      <c r="CX155" s="17"/>
      <c r="CY155" s="17"/>
      <c r="CZ155" s="17"/>
      <c r="DA155" s="17"/>
      <c r="DB155" s="17"/>
      <c r="DC155" s="17"/>
      <c r="DD155" s="17"/>
      <c r="DE155" s="17"/>
      <c r="DF155" s="17"/>
      <c r="DG155" s="17"/>
      <c r="DH155" s="17"/>
      <c r="DI155" s="17"/>
      <c r="DJ155" s="17"/>
      <c r="DK155" s="17"/>
      <c r="DL155" s="17"/>
      <c r="DM155" s="17"/>
      <c r="DN155" s="17"/>
      <c r="DO155" s="17"/>
      <c r="DP155" s="17"/>
      <c r="DQ155" s="17"/>
      <c r="DR155" s="17"/>
      <c r="DS155" s="17"/>
      <c r="DT155" s="17"/>
      <c r="DU155" s="17"/>
      <c r="DV155" s="111"/>
      <c r="DW155" s="111"/>
      <c r="DX155" s="111"/>
      <c r="DY155" s="111"/>
      <c r="DZ155" s="111"/>
      <c r="EA155" s="111"/>
      <c r="EB155" s="17"/>
      <c r="EC155" s="17"/>
      <c r="ED155" s="17"/>
      <c r="EE155" s="17"/>
      <c r="EF155" s="17"/>
      <c r="EG155" s="17"/>
      <c r="EH155" s="17"/>
      <c r="EI155" s="17"/>
      <c r="EJ155" s="17"/>
      <c r="EK155" s="17"/>
    </row>
    <row r="156" spans="1:141" ht="16.5" customHeight="1">
      <c r="A156" s="17"/>
      <c r="B156" s="17"/>
      <c r="C156" s="17"/>
      <c r="D156" s="145"/>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46"/>
      <c r="AI156" s="146"/>
      <c r="AJ156" s="17"/>
      <c r="AK156" s="17"/>
      <c r="AL156" s="146"/>
      <c r="AM156" s="146"/>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c r="BN156" s="17"/>
      <c r="BO156" s="17"/>
      <c r="BP156" s="17"/>
      <c r="BQ156" s="17"/>
      <c r="BR156" s="17"/>
      <c r="BS156" s="17"/>
      <c r="BT156" s="17"/>
      <c r="BU156" s="17"/>
      <c r="BV156" s="17"/>
      <c r="BW156" s="17"/>
      <c r="BX156" s="17"/>
      <c r="BY156" s="17"/>
      <c r="BZ156" s="17"/>
      <c r="CA156" s="17"/>
      <c r="CB156" s="17"/>
      <c r="CC156" s="17"/>
      <c r="CD156" s="17"/>
      <c r="CE156" s="17"/>
      <c r="CF156" s="17"/>
      <c r="CG156" s="17"/>
      <c r="CH156" s="17"/>
      <c r="CI156" s="17"/>
      <c r="CJ156" s="17"/>
      <c r="CK156" s="17"/>
      <c r="CL156" s="17"/>
      <c r="CM156" s="17"/>
      <c r="CN156" s="17"/>
      <c r="CO156" s="17"/>
      <c r="CP156" s="17"/>
      <c r="CQ156" s="17"/>
      <c r="CR156" s="17"/>
      <c r="CS156" s="17"/>
      <c r="CT156" s="17"/>
      <c r="CU156" s="17"/>
      <c r="CV156" s="17"/>
      <c r="CW156" s="17"/>
      <c r="CX156" s="17"/>
      <c r="CY156" s="17"/>
      <c r="CZ156" s="17"/>
      <c r="DA156" s="17"/>
      <c r="DB156" s="17"/>
      <c r="DC156" s="17"/>
      <c r="DD156" s="17"/>
      <c r="DE156" s="17"/>
      <c r="DF156" s="17"/>
      <c r="DG156" s="17"/>
      <c r="DH156" s="17"/>
      <c r="DI156" s="17"/>
      <c r="DJ156" s="17"/>
      <c r="DK156" s="17"/>
      <c r="DL156" s="17"/>
      <c r="DM156" s="17"/>
      <c r="DN156" s="17"/>
      <c r="DO156" s="17"/>
      <c r="DP156" s="17"/>
      <c r="DQ156" s="17"/>
      <c r="DR156" s="17"/>
      <c r="DS156" s="17"/>
      <c r="DT156" s="17"/>
      <c r="DU156" s="17"/>
      <c r="DV156" s="111"/>
      <c r="DW156" s="111"/>
      <c r="DX156" s="111"/>
      <c r="DY156" s="111"/>
      <c r="DZ156" s="111"/>
      <c r="EA156" s="111"/>
      <c r="EB156" s="17"/>
      <c r="EC156" s="17"/>
      <c r="ED156" s="17"/>
      <c r="EE156" s="17"/>
      <c r="EF156" s="17"/>
      <c r="EG156" s="17"/>
      <c r="EH156" s="17"/>
      <c r="EI156" s="17"/>
      <c r="EJ156" s="17"/>
      <c r="EK156" s="17"/>
    </row>
    <row r="157" spans="1:141" ht="16.5" customHeight="1">
      <c r="A157" s="17"/>
      <c r="B157" s="17"/>
      <c r="C157" s="17"/>
      <c r="D157" s="145"/>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46"/>
      <c r="AI157" s="146"/>
      <c r="AJ157" s="17"/>
      <c r="AK157" s="17"/>
      <c r="AL157" s="146"/>
      <c r="AM157" s="146"/>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c r="BN157" s="17"/>
      <c r="BO157" s="17"/>
      <c r="BP157" s="17"/>
      <c r="BQ157" s="17"/>
      <c r="BR157" s="17"/>
      <c r="BS157" s="17"/>
      <c r="BT157" s="17"/>
      <c r="BU157" s="17"/>
      <c r="BV157" s="17"/>
      <c r="BW157" s="17"/>
      <c r="BX157" s="17"/>
      <c r="BY157" s="17"/>
      <c r="BZ157" s="17"/>
      <c r="CA157" s="17"/>
      <c r="CB157" s="17"/>
      <c r="CC157" s="17"/>
      <c r="CD157" s="17"/>
      <c r="CE157" s="17"/>
      <c r="CF157" s="17"/>
      <c r="CG157" s="17"/>
      <c r="CH157" s="17"/>
      <c r="CI157" s="17"/>
      <c r="CJ157" s="17"/>
      <c r="CK157" s="17"/>
      <c r="CL157" s="17"/>
      <c r="CM157" s="17"/>
      <c r="CN157" s="17"/>
      <c r="CO157" s="17"/>
      <c r="CP157" s="17"/>
      <c r="CQ157" s="17"/>
      <c r="CR157" s="17"/>
      <c r="CS157" s="17"/>
      <c r="CT157" s="17"/>
      <c r="CU157" s="17"/>
      <c r="CV157" s="17"/>
      <c r="CW157" s="17"/>
      <c r="CX157" s="17"/>
      <c r="CY157" s="17"/>
      <c r="CZ157" s="17"/>
      <c r="DA157" s="17"/>
      <c r="DB157" s="17"/>
      <c r="DC157" s="17"/>
      <c r="DD157" s="17"/>
      <c r="DE157" s="17"/>
      <c r="DF157" s="17"/>
      <c r="DG157" s="17"/>
      <c r="DH157" s="17"/>
      <c r="DI157" s="17"/>
      <c r="DJ157" s="17"/>
      <c r="DK157" s="17"/>
      <c r="DL157" s="17"/>
      <c r="DM157" s="17"/>
      <c r="DN157" s="17"/>
      <c r="DO157" s="17"/>
      <c r="DP157" s="17"/>
      <c r="DQ157" s="17"/>
      <c r="DR157" s="17"/>
      <c r="DS157" s="17"/>
      <c r="DT157" s="17"/>
      <c r="DU157" s="17"/>
      <c r="DV157" s="111"/>
      <c r="DW157" s="111"/>
      <c r="DX157" s="111"/>
      <c r="DY157" s="111"/>
      <c r="DZ157" s="111"/>
      <c r="EA157" s="111"/>
      <c r="EB157" s="17"/>
      <c r="EC157" s="17"/>
      <c r="ED157" s="17"/>
      <c r="EE157" s="17"/>
      <c r="EF157" s="17"/>
      <c r="EG157" s="17"/>
      <c r="EH157" s="17"/>
      <c r="EI157" s="17"/>
      <c r="EJ157" s="17"/>
      <c r="EK157" s="17"/>
    </row>
    <row r="158" spans="1:141" ht="16.5" customHeight="1">
      <c r="A158" s="17"/>
      <c r="B158" s="17"/>
      <c r="C158" s="17"/>
      <c r="D158" s="145"/>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46"/>
      <c r="AI158" s="146"/>
      <c r="AJ158" s="17"/>
      <c r="AK158" s="17"/>
      <c r="AL158" s="146"/>
      <c r="AM158" s="146"/>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c r="BN158" s="17"/>
      <c r="BO158" s="17"/>
      <c r="BP158" s="17"/>
      <c r="BQ158" s="17"/>
      <c r="BR158" s="17"/>
      <c r="BS158" s="17"/>
      <c r="BT158" s="17"/>
      <c r="BU158" s="17"/>
      <c r="BV158" s="17"/>
      <c r="BW158" s="17"/>
      <c r="BX158" s="17"/>
      <c r="BY158" s="17"/>
      <c r="BZ158" s="17"/>
      <c r="CA158" s="17"/>
      <c r="CB158" s="17"/>
      <c r="CC158" s="17"/>
      <c r="CD158" s="17"/>
      <c r="CE158" s="17"/>
      <c r="CF158" s="17"/>
      <c r="CG158" s="17"/>
      <c r="CH158" s="17"/>
      <c r="CI158" s="17"/>
      <c r="CJ158" s="17"/>
      <c r="CK158" s="17"/>
      <c r="CL158" s="17"/>
      <c r="CM158" s="17"/>
      <c r="CN158" s="17"/>
      <c r="CO158" s="17"/>
      <c r="CP158" s="17"/>
      <c r="CQ158" s="17"/>
      <c r="CR158" s="17"/>
      <c r="CS158" s="17"/>
      <c r="CT158" s="17"/>
      <c r="CU158" s="17"/>
      <c r="CV158" s="17"/>
      <c r="CW158" s="17"/>
      <c r="CX158" s="17"/>
      <c r="CY158" s="17"/>
      <c r="CZ158" s="17"/>
      <c r="DA158" s="17"/>
      <c r="DB158" s="17"/>
      <c r="DC158" s="17"/>
      <c r="DD158" s="17"/>
      <c r="DE158" s="17"/>
      <c r="DF158" s="17"/>
      <c r="DG158" s="17"/>
      <c r="DH158" s="17"/>
      <c r="DI158" s="17"/>
      <c r="DJ158" s="17"/>
      <c r="DK158" s="17"/>
      <c r="DL158" s="17"/>
      <c r="DM158" s="17"/>
      <c r="DN158" s="17"/>
      <c r="DO158" s="17"/>
      <c r="DP158" s="17"/>
      <c r="DQ158" s="17"/>
      <c r="DR158" s="17"/>
      <c r="DS158" s="17"/>
      <c r="DT158" s="17"/>
      <c r="DU158" s="17"/>
      <c r="DV158" s="111"/>
      <c r="DW158" s="111"/>
      <c r="DX158" s="111"/>
      <c r="DY158" s="111"/>
      <c r="DZ158" s="111"/>
      <c r="EA158" s="111"/>
      <c r="EB158" s="17"/>
      <c r="EC158" s="17"/>
      <c r="ED158" s="17"/>
      <c r="EE158" s="17"/>
      <c r="EF158" s="17"/>
      <c r="EG158" s="17"/>
      <c r="EH158" s="17"/>
      <c r="EI158" s="17"/>
      <c r="EJ158" s="17"/>
      <c r="EK158" s="17"/>
    </row>
    <row r="159" spans="1:141" ht="16.5" customHeight="1">
      <c r="A159" s="17"/>
      <c r="B159" s="17"/>
      <c r="C159" s="17"/>
      <c r="D159" s="145"/>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46"/>
      <c r="AI159" s="146"/>
      <c r="AJ159" s="17"/>
      <c r="AK159" s="17"/>
      <c r="AL159" s="146"/>
      <c r="AM159" s="146"/>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17"/>
      <c r="DK159" s="17"/>
      <c r="DL159" s="17"/>
      <c r="DM159" s="17"/>
      <c r="DN159" s="17"/>
      <c r="DO159" s="17"/>
      <c r="DP159" s="17"/>
      <c r="DQ159" s="17"/>
      <c r="DR159" s="17"/>
      <c r="DS159" s="17"/>
      <c r="DT159" s="17"/>
      <c r="DU159" s="17"/>
      <c r="DV159" s="111"/>
      <c r="DW159" s="111"/>
      <c r="DX159" s="111"/>
      <c r="DY159" s="111"/>
      <c r="DZ159" s="111"/>
      <c r="EA159" s="111"/>
      <c r="EB159" s="17"/>
      <c r="EC159" s="17"/>
      <c r="ED159" s="17"/>
      <c r="EE159" s="17"/>
      <c r="EF159" s="17"/>
      <c r="EG159" s="17"/>
      <c r="EH159" s="17"/>
      <c r="EI159" s="17"/>
      <c r="EJ159" s="17"/>
      <c r="EK159" s="17"/>
    </row>
    <row r="160" spans="1:141" ht="16.5" customHeight="1">
      <c r="A160" s="17"/>
      <c r="B160" s="17"/>
      <c r="C160" s="17"/>
      <c r="D160" s="145"/>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46"/>
      <c r="AI160" s="146"/>
      <c r="AJ160" s="17"/>
      <c r="AK160" s="17"/>
      <c r="AL160" s="146"/>
      <c r="AM160" s="146"/>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c r="BN160" s="17"/>
      <c r="BO160" s="17"/>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11"/>
      <c r="DW160" s="111"/>
      <c r="DX160" s="111"/>
      <c r="DY160" s="111"/>
      <c r="DZ160" s="111"/>
      <c r="EA160" s="111"/>
      <c r="EB160" s="17"/>
      <c r="EC160" s="17"/>
      <c r="ED160" s="17"/>
      <c r="EE160" s="17"/>
      <c r="EF160" s="17"/>
      <c r="EG160" s="17"/>
      <c r="EH160" s="17"/>
      <c r="EI160" s="17"/>
      <c r="EJ160" s="17"/>
      <c r="EK160" s="17"/>
    </row>
    <row r="161" spans="1:141" ht="16.5" customHeight="1">
      <c r="A161" s="17"/>
      <c r="B161" s="17"/>
      <c r="C161" s="17"/>
      <c r="D161" s="145"/>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46"/>
      <c r="AI161" s="146"/>
      <c r="AJ161" s="17"/>
      <c r="AK161" s="17"/>
      <c r="AL161" s="146"/>
      <c r="AM161" s="146"/>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c r="BN161" s="17"/>
      <c r="BO161" s="17"/>
      <c r="BP161" s="17"/>
      <c r="BQ161" s="17"/>
      <c r="BR161" s="17"/>
      <c r="BS161" s="17"/>
      <c r="BT161" s="17"/>
      <c r="BU161" s="17"/>
      <c r="BV161" s="17"/>
      <c r="BW161" s="17"/>
      <c r="BX161" s="17"/>
      <c r="BY161" s="17"/>
      <c r="BZ161" s="17"/>
      <c r="CA161" s="17"/>
      <c r="CB161" s="17"/>
      <c r="CC161" s="17"/>
      <c r="CD161" s="17"/>
      <c r="CE161" s="17"/>
      <c r="CF161" s="17"/>
      <c r="CG161" s="17"/>
      <c r="CH161" s="17"/>
      <c r="CI161" s="17"/>
      <c r="CJ161" s="17"/>
      <c r="CK161" s="17"/>
      <c r="CL161" s="17"/>
      <c r="CM161" s="17"/>
      <c r="CN161" s="17"/>
      <c r="CO161" s="17"/>
      <c r="CP161" s="17"/>
      <c r="CQ161" s="17"/>
      <c r="CR161" s="17"/>
      <c r="CS161" s="17"/>
      <c r="CT161" s="17"/>
      <c r="CU161" s="17"/>
      <c r="CV161" s="17"/>
      <c r="CW161" s="17"/>
      <c r="CX161" s="17"/>
      <c r="CY161" s="17"/>
      <c r="CZ161" s="17"/>
      <c r="DA161" s="17"/>
      <c r="DB161" s="17"/>
      <c r="DC161" s="17"/>
      <c r="DD161" s="17"/>
      <c r="DE161" s="17"/>
      <c r="DF161" s="17"/>
      <c r="DG161" s="17"/>
      <c r="DH161" s="17"/>
      <c r="DI161" s="17"/>
      <c r="DJ161" s="17"/>
      <c r="DK161" s="17"/>
      <c r="DL161" s="17"/>
      <c r="DM161" s="17"/>
      <c r="DN161" s="17"/>
      <c r="DO161" s="17"/>
      <c r="DP161" s="17"/>
      <c r="DQ161" s="17"/>
      <c r="DR161" s="17"/>
      <c r="DS161" s="17"/>
      <c r="DT161" s="17"/>
      <c r="DU161" s="17"/>
      <c r="DV161" s="111"/>
      <c r="DW161" s="111"/>
      <c r="DX161" s="111"/>
      <c r="DY161" s="111"/>
      <c r="DZ161" s="111"/>
      <c r="EA161" s="111"/>
      <c r="EB161" s="17"/>
      <c r="EC161" s="17"/>
      <c r="ED161" s="17"/>
      <c r="EE161" s="17"/>
      <c r="EF161" s="17"/>
      <c r="EG161" s="17"/>
      <c r="EH161" s="17"/>
      <c r="EI161" s="17"/>
      <c r="EJ161" s="17"/>
      <c r="EK161" s="17"/>
    </row>
    <row r="162" spans="1:141" ht="16.5" customHeight="1">
      <c r="A162" s="17"/>
      <c r="B162" s="17"/>
      <c r="C162" s="17"/>
      <c r="D162" s="145"/>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46"/>
      <c r="AI162" s="146"/>
      <c r="AJ162" s="17"/>
      <c r="AK162" s="17"/>
      <c r="AL162" s="146"/>
      <c r="AM162" s="146"/>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c r="DK162" s="17"/>
      <c r="DL162" s="17"/>
      <c r="DM162" s="17"/>
      <c r="DN162" s="17"/>
      <c r="DO162" s="17"/>
      <c r="DP162" s="17"/>
      <c r="DQ162" s="17"/>
      <c r="DR162" s="17"/>
      <c r="DS162" s="17"/>
      <c r="DT162" s="17"/>
      <c r="DU162" s="17"/>
      <c r="DV162" s="111"/>
      <c r="DW162" s="111"/>
      <c r="DX162" s="111"/>
      <c r="DY162" s="111"/>
      <c r="DZ162" s="111"/>
      <c r="EA162" s="111"/>
      <c r="EB162" s="17"/>
      <c r="EC162" s="17"/>
      <c r="ED162" s="17"/>
      <c r="EE162" s="17"/>
      <c r="EF162" s="17"/>
      <c r="EG162" s="17"/>
      <c r="EH162" s="17"/>
      <c r="EI162" s="17"/>
      <c r="EJ162" s="17"/>
      <c r="EK162" s="17"/>
    </row>
    <row r="163" spans="1:141" ht="16.5" customHeight="1">
      <c r="A163" s="17"/>
      <c r="B163" s="17"/>
      <c r="C163" s="17"/>
      <c r="D163" s="145"/>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46"/>
      <c r="AI163" s="146"/>
      <c r="AJ163" s="17"/>
      <c r="AK163" s="17"/>
      <c r="AL163" s="146"/>
      <c r="AM163" s="146"/>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c r="BN163" s="17"/>
      <c r="BO163" s="17"/>
      <c r="BP163" s="17"/>
      <c r="BQ163" s="17"/>
      <c r="BR163" s="17"/>
      <c r="BS163" s="17"/>
      <c r="BT163" s="17"/>
      <c r="BU163" s="17"/>
      <c r="BV163" s="17"/>
      <c r="BW163" s="17"/>
      <c r="BX163" s="17"/>
      <c r="BY163" s="17"/>
      <c r="BZ163" s="17"/>
      <c r="CA163" s="17"/>
      <c r="CB163" s="17"/>
      <c r="CC163" s="17"/>
      <c r="CD163" s="17"/>
      <c r="CE163" s="17"/>
      <c r="CF163" s="17"/>
      <c r="CG163" s="17"/>
      <c r="CH163" s="17"/>
      <c r="CI163" s="17"/>
      <c r="CJ163" s="17"/>
      <c r="CK163" s="17"/>
      <c r="CL163" s="17"/>
      <c r="CM163" s="17"/>
      <c r="CN163" s="17"/>
      <c r="CO163" s="17"/>
      <c r="CP163" s="17"/>
      <c r="CQ163" s="17"/>
      <c r="CR163" s="17"/>
      <c r="CS163" s="17"/>
      <c r="CT163" s="17"/>
      <c r="CU163" s="17"/>
      <c r="CV163" s="17"/>
      <c r="CW163" s="17"/>
      <c r="CX163" s="17"/>
      <c r="CY163" s="17"/>
      <c r="CZ163" s="17"/>
      <c r="DA163" s="17"/>
      <c r="DB163" s="17"/>
      <c r="DC163" s="17"/>
      <c r="DD163" s="17"/>
      <c r="DE163" s="17"/>
      <c r="DF163" s="17"/>
      <c r="DG163" s="17"/>
      <c r="DH163" s="17"/>
      <c r="DI163" s="17"/>
      <c r="DJ163" s="17"/>
      <c r="DK163" s="17"/>
      <c r="DL163" s="17"/>
      <c r="DM163" s="17"/>
      <c r="DN163" s="17"/>
      <c r="DO163" s="17"/>
      <c r="DP163" s="17"/>
      <c r="DQ163" s="17"/>
      <c r="DR163" s="17"/>
      <c r="DS163" s="17"/>
      <c r="DT163" s="17"/>
      <c r="DU163" s="17"/>
      <c r="DV163" s="111"/>
      <c r="DW163" s="111"/>
      <c r="DX163" s="111"/>
      <c r="DY163" s="111"/>
      <c r="DZ163" s="111"/>
      <c r="EA163" s="111"/>
      <c r="EB163" s="17"/>
      <c r="EC163" s="17"/>
      <c r="ED163" s="17"/>
      <c r="EE163" s="17"/>
      <c r="EF163" s="17"/>
      <c r="EG163" s="17"/>
      <c r="EH163" s="17"/>
      <c r="EI163" s="17"/>
      <c r="EJ163" s="17"/>
      <c r="EK163" s="17"/>
    </row>
    <row r="164" spans="1:141" ht="16.5" customHeight="1">
      <c r="A164" s="17"/>
      <c r="B164" s="17"/>
      <c r="C164" s="17"/>
      <c r="D164" s="145"/>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46"/>
      <c r="AI164" s="146"/>
      <c r="AJ164" s="17"/>
      <c r="AK164" s="17"/>
      <c r="AL164" s="146"/>
      <c r="AM164" s="146"/>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c r="BN164" s="17"/>
      <c r="BO164" s="17"/>
      <c r="BP164" s="17"/>
      <c r="BQ164" s="17"/>
      <c r="BR164" s="17"/>
      <c r="BS164" s="17"/>
      <c r="BT164" s="17"/>
      <c r="BU164" s="17"/>
      <c r="BV164" s="17"/>
      <c r="BW164" s="17"/>
      <c r="BX164" s="17"/>
      <c r="BY164" s="17"/>
      <c r="BZ164" s="17"/>
      <c r="CA164" s="17"/>
      <c r="CB164" s="17"/>
      <c r="CC164" s="17"/>
      <c r="CD164" s="17"/>
      <c r="CE164" s="17"/>
      <c r="CF164" s="17"/>
      <c r="CG164" s="17"/>
      <c r="CH164" s="17"/>
      <c r="CI164" s="17"/>
      <c r="CJ164" s="17"/>
      <c r="CK164" s="17"/>
      <c r="CL164" s="17"/>
      <c r="CM164" s="17"/>
      <c r="CN164" s="17"/>
      <c r="CO164" s="17"/>
      <c r="CP164" s="17"/>
      <c r="CQ164" s="17"/>
      <c r="CR164" s="17"/>
      <c r="CS164" s="17"/>
      <c r="CT164" s="17"/>
      <c r="CU164" s="17"/>
      <c r="CV164" s="17"/>
      <c r="CW164" s="17"/>
      <c r="CX164" s="17"/>
      <c r="CY164" s="17"/>
      <c r="CZ164" s="17"/>
      <c r="DA164" s="17"/>
      <c r="DB164" s="17"/>
      <c r="DC164" s="17"/>
      <c r="DD164" s="17"/>
      <c r="DE164" s="17"/>
      <c r="DF164" s="17"/>
      <c r="DG164" s="17"/>
      <c r="DH164" s="17"/>
      <c r="DI164" s="17"/>
      <c r="DJ164" s="17"/>
      <c r="DK164" s="17"/>
      <c r="DL164" s="17"/>
      <c r="DM164" s="17"/>
      <c r="DN164" s="17"/>
      <c r="DO164" s="17"/>
      <c r="DP164" s="17"/>
      <c r="DQ164" s="17"/>
      <c r="DR164" s="17"/>
      <c r="DS164" s="17"/>
      <c r="DT164" s="17"/>
      <c r="DU164" s="17"/>
      <c r="DV164" s="111"/>
      <c r="DW164" s="111"/>
      <c r="DX164" s="111"/>
      <c r="DY164" s="111"/>
      <c r="DZ164" s="111"/>
      <c r="EA164" s="111"/>
      <c r="EB164" s="17"/>
      <c r="EC164" s="17"/>
      <c r="ED164" s="17"/>
      <c r="EE164" s="17"/>
      <c r="EF164" s="17"/>
      <c r="EG164" s="17"/>
      <c r="EH164" s="17"/>
      <c r="EI164" s="17"/>
      <c r="EJ164" s="17"/>
      <c r="EK164" s="17"/>
    </row>
    <row r="165" spans="1:141" ht="16.5" customHeight="1">
      <c r="A165" s="17"/>
      <c r="B165" s="17"/>
      <c r="C165" s="17"/>
      <c r="D165" s="145"/>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46"/>
      <c r="AI165" s="146"/>
      <c r="AJ165" s="17"/>
      <c r="AK165" s="17"/>
      <c r="AL165" s="146"/>
      <c r="AM165" s="146"/>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c r="BN165" s="17"/>
      <c r="BO165" s="17"/>
      <c r="BP165" s="17"/>
      <c r="BQ165" s="17"/>
      <c r="BR165" s="17"/>
      <c r="BS165" s="17"/>
      <c r="BT165" s="17"/>
      <c r="BU165" s="17"/>
      <c r="BV165" s="17"/>
      <c r="BW165" s="17"/>
      <c r="BX165" s="17"/>
      <c r="BY165" s="17"/>
      <c r="BZ165" s="17"/>
      <c r="CA165" s="17"/>
      <c r="CB165" s="17"/>
      <c r="CC165" s="17"/>
      <c r="CD165" s="17"/>
      <c r="CE165" s="17"/>
      <c r="CF165" s="17"/>
      <c r="CG165" s="17"/>
      <c r="CH165" s="17"/>
      <c r="CI165" s="17"/>
      <c r="CJ165" s="17"/>
      <c r="CK165" s="17"/>
      <c r="CL165" s="17"/>
      <c r="CM165" s="17"/>
      <c r="CN165" s="17"/>
      <c r="CO165" s="17"/>
      <c r="CP165" s="17"/>
      <c r="CQ165" s="17"/>
      <c r="CR165" s="17"/>
      <c r="CS165" s="17"/>
      <c r="CT165" s="17"/>
      <c r="CU165" s="17"/>
      <c r="CV165" s="17"/>
      <c r="CW165" s="17"/>
      <c r="CX165" s="17"/>
      <c r="CY165" s="17"/>
      <c r="CZ165" s="17"/>
      <c r="DA165" s="17"/>
      <c r="DB165" s="17"/>
      <c r="DC165" s="17"/>
      <c r="DD165" s="17"/>
      <c r="DE165" s="17"/>
      <c r="DF165" s="17"/>
      <c r="DG165" s="17"/>
      <c r="DH165" s="17"/>
      <c r="DI165" s="17"/>
      <c r="DJ165" s="17"/>
      <c r="DK165" s="17"/>
      <c r="DL165" s="17"/>
      <c r="DM165" s="17"/>
      <c r="DN165" s="17"/>
      <c r="DO165" s="17"/>
      <c r="DP165" s="17"/>
      <c r="DQ165" s="17"/>
      <c r="DR165" s="17"/>
      <c r="DS165" s="17"/>
      <c r="DT165" s="17"/>
      <c r="DU165" s="17"/>
      <c r="DV165" s="111"/>
      <c r="DW165" s="111"/>
      <c r="DX165" s="111"/>
      <c r="DY165" s="111"/>
      <c r="DZ165" s="111"/>
      <c r="EA165" s="111"/>
      <c r="EB165" s="17"/>
      <c r="EC165" s="17"/>
      <c r="ED165" s="17"/>
      <c r="EE165" s="17"/>
      <c r="EF165" s="17"/>
      <c r="EG165" s="17"/>
      <c r="EH165" s="17"/>
      <c r="EI165" s="17"/>
      <c r="EJ165" s="17"/>
      <c r="EK165" s="17"/>
    </row>
    <row r="166" spans="1:141" ht="16.5" customHeight="1">
      <c r="A166" s="17"/>
      <c r="B166" s="17"/>
      <c r="C166" s="17"/>
      <c r="D166" s="145"/>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46"/>
      <c r="AI166" s="146"/>
      <c r="AJ166" s="17"/>
      <c r="AK166" s="17"/>
      <c r="AL166" s="146"/>
      <c r="AM166" s="146"/>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c r="BN166" s="17"/>
      <c r="BO166" s="17"/>
      <c r="BP166" s="17"/>
      <c r="BQ166" s="17"/>
      <c r="BR166" s="17"/>
      <c r="BS166" s="17"/>
      <c r="BT166" s="17"/>
      <c r="BU166" s="17"/>
      <c r="BV166" s="17"/>
      <c r="BW166" s="17"/>
      <c r="BX166" s="17"/>
      <c r="BY166" s="17"/>
      <c r="BZ166" s="17"/>
      <c r="CA166" s="17"/>
      <c r="CB166" s="17"/>
      <c r="CC166" s="17"/>
      <c r="CD166" s="17"/>
      <c r="CE166" s="17"/>
      <c r="CF166" s="17"/>
      <c r="CG166" s="17"/>
      <c r="CH166" s="17"/>
      <c r="CI166" s="17"/>
      <c r="CJ166" s="17"/>
      <c r="CK166" s="17"/>
      <c r="CL166" s="17"/>
      <c r="CM166" s="17"/>
      <c r="CN166" s="17"/>
      <c r="CO166" s="17"/>
      <c r="CP166" s="17"/>
      <c r="CQ166" s="17"/>
      <c r="CR166" s="17"/>
      <c r="CS166" s="17"/>
      <c r="CT166" s="17"/>
      <c r="CU166" s="17"/>
      <c r="CV166" s="17"/>
      <c r="CW166" s="17"/>
      <c r="CX166" s="17"/>
      <c r="CY166" s="17"/>
      <c r="CZ166" s="17"/>
      <c r="DA166" s="17"/>
      <c r="DB166" s="17"/>
      <c r="DC166" s="17"/>
      <c r="DD166" s="17"/>
      <c r="DE166" s="17"/>
      <c r="DF166" s="17"/>
      <c r="DG166" s="17"/>
      <c r="DH166" s="17"/>
      <c r="DI166" s="17"/>
      <c r="DJ166" s="17"/>
      <c r="DK166" s="17"/>
      <c r="DL166" s="17"/>
      <c r="DM166" s="17"/>
      <c r="DN166" s="17"/>
      <c r="DO166" s="17"/>
      <c r="DP166" s="17"/>
      <c r="DQ166" s="17"/>
      <c r="DR166" s="17"/>
      <c r="DS166" s="17"/>
      <c r="DT166" s="17"/>
      <c r="DU166" s="17"/>
      <c r="DV166" s="111"/>
      <c r="DW166" s="111"/>
      <c r="DX166" s="111"/>
      <c r="DY166" s="111"/>
      <c r="DZ166" s="111"/>
      <c r="EA166" s="111"/>
      <c r="EB166" s="17"/>
      <c r="EC166" s="17"/>
      <c r="ED166" s="17"/>
      <c r="EE166" s="17"/>
      <c r="EF166" s="17"/>
      <c r="EG166" s="17"/>
      <c r="EH166" s="17"/>
      <c r="EI166" s="17"/>
      <c r="EJ166" s="17"/>
      <c r="EK166" s="17"/>
    </row>
    <row r="167" spans="1:141" ht="16.5" customHeight="1">
      <c r="A167" s="17"/>
      <c r="B167" s="17"/>
      <c r="C167" s="17"/>
      <c r="D167" s="145"/>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46"/>
      <c r="AI167" s="146"/>
      <c r="AJ167" s="17"/>
      <c r="AK167" s="17"/>
      <c r="AL167" s="146"/>
      <c r="AM167" s="146"/>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c r="BN167" s="17"/>
      <c r="BO167" s="17"/>
      <c r="BP167" s="17"/>
      <c r="BQ167" s="17"/>
      <c r="BR167" s="17"/>
      <c r="BS167" s="17"/>
      <c r="BT167" s="17"/>
      <c r="BU167" s="17"/>
      <c r="BV167" s="17"/>
      <c r="BW167" s="17"/>
      <c r="BX167" s="17"/>
      <c r="BY167" s="17"/>
      <c r="BZ167" s="17"/>
      <c r="CA167" s="17"/>
      <c r="CB167" s="17"/>
      <c r="CC167" s="17"/>
      <c r="CD167" s="17"/>
      <c r="CE167" s="17"/>
      <c r="CF167" s="17"/>
      <c r="CG167" s="17"/>
      <c r="CH167" s="17"/>
      <c r="CI167" s="17"/>
      <c r="CJ167" s="17"/>
      <c r="CK167" s="17"/>
      <c r="CL167" s="17"/>
      <c r="CM167" s="17"/>
      <c r="CN167" s="17"/>
      <c r="CO167" s="17"/>
      <c r="CP167" s="17"/>
      <c r="CQ167" s="17"/>
      <c r="CR167" s="17"/>
      <c r="CS167" s="17"/>
      <c r="CT167" s="17"/>
      <c r="CU167" s="17"/>
      <c r="CV167" s="17"/>
      <c r="CW167" s="17"/>
      <c r="CX167" s="17"/>
      <c r="CY167" s="17"/>
      <c r="CZ167" s="17"/>
      <c r="DA167" s="17"/>
      <c r="DB167" s="17"/>
      <c r="DC167" s="17"/>
      <c r="DD167" s="17"/>
      <c r="DE167" s="17"/>
      <c r="DF167" s="17"/>
      <c r="DG167" s="17"/>
      <c r="DH167" s="17"/>
      <c r="DI167" s="17"/>
      <c r="DJ167" s="17"/>
      <c r="DK167" s="17"/>
      <c r="DL167" s="17"/>
      <c r="DM167" s="17"/>
      <c r="DN167" s="17"/>
      <c r="DO167" s="17"/>
      <c r="DP167" s="17"/>
      <c r="DQ167" s="17"/>
      <c r="DR167" s="17"/>
      <c r="DS167" s="17"/>
      <c r="DT167" s="17"/>
      <c r="DU167" s="17"/>
      <c r="DV167" s="111"/>
      <c r="DW167" s="111"/>
      <c r="DX167" s="111"/>
      <c r="DY167" s="111"/>
      <c r="DZ167" s="111"/>
      <c r="EA167" s="111"/>
      <c r="EB167" s="17"/>
      <c r="EC167" s="17"/>
      <c r="ED167" s="17"/>
      <c r="EE167" s="17"/>
      <c r="EF167" s="17"/>
      <c r="EG167" s="17"/>
      <c r="EH167" s="17"/>
      <c r="EI167" s="17"/>
      <c r="EJ167" s="17"/>
      <c r="EK167" s="17"/>
    </row>
    <row r="168" spans="1:141" ht="16.5" customHeight="1">
      <c r="A168" s="17"/>
      <c r="B168" s="17"/>
      <c r="C168" s="17"/>
      <c r="D168" s="145"/>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46"/>
      <c r="AI168" s="146"/>
      <c r="AJ168" s="17"/>
      <c r="AK168" s="17"/>
      <c r="AL168" s="146"/>
      <c r="AM168" s="146"/>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c r="DK168" s="17"/>
      <c r="DL168" s="17"/>
      <c r="DM168" s="17"/>
      <c r="DN168" s="17"/>
      <c r="DO168" s="17"/>
      <c r="DP168" s="17"/>
      <c r="DQ168" s="17"/>
      <c r="DR168" s="17"/>
      <c r="DS168" s="17"/>
      <c r="DT168" s="17"/>
      <c r="DU168" s="17"/>
      <c r="DV168" s="111"/>
      <c r="DW168" s="111"/>
      <c r="DX168" s="111"/>
      <c r="DY168" s="111"/>
      <c r="DZ168" s="111"/>
      <c r="EA168" s="111"/>
      <c r="EB168" s="17"/>
      <c r="EC168" s="17"/>
      <c r="ED168" s="17"/>
      <c r="EE168" s="17"/>
      <c r="EF168" s="17"/>
      <c r="EG168" s="17"/>
      <c r="EH168" s="17"/>
      <c r="EI168" s="17"/>
      <c r="EJ168" s="17"/>
      <c r="EK168" s="17"/>
    </row>
    <row r="169" spans="1:141" ht="16.5" customHeight="1">
      <c r="A169" s="17"/>
      <c r="B169" s="17"/>
      <c r="C169" s="17"/>
      <c r="D169" s="145"/>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46"/>
      <c r="AI169" s="146"/>
      <c r="AJ169" s="17"/>
      <c r="AK169" s="17"/>
      <c r="AL169" s="146"/>
      <c r="AM169" s="146"/>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c r="BN169" s="17"/>
      <c r="BO169" s="17"/>
      <c r="BP169" s="17"/>
      <c r="BQ169" s="17"/>
      <c r="BR169" s="17"/>
      <c r="BS169" s="17"/>
      <c r="BT169" s="17"/>
      <c r="BU169" s="17"/>
      <c r="BV169" s="17"/>
      <c r="BW169" s="17"/>
      <c r="BX169" s="17"/>
      <c r="BY169" s="17"/>
      <c r="BZ169" s="17"/>
      <c r="CA169" s="17"/>
      <c r="CB169" s="17"/>
      <c r="CC169" s="17"/>
      <c r="CD169" s="17"/>
      <c r="CE169" s="17"/>
      <c r="CF169" s="17"/>
      <c r="CG169" s="17"/>
      <c r="CH169" s="17"/>
      <c r="CI169" s="17"/>
      <c r="CJ169" s="17"/>
      <c r="CK169" s="17"/>
      <c r="CL169" s="17"/>
      <c r="CM169" s="17"/>
      <c r="CN169" s="17"/>
      <c r="CO169" s="17"/>
      <c r="CP169" s="17"/>
      <c r="CQ169" s="17"/>
      <c r="CR169" s="17"/>
      <c r="CS169" s="17"/>
      <c r="CT169" s="17"/>
      <c r="CU169" s="17"/>
      <c r="CV169" s="17"/>
      <c r="CW169" s="17"/>
      <c r="CX169" s="17"/>
      <c r="CY169" s="17"/>
      <c r="CZ169" s="17"/>
      <c r="DA169" s="17"/>
      <c r="DB169" s="17"/>
      <c r="DC169" s="17"/>
      <c r="DD169" s="17"/>
      <c r="DE169" s="17"/>
      <c r="DF169" s="17"/>
      <c r="DG169" s="17"/>
      <c r="DH169" s="17"/>
      <c r="DI169" s="17"/>
      <c r="DJ169" s="17"/>
      <c r="DK169" s="17"/>
      <c r="DL169" s="17"/>
      <c r="DM169" s="17"/>
      <c r="DN169" s="17"/>
      <c r="DO169" s="17"/>
      <c r="DP169" s="17"/>
      <c r="DQ169" s="17"/>
      <c r="DR169" s="17"/>
      <c r="DS169" s="17"/>
      <c r="DT169" s="17"/>
      <c r="DU169" s="17"/>
      <c r="DV169" s="111"/>
      <c r="DW169" s="111"/>
      <c r="DX169" s="111"/>
      <c r="DY169" s="111"/>
      <c r="DZ169" s="111"/>
      <c r="EA169" s="111"/>
      <c r="EB169" s="17"/>
      <c r="EC169" s="17"/>
      <c r="ED169" s="17"/>
      <c r="EE169" s="17"/>
      <c r="EF169" s="17"/>
      <c r="EG169" s="17"/>
      <c r="EH169" s="17"/>
      <c r="EI169" s="17"/>
      <c r="EJ169" s="17"/>
      <c r="EK169" s="17"/>
    </row>
    <row r="170" spans="1:141" ht="16.5" customHeight="1">
      <c r="A170" s="17"/>
      <c r="B170" s="17"/>
      <c r="C170" s="17"/>
      <c r="D170" s="145"/>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46"/>
      <c r="AI170" s="146"/>
      <c r="AJ170" s="17"/>
      <c r="AK170" s="17"/>
      <c r="AL170" s="146"/>
      <c r="AM170" s="146"/>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c r="DK170" s="17"/>
      <c r="DL170" s="17"/>
      <c r="DM170" s="17"/>
      <c r="DN170" s="17"/>
      <c r="DO170" s="17"/>
      <c r="DP170" s="17"/>
      <c r="DQ170" s="17"/>
      <c r="DR170" s="17"/>
      <c r="DS170" s="17"/>
      <c r="DT170" s="17"/>
      <c r="DU170" s="17"/>
      <c r="DV170" s="111"/>
      <c r="DW170" s="111"/>
      <c r="DX170" s="111"/>
      <c r="DY170" s="111"/>
      <c r="DZ170" s="111"/>
      <c r="EA170" s="111"/>
      <c r="EB170" s="17"/>
      <c r="EC170" s="17"/>
      <c r="ED170" s="17"/>
      <c r="EE170" s="17"/>
      <c r="EF170" s="17"/>
      <c r="EG170" s="17"/>
      <c r="EH170" s="17"/>
      <c r="EI170" s="17"/>
      <c r="EJ170" s="17"/>
      <c r="EK170" s="17"/>
    </row>
    <row r="171" spans="1:141" ht="16.5" customHeight="1">
      <c r="A171" s="17"/>
      <c r="B171" s="17"/>
      <c r="C171" s="17"/>
      <c r="D171" s="145"/>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46"/>
      <c r="AI171" s="146"/>
      <c r="AJ171" s="17"/>
      <c r="AK171" s="17"/>
      <c r="AL171" s="146"/>
      <c r="AM171" s="146"/>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c r="BN171" s="17"/>
      <c r="BO171" s="17"/>
      <c r="BP171" s="17"/>
      <c r="BQ171" s="17"/>
      <c r="BR171" s="17"/>
      <c r="BS171" s="17"/>
      <c r="BT171" s="17"/>
      <c r="BU171" s="17"/>
      <c r="BV171" s="17"/>
      <c r="BW171" s="17"/>
      <c r="BX171" s="17"/>
      <c r="BY171" s="17"/>
      <c r="BZ171" s="17"/>
      <c r="CA171" s="17"/>
      <c r="CB171" s="17"/>
      <c r="CC171" s="17"/>
      <c r="CD171" s="17"/>
      <c r="CE171" s="17"/>
      <c r="CF171" s="17"/>
      <c r="CG171" s="17"/>
      <c r="CH171" s="17"/>
      <c r="CI171" s="17"/>
      <c r="CJ171" s="17"/>
      <c r="CK171" s="17"/>
      <c r="CL171" s="17"/>
      <c r="CM171" s="17"/>
      <c r="CN171" s="17"/>
      <c r="CO171" s="17"/>
      <c r="CP171" s="17"/>
      <c r="CQ171" s="17"/>
      <c r="CR171" s="17"/>
      <c r="CS171" s="17"/>
      <c r="CT171" s="17"/>
      <c r="CU171" s="17"/>
      <c r="CV171" s="17"/>
      <c r="CW171" s="17"/>
      <c r="CX171" s="17"/>
      <c r="CY171" s="17"/>
      <c r="CZ171" s="17"/>
      <c r="DA171" s="17"/>
      <c r="DB171" s="17"/>
      <c r="DC171" s="17"/>
      <c r="DD171" s="17"/>
      <c r="DE171" s="17"/>
      <c r="DF171" s="17"/>
      <c r="DG171" s="17"/>
      <c r="DH171" s="17"/>
      <c r="DI171" s="17"/>
      <c r="DJ171" s="17"/>
      <c r="DK171" s="17"/>
      <c r="DL171" s="17"/>
      <c r="DM171" s="17"/>
      <c r="DN171" s="17"/>
      <c r="DO171" s="17"/>
      <c r="DP171" s="17"/>
      <c r="DQ171" s="17"/>
      <c r="DR171" s="17"/>
      <c r="DS171" s="17"/>
      <c r="DT171" s="17"/>
      <c r="DU171" s="17"/>
      <c r="DV171" s="111"/>
      <c r="DW171" s="111"/>
      <c r="DX171" s="111"/>
      <c r="DY171" s="111"/>
      <c r="DZ171" s="111"/>
      <c r="EA171" s="111"/>
      <c r="EB171" s="17"/>
      <c r="EC171" s="17"/>
      <c r="ED171" s="17"/>
      <c r="EE171" s="17"/>
      <c r="EF171" s="17"/>
      <c r="EG171" s="17"/>
      <c r="EH171" s="17"/>
      <c r="EI171" s="17"/>
      <c r="EJ171" s="17"/>
      <c r="EK171" s="17"/>
    </row>
    <row r="172" spans="1:141" ht="16.5" customHeight="1">
      <c r="A172" s="17"/>
      <c r="B172" s="17"/>
      <c r="C172" s="17"/>
      <c r="D172" s="145"/>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46"/>
      <c r="AI172" s="146"/>
      <c r="AJ172" s="17"/>
      <c r="AK172" s="17"/>
      <c r="AL172" s="146"/>
      <c r="AM172" s="146"/>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c r="BN172" s="17"/>
      <c r="BO172" s="17"/>
      <c r="BP172" s="17"/>
      <c r="BQ172" s="17"/>
      <c r="BR172" s="17"/>
      <c r="BS172" s="17"/>
      <c r="BT172" s="17"/>
      <c r="BU172" s="17"/>
      <c r="BV172" s="17"/>
      <c r="BW172" s="17"/>
      <c r="BX172" s="17"/>
      <c r="BY172" s="17"/>
      <c r="BZ172" s="17"/>
      <c r="CA172" s="17"/>
      <c r="CB172" s="17"/>
      <c r="CC172" s="17"/>
      <c r="CD172" s="17"/>
      <c r="CE172" s="17"/>
      <c r="CF172" s="17"/>
      <c r="CG172" s="17"/>
      <c r="CH172" s="17"/>
      <c r="CI172" s="17"/>
      <c r="CJ172" s="17"/>
      <c r="CK172" s="17"/>
      <c r="CL172" s="17"/>
      <c r="CM172" s="17"/>
      <c r="CN172" s="17"/>
      <c r="CO172" s="17"/>
      <c r="CP172" s="17"/>
      <c r="CQ172" s="17"/>
      <c r="CR172" s="17"/>
      <c r="CS172" s="17"/>
      <c r="CT172" s="17"/>
      <c r="CU172" s="17"/>
      <c r="CV172" s="17"/>
      <c r="CW172" s="17"/>
      <c r="CX172" s="17"/>
      <c r="CY172" s="17"/>
      <c r="CZ172" s="17"/>
      <c r="DA172" s="17"/>
      <c r="DB172" s="17"/>
      <c r="DC172" s="17"/>
      <c r="DD172" s="17"/>
      <c r="DE172" s="17"/>
      <c r="DF172" s="17"/>
      <c r="DG172" s="17"/>
      <c r="DH172" s="17"/>
      <c r="DI172" s="17"/>
      <c r="DJ172" s="17"/>
      <c r="DK172" s="17"/>
      <c r="DL172" s="17"/>
      <c r="DM172" s="17"/>
      <c r="DN172" s="17"/>
      <c r="DO172" s="17"/>
      <c r="DP172" s="17"/>
      <c r="DQ172" s="17"/>
      <c r="DR172" s="17"/>
      <c r="DS172" s="17"/>
      <c r="DT172" s="17"/>
      <c r="DU172" s="17"/>
      <c r="DV172" s="111"/>
      <c r="DW172" s="111"/>
      <c r="DX172" s="111"/>
      <c r="DY172" s="111"/>
      <c r="DZ172" s="111"/>
      <c r="EA172" s="111"/>
      <c r="EB172" s="17"/>
      <c r="EC172" s="17"/>
      <c r="ED172" s="17"/>
      <c r="EE172" s="17"/>
      <c r="EF172" s="17"/>
      <c r="EG172" s="17"/>
      <c r="EH172" s="17"/>
      <c r="EI172" s="17"/>
      <c r="EJ172" s="17"/>
      <c r="EK172" s="17"/>
    </row>
    <row r="173" spans="1:141" ht="16.5" customHeight="1">
      <c r="A173" s="17"/>
      <c r="B173" s="17"/>
      <c r="C173" s="17"/>
      <c r="D173" s="145"/>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46"/>
      <c r="AI173" s="146"/>
      <c r="AJ173" s="17"/>
      <c r="AK173" s="17"/>
      <c r="AL173" s="146"/>
      <c r="AM173" s="146"/>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c r="BN173" s="17"/>
      <c r="BO173" s="17"/>
      <c r="BP173" s="17"/>
      <c r="BQ173" s="17"/>
      <c r="BR173" s="17"/>
      <c r="BS173" s="17"/>
      <c r="BT173" s="17"/>
      <c r="BU173" s="17"/>
      <c r="BV173" s="17"/>
      <c r="BW173" s="17"/>
      <c r="BX173" s="17"/>
      <c r="BY173" s="17"/>
      <c r="BZ173" s="17"/>
      <c r="CA173" s="17"/>
      <c r="CB173" s="17"/>
      <c r="CC173" s="17"/>
      <c r="CD173" s="17"/>
      <c r="CE173" s="17"/>
      <c r="CF173" s="17"/>
      <c r="CG173" s="17"/>
      <c r="CH173" s="17"/>
      <c r="CI173" s="17"/>
      <c r="CJ173" s="17"/>
      <c r="CK173" s="17"/>
      <c r="CL173" s="17"/>
      <c r="CM173" s="17"/>
      <c r="CN173" s="17"/>
      <c r="CO173" s="17"/>
      <c r="CP173" s="17"/>
      <c r="CQ173" s="17"/>
      <c r="CR173" s="17"/>
      <c r="CS173" s="17"/>
      <c r="CT173" s="17"/>
      <c r="CU173" s="17"/>
      <c r="CV173" s="17"/>
      <c r="CW173" s="17"/>
      <c r="CX173" s="17"/>
      <c r="CY173" s="17"/>
      <c r="CZ173" s="17"/>
      <c r="DA173" s="17"/>
      <c r="DB173" s="17"/>
      <c r="DC173" s="17"/>
      <c r="DD173" s="17"/>
      <c r="DE173" s="17"/>
      <c r="DF173" s="17"/>
      <c r="DG173" s="17"/>
      <c r="DH173" s="17"/>
      <c r="DI173" s="17"/>
      <c r="DJ173" s="17"/>
      <c r="DK173" s="17"/>
      <c r="DL173" s="17"/>
      <c r="DM173" s="17"/>
      <c r="DN173" s="17"/>
      <c r="DO173" s="17"/>
      <c r="DP173" s="17"/>
      <c r="DQ173" s="17"/>
      <c r="DR173" s="17"/>
      <c r="DS173" s="17"/>
      <c r="DT173" s="17"/>
      <c r="DU173" s="17"/>
      <c r="DV173" s="111"/>
      <c r="DW173" s="111"/>
      <c r="DX173" s="111"/>
      <c r="DY173" s="111"/>
      <c r="DZ173" s="111"/>
      <c r="EA173" s="111"/>
      <c r="EB173" s="17"/>
      <c r="EC173" s="17"/>
      <c r="ED173" s="17"/>
      <c r="EE173" s="17"/>
      <c r="EF173" s="17"/>
      <c r="EG173" s="17"/>
      <c r="EH173" s="17"/>
      <c r="EI173" s="17"/>
      <c r="EJ173" s="17"/>
      <c r="EK173" s="17"/>
    </row>
    <row r="174" spans="1:141" ht="16.5" customHeight="1">
      <c r="A174" s="17"/>
      <c r="B174" s="17"/>
      <c r="C174" s="17"/>
      <c r="D174" s="145"/>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46"/>
      <c r="AI174" s="146"/>
      <c r="AJ174" s="17"/>
      <c r="AK174" s="17"/>
      <c r="AL174" s="146"/>
      <c r="AM174" s="146"/>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c r="BN174" s="17"/>
      <c r="BO174" s="17"/>
      <c r="BP174" s="17"/>
      <c r="BQ174" s="17"/>
      <c r="BR174" s="17"/>
      <c r="BS174" s="17"/>
      <c r="BT174" s="17"/>
      <c r="BU174" s="17"/>
      <c r="BV174" s="17"/>
      <c r="BW174" s="17"/>
      <c r="BX174" s="17"/>
      <c r="BY174" s="17"/>
      <c r="BZ174" s="17"/>
      <c r="CA174" s="17"/>
      <c r="CB174" s="17"/>
      <c r="CC174" s="17"/>
      <c r="CD174" s="17"/>
      <c r="CE174" s="17"/>
      <c r="CF174" s="17"/>
      <c r="CG174" s="17"/>
      <c r="CH174" s="17"/>
      <c r="CI174" s="17"/>
      <c r="CJ174" s="17"/>
      <c r="CK174" s="17"/>
      <c r="CL174" s="17"/>
      <c r="CM174" s="17"/>
      <c r="CN174" s="17"/>
      <c r="CO174" s="17"/>
      <c r="CP174" s="17"/>
      <c r="CQ174" s="17"/>
      <c r="CR174" s="17"/>
      <c r="CS174" s="17"/>
      <c r="CT174" s="17"/>
      <c r="CU174" s="17"/>
      <c r="CV174" s="17"/>
      <c r="CW174" s="17"/>
      <c r="CX174" s="17"/>
      <c r="CY174" s="17"/>
      <c r="CZ174" s="17"/>
      <c r="DA174" s="17"/>
      <c r="DB174" s="17"/>
      <c r="DC174" s="17"/>
      <c r="DD174" s="17"/>
      <c r="DE174" s="17"/>
      <c r="DF174" s="17"/>
      <c r="DG174" s="17"/>
      <c r="DH174" s="17"/>
      <c r="DI174" s="17"/>
      <c r="DJ174" s="17"/>
      <c r="DK174" s="17"/>
      <c r="DL174" s="17"/>
      <c r="DM174" s="17"/>
      <c r="DN174" s="17"/>
      <c r="DO174" s="17"/>
      <c r="DP174" s="17"/>
      <c r="DQ174" s="17"/>
      <c r="DR174" s="17"/>
      <c r="DS174" s="17"/>
      <c r="DT174" s="17"/>
      <c r="DU174" s="17"/>
      <c r="DV174" s="111"/>
      <c r="DW174" s="111"/>
      <c r="DX174" s="111"/>
      <c r="DY174" s="111"/>
      <c r="DZ174" s="111"/>
      <c r="EA174" s="111"/>
      <c r="EB174" s="17"/>
      <c r="EC174" s="17"/>
      <c r="ED174" s="17"/>
      <c r="EE174" s="17"/>
      <c r="EF174" s="17"/>
      <c r="EG174" s="17"/>
      <c r="EH174" s="17"/>
      <c r="EI174" s="17"/>
      <c r="EJ174" s="17"/>
      <c r="EK174" s="17"/>
    </row>
    <row r="175" spans="1:141" ht="16.5" customHeight="1">
      <c r="A175" s="17"/>
      <c r="B175" s="17"/>
      <c r="C175" s="17"/>
      <c r="D175" s="145"/>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46"/>
      <c r="AI175" s="146"/>
      <c r="AJ175" s="17"/>
      <c r="AK175" s="17"/>
      <c r="AL175" s="146"/>
      <c r="AM175" s="146"/>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c r="BN175" s="17"/>
      <c r="BO175" s="17"/>
      <c r="BP175" s="17"/>
      <c r="BQ175" s="17"/>
      <c r="BR175" s="17"/>
      <c r="BS175" s="17"/>
      <c r="BT175" s="17"/>
      <c r="BU175" s="17"/>
      <c r="BV175" s="17"/>
      <c r="BW175" s="17"/>
      <c r="BX175" s="17"/>
      <c r="BY175" s="17"/>
      <c r="BZ175" s="17"/>
      <c r="CA175" s="17"/>
      <c r="CB175" s="17"/>
      <c r="CC175" s="17"/>
      <c r="CD175" s="17"/>
      <c r="CE175" s="17"/>
      <c r="CF175" s="17"/>
      <c r="CG175" s="17"/>
      <c r="CH175" s="17"/>
      <c r="CI175" s="17"/>
      <c r="CJ175" s="17"/>
      <c r="CK175" s="17"/>
      <c r="CL175" s="17"/>
      <c r="CM175" s="17"/>
      <c r="CN175" s="17"/>
      <c r="CO175" s="17"/>
      <c r="CP175" s="17"/>
      <c r="CQ175" s="17"/>
      <c r="CR175" s="17"/>
      <c r="CS175" s="17"/>
      <c r="CT175" s="17"/>
      <c r="CU175" s="17"/>
      <c r="CV175" s="17"/>
      <c r="CW175" s="17"/>
      <c r="CX175" s="17"/>
      <c r="CY175" s="17"/>
      <c r="CZ175" s="17"/>
      <c r="DA175" s="17"/>
      <c r="DB175" s="17"/>
      <c r="DC175" s="17"/>
      <c r="DD175" s="17"/>
      <c r="DE175" s="17"/>
      <c r="DF175" s="17"/>
      <c r="DG175" s="17"/>
      <c r="DH175" s="17"/>
      <c r="DI175" s="17"/>
      <c r="DJ175" s="17"/>
      <c r="DK175" s="17"/>
      <c r="DL175" s="17"/>
      <c r="DM175" s="17"/>
      <c r="DN175" s="17"/>
      <c r="DO175" s="17"/>
      <c r="DP175" s="17"/>
      <c r="DQ175" s="17"/>
      <c r="DR175" s="17"/>
      <c r="DS175" s="17"/>
      <c r="DT175" s="17"/>
      <c r="DU175" s="17"/>
      <c r="DV175" s="111"/>
      <c r="DW175" s="111"/>
      <c r="DX175" s="111"/>
      <c r="DY175" s="111"/>
      <c r="DZ175" s="111"/>
      <c r="EA175" s="111"/>
      <c r="EB175" s="17"/>
      <c r="EC175" s="17"/>
      <c r="ED175" s="17"/>
      <c r="EE175" s="17"/>
      <c r="EF175" s="17"/>
      <c r="EG175" s="17"/>
      <c r="EH175" s="17"/>
      <c r="EI175" s="17"/>
      <c r="EJ175" s="17"/>
      <c r="EK175" s="17"/>
    </row>
    <row r="176" spans="1:141" ht="16.5" customHeight="1">
      <c r="A176" s="17"/>
      <c r="B176" s="17"/>
      <c r="C176" s="17"/>
      <c r="D176" s="145"/>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46"/>
      <c r="AI176" s="146"/>
      <c r="AJ176" s="17"/>
      <c r="AK176" s="17"/>
      <c r="AL176" s="146"/>
      <c r="AM176" s="146"/>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c r="BN176" s="17"/>
      <c r="BO176" s="17"/>
      <c r="BP176" s="17"/>
      <c r="BQ176" s="17"/>
      <c r="BR176" s="17"/>
      <c r="BS176" s="17"/>
      <c r="BT176" s="17"/>
      <c r="BU176" s="17"/>
      <c r="BV176" s="17"/>
      <c r="BW176" s="17"/>
      <c r="BX176" s="17"/>
      <c r="BY176" s="17"/>
      <c r="BZ176" s="17"/>
      <c r="CA176" s="17"/>
      <c r="CB176" s="17"/>
      <c r="CC176" s="17"/>
      <c r="CD176" s="17"/>
      <c r="CE176" s="17"/>
      <c r="CF176" s="17"/>
      <c r="CG176" s="17"/>
      <c r="CH176" s="17"/>
      <c r="CI176" s="17"/>
      <c r="CJ176" s="17"/>
      <c r="CK176" s="17"/>
      <c r="CL176" s="17"/>
      <c r="CM176" s="17"/>
      <c r="CN176" s="17"/>
      <c r="CO176" s="17"/>
      <c r="CP176" s="17"/>
      <c r="CQ176" s="17"/>
      <c r="CR176" s="17"/>
      <c r="CS176" s="17"/>
      <c r="CT176" s="17"/>
      <c r="CU176" s="17"/>
      <c r="CV176" s="17"/>
      <c r="CW176" s="17"/>
      <c r="CX176" s="17"/>
      <c r="CY176" s="17"/>
      <c r="CZ176" s="17"/>
      <c r="DA176" s="17"/>
      <c r="DB176" s="17"/>
      <c r="DC176" s="17"/>
      <c r="DD176" s="17"/>
      <c r="DE176" s="17"/>
      <c r="DF176" s="17"/>
      <c r="DG176" s="17"/>
      <c r="DH176" s="17"/>
      <c r="DI176" s="17"/>
      <c r="DJ176" s="17"/>
      <c r="DK176" s="17"/>
      <c r="DL176" s="17"/>
      <c r="DM176" s="17"/>
      <c r="DN176" s="17"/>
      <c r="DO176" s="17"/>
      <c r="DP176" s="17"/>
      <c r="DQ176" s="17"/>
      <c r="DR176" s="17"/>
      <c r="DS176" s="17"/>
      <c r="DT176" s="17"/>
      <c r="DU176" s="17"/>
      <c r="DV176" s="111"/>
      <c r="DW176" s="111"/>
      <c r="DX176" s="111"/>
      <c r="DY176" s="111"/>
      <c r="DZ176" s="111"/>
      <c r="EA176" s="111"/>
      <c r="EB176" s="17"/>
      <c r="EC176" s="17"/>
      <c r="ED176" s="17"/>
      <c r="EE176" s="17"/>
      <c r="EF176" s="17"/>
      <c r="EG176" s="17"/>
      <c r="EH176" s="17"/>
      <c r="EI176" s="17"/>
      <c r="EJ176" s="17"/>
      <c r="EK176" s="17"/>
    </row>
    <row r="177" spans="1:141" ht="16.5" customHeight="1">
      <c r="A177" s="17"/>
      <c r="B177" s="17"/>
      <c r="C177" s="17"/>
      <c r="D177" s="145"/>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46"/>
      <c r="AI177" s="146"/>
      <c r="AJ177" s="17"/>
      <c r="AK177" s="17"/>
      <c r="AL177" s="146"/>
      <c r="AM177" s="146"/>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c r="BN177" s="17"/>
      <c r="BO177" s="17"/>
      <c r="BP177" s="17"/>
      <c r="BQ177" s="17"/>
      <c r="BR177" s="17"/>
      <c r="BS177" s="17"/>
      <c r="BT177" s="17"/>
      <c r="BU177" s="17"/>
      <c r="BV177" s="17"/>
      <c r="BW177" s="17"/>
      <c r="BX177" s="17"/>
      <c r="BY177" s="17"/>
      <c r="BZ177" s="17"/>
      <c r="CA177" s="17"/>
      <c r="CB177" s="17"/>
      <c r="CC177" s="17"/>
      <c r="CD177" s="17"/>
      <c r="CE177" s="17"/>
      <c r="CF177" s="17"/>
      <c r="CG177" s="17"/>
      <c r="CH177" s="17"/>
      <c r="CI177" s="17"/>
      <c r="CJ177" s="17"/>
      <c r="CK177" s="17"/>
      <c r="CL177" s="17"/>
      <c r="CM177" s="17"/>
      <c r="CN177" s="17"/>
      <c r="CO177" s="17"/>
      <c r="CP177" s="17"/>
      <c r="CQ177" s="17"/>
      <c r="CR177" s="17"/>
      <c r="CS177" s="17"/>
      <c r="CT177" s="17"/>
      <c r="CU177" s="17"/>
      <c r="CV177" s="17"/>
      <c r="CW177" s="17"/>
      <c r="CX177" s="17"/>
      <c r="CY177" s="17"/>
      <c r="CZ177" s="17"/>
      <c r="DA177" s="17"/>
      <c r="DB177" s="17"/>
      <c r="DC177" s="17"/>
      <c r="DD177" s="17"/>
      <c r="DE177" s="17"/>
      <c r="DF177" s="17"/>
      <c r="DG177" s="17"/>
      <c r="DH177" s="17"/>
      <c r="DI177" s="17"/>
      <c r="DJ177" s="17"/>
      <c r="DK177" s="17"/>
      <c r="DL177" s="17"/>
      <c r="DM177" s="17"/>
      <c r="DN177" s="17"/>
      <c r="DO177" s="17"/>
      <c r="DP177" s="17"/>
      <c r="DQ177" s="17"/>
      <c r="DR177" s="17"/>
      <c r="DS177" s="17"/>
      <c r="DT177" s="17"/>
      <c r="DU177" s="17"/>
      <c r="DV177" s="111"/>
      <c r="DW177" s="111"/>
      <c r="DX177" s="111"/>
      <c r="DY177" s="111"/>
      <c r="DZ177" s="111"/>
      <c r="EA177" s="111"/>
      <c r="EB177" s="17"/>
      <c r="EC177" s="17"/>
      <c r="ED177" s="17"/>
      <c r="EE177" s="17"/>
      <c r="EF177" s="17"/>
      <c r="EG177" s="17"/>
      <c r="EH177" s="17"/>
      <c r="EI177" s="17"/>
      <c r="EJ177" s="17"/>
      <c r="EK177" s="17"/>
    </row>
    <row r="178" spans="1:141" ht="16.5" customHeight="1">
      <c r="A178" s="17"/>
      <c r="B178" s="17"/>
      <c r="C178" s="17"/>
      <c r="D178" s="145"/>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46"/>
      <c r="AI178" s="146"/>
      <c r="AJ178" s="17"/>
      <c r="AK178" s="17"/>
      <c r="AL178" s="146"/>
      <c r="AM178" s="146"/>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c r="BN178" s="17"/>
      <c r="BO178" s="17"/>
      <c r="BP178" s="17"/>
      <c r="BQ178" s="17"/>
      <c r="BR178" s="17"/>
      <c r="BS178" s="17"/>
      <c r="BT178" s="17"/>
      <c r="BU178" s="17"/>
      <c r="BV178" s="17"/>
      <c r="BW178" s="17"/>
      <c r="BX178" s="17"/>
      <c r="BY178" s="17"/>
      <c r="BZ178" s="17"/>
      <c r="CA178" s="17"/>
      <c r="CB178" s="17"/>
      <c r="CC178" s="17"/>
      <c r="CD178" s="17"/>
      <c r="CE178" s="17"/>
      <c r="CF178" s="17"/>
      <c r="CG178" s="17"/>
      <c r="CH178" s="17"/>
      <c r="CI178" s="17"/>
      <c r="CJ178" s="17"/>
      <c r="CK178" s="17"/>
      <c r="CL178" s="17"/>
      <c r="CM178" s="17"/>
      <c r="CN178" s="17"/>
      <c r="CO178" s="17"/>
      <c r="CP178" s="17"/>
      <c r="CQ178" s="17"/>
      <c r="CR178" s="17"/>
      <c r="CS178" s="17"/>
      <c r="CT178" s="17"/>
      <c r="CU178" s="17"/>
      <c r="CV178" s="17"/>
      <c r="CW178" s="17"/>
      <c r="CX178" s="17"/>
      <c r="CY178" s="17"/>
      <c r="CZ178" s="17"/>
      <c r="DA178" s="17"/>
      <c r="DB178" s="17"/>
      <c r="DC178" s="17"/>
      <c r="DD178" s="17"/>
      <c r="DE178" s="17"/>
      <c r="DF178" s="17"/>
      <c r="DG178" s="17"/>
      <c r="DH178" s="17"/>
      <c r="DI178" s="17"/>
      <c r="DJ178" s="17"/>
      <c r="DK178" s="17"/>
      <c r="DL178" s="17"/>
      <c r="DM178" s="17"/>
      <c r="DN178" s="17"/>
      <c r="DO178" s="17"/>
      <c r="DP178" s="17"/>
      <c r="DQ178" s="17"/>
      <c r="DR178" s="17"/>
      <c r="DS178" s="17"/>
      <c r="DT178" s="17"/>
      <c r="DU178" s="17"/>
      <c r="DV178" s="111"/>
      <c r="DW178" s="111"/>
      <c r="DX178" s="111"/>
      <c r="DY178" s="111"/>
      <c r="DZ178" s="111"/>
      <c r="EA178" s="111"/>
      <c r="EB178" s="17"/>
      <c r="EC178" s="17"/>
      <c r="ED178" s="17"/>
      <c r="EE178" s="17"/>
      <c r="EF178" s="17"/>
      <c r="EG178" s="17"/>
      <c r="EH178" s="17"/>
      <c r="EI178" s="17"/>
      <c r="EJ178" s="17"/>
      <c r="EK178" s="17"/>
    </row>
    <row r="179" spans="1:141" ht="16.5" customHeight="1">
      <c r="A179" s="17"/>
      <c r="B179" s="17"/>
      <c r="C179" s="17"/>
      <c r="D179" s="145"/>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46"/>
      <c r="AI179" s="146"/>
      <c r="AJ179" s="17"/>
      <c r="AK179" s="17"/>
      <c r="AL179" s="146"/>
      <c r="AM179" s="146"/>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c r="BN179" s="17"/>
      <c r="BO179" s="17"/>
      <c r="BP179" s="17"/>
      <c r="BQ179" s="17"/>
      <c r="BR179" s="17"/>
      <c r="BS179" s="17"/>
      <c r="BT179" s="17"/>
      <c r="BU179" s="17"/>
      <c r="BV179" s="17"/>
      <c r="BW179" s="17"/>
      <c r="BX179" s="17"/>
      <c r="BY179" s="17"/>
      <c r="BZ179" s="17"/>
      <c r="CA179" s="17"/>
      <c r="CB179" s="17"/>
      <c r="CC179" s="17"/>
      <c r="CD179" s="17"/>
      <c r="CE179" s="17"/>
      <c r="CF179" s="17"/>
      <c r="CG179" s="17"/>
      <c r="CH179" s="17"/>
      <c r="CI179" s="17"/>
      <c r="CJ179" s="17"/>
      <c r="CK179" s="17"/>
      <c r="CL179" s="17"/>
      <c r="CM179" s="17"/>
      <c r="CN179" s="17"/>
      <c r="CO179" s="17"/>
      <c r="CP179" s="17"/>
      <c r="CQ179" s="17"/>
      <c r="CR179" s="17"/>
      <c r="CS179" s="17"/>
      <c r="CT179" s="17"/>
      <c r="CU179" s="17"/>
      <c r="CV179" s="17"/>
      <c r="CW179" s="17"/>
      <c r="CX179" s="17"/>
      <c r="CY179" s="17"/>
      <c r="CZ179" s="17"/>
      <c r="DA179" s="17"/>
      <c r="DB179" s="17"/>
      <c r="DC179" s="17"/>
      <c r="DD179" s="17"/>
      <c r="DE179" s="17"/>
      <c r="DF179" s="17"/>
      <c r="DG179" s="17"/>
      <c r="DH179" s="17"/>
      <c r="DI179" s="17"/>
      <c r="DJ179" s="17"/>
      <c r="DK179" s="17"/>
      <c r="DL179" s="17"/>
      <c r="DM179" s="17"/>
      <c r="DN179" s="17"/>
      <c r="DO179" s="17"/>
      <c r="DP179" s="17"/>
      <c r="DQ179" s="17"/>
      <c r="DR179" s="17"/>
      <c r="DS179" s="17"/>
      <c r="DT179" s="17"/>
      <c r="DU179" s="17"/>
      <c r="DV179" s="111"/>
      <c r="DW179" s="111"/>
      <c r="DX179" s="111"/>
      <c r="DY179" s="111"/>
      <c r="DZ179" s="111"/>
      <c r="EA179" s="111"/>
      <c r="EB179" s="17"/>
      <c r="EC179" s="17"/>
      <c r="ED179" s="17"/>
      <c r="EE179" s="17"/>
      <c r="EF179" s="17"/>
      <c r="EG179" s="17"/>
      <c r="EH179" s="17"/>
      <c r="EI179" s="17"/>
      <c r="EJ179" s="17"/>
      <c r="EK179" s="17"/>
    </row>
    <row r="180" spans="1:141" ht="16.5" customHeight="1">
      <c r="A180" s="17"/>
      <c r="B180" s="17"/>
      <c r="C180" s="17"/>
      <c r="D180" s="145"/>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46"/>
      <c r="AI180" s="146"/>
      <c r="AJ180" s="17"/>
      <c r="AK180" s="17"/>
      <c r="AL180" s="146"/>
      <c r="AM180" s="146"/>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c r="BN180" s="17"/>
      <c r="BO180" s="17"/>
      <c r="BP180" s="17"/>
      <c r="BQ180" s="17"/>
      <c r="BR180" s="17"/>
      <c r="BS180" s="17"/>
      <c r="BT180" s="17"/>
      <c r="BU180" s="17"/>
      <c r="BV180" s="17"/>
      <c r="BW180" s="17"/>
      <c r="BX180" s="17"/>
      <c r="BY180" s="17"/>
      <c r="BZ180" s="17"/>
      <c r="CA180" s="17"/>
      <c r="CB180" s="17"/>
      <c r="CC180" s="17"/>
      <c r="CD180" s="17"/>
      <c r="CE180" s="17"/>
      <c r="CF180" s="17"/>
      <c r="CG180" s="17"/>
      <c r="CH180" s="17"/>
      <c r="CI180" s="17"/>
      <c r="CJ180" s="17"/>
      <c r="CK180" s="17"/>
      <c r="CL180" s="17"/>
      <c r="CM180" s="17"/>
      <c r="CN180" s="17"/>
      <c r="CO180" s="17"/>
      <c r="CP180" s="17"/>
      <c r="CQ180" s="17"/>
      <c r="CR180" s="17"/>
      <c r="CS180" s="17"/>
      <c r="CT180" s="17"/>
      <c r="CU180" s="17"/>
      <c r="CV180" s="17"/>
      <c r="CW180" s="17"/>
      <c r="CX180" s="17"/>
      <c r="CY180" s="17"/>
      <c r="CZ180" s="17"/>
      <c r="DA180" s="17"/>
      <c r="DB180" s="17"/>
      <c r="DC180" s="17"/>
      <c r="DD180" s="17"/>
      <c r="DE180" s="17"/>
      <c r="DF180" s="17"/>
      <c r="DG180" s="17"/>
      <c r="DH180" s="17"/>
      <c r="DI180" s="17"/>
      <c r="DJ180" s="17"/>
      <c r="DK180" s="17"/>
      <c r="DL180" s="17"/>
      <c r="DM180" s="17"/>
      <c r="DN180" s="17"/>
      <c r="DO180" s="17"/>
      <c r="DP180" s="17"/>
      <c r="DQ180" s="17"/>
      <c r="DR180" s="17"/>
      <c r="DS180" s="17"/>
      <c r="DT180" s="17"/>
      <c r="DU180" s="17"/>
      <c r="DV180" s="111"/>
      <c r="DW180" s="111"/>
      <c r="DX180" s="111"/>
      <c r="DY180" s="111"/>
      <c r="DZ180" s="111"/>
      <c r="EA180" s="111"/>
      <c r="EB180" s="17"/>
      <c r="EC180" s="17"/>
      <c r="ED180" s="17"/>
      <c r="EE180" s="17"/>
      <c r="EF180" s="17"/>
      <c r="EG180" s="17"/>
      <c r="EH180" s="17"/>
      <c r="EI180" s="17"/>
      <c r="EJ180" s="17"/>
      <c r="EK180" s="17"/>
    </row>
    <row r="181" spans="1:141" ht="16.5" customHeight="1">
      <c r="A181" s="17"/>
      <c r="B181" s="17"/>
      <c r="C181" s="17"/>
      <c r="D181" s="145"/>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46"/>
      <c r="AI181" s="146"/>
      <c r="AJ181" s="17"/>
      <c r="AK181" s="17"/>
      <c r="AL181" s="146"/>
      <c r="AM181" s="146"/>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c r="BN181" s="17"/>
      <c r="BO181" s="17"/>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11"/>
      <c r="DW181" s="111"/>
      <c r="DX181" s="111"/>
      <c r="DY181" s="111"/>
      <c r="DZ181" s="111"/>
      <c r="EA181" s="111"/>
      <c r="EB181" s="17"/>
      <c r="EC181" s="17"/>
      <c r="ED181" s="17"/>
      <c r="EE181" s="17"/>
      <c r="EF181" s="17"/>
      <c r="EG181" s="17"/>
      <c r="EH181" s="17"/>
      <c r="EI181" s="17"/>
      <c r="EJ181" s="17"/>
      <c r="EK181" s="17"/>
    </row>
    <row r="182" spans="1:141" ht="16.5" customHeight="1">
      <c r="A182" s="17"/>
      <c r="B182" s="17"/>
      <c r="C182" s="17"/>
      <c r="D182" s="145"/>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46"/>
      <c r="AI182" s="146"/>
      <c r="AJ182" s="17"/>
      <c r="AK182" s="17"/>
      <c r="AL182" s="146"/>
      <c r="AM182" s="146"/>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11"/>
      <c r="DW182" s="111"/>
      <c r="DX182" s="111"/>
      <c r="DY182" s="111"/>
      <c r="DZ182" s="111"/>
      <c r="EA182" s="111"/>
      <c r="EB182" s="17"/>
      <c r="EC182" s="17"/>
      <c r="ED182" s="17"/>
      <c r="EE182" s="17"/>
      <c r="EF182" s="17"/>
      <c r="EG182" s="17"/>
      <c r="EH182" s="17"/>
      <c r="EI182" s="17"/>
      <c r="EJ182" s="17"/>
      <c r="EK182" s="17"/>
    </row>
    <row r="183" spans="1:141" ht="16.5" customHeight="1">
      <c r="A183" s="17"/>
      <c r="B183" s="17"/>
      <c r="C183" s="17"/>
      <c r="D183" s="145"/>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46"/>
      <c r="AI183" s="146"/>
      <c r="AJ183" s="17"/>
      <c r="AK183" s="17"/>
      <c r="AL183" s="146"/>
      <c r="AM183" s="146"/>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c r="BN183" s="17"/>
      <c r="BO183" s="17"/>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11"/>
      <c r="DW183" s="111"/>
      <c r="DX183" s="111"/>
      <c r="DY183" s="111"/>
      <c r="DZ183" s="111"/>
      <c r="EA183" s="111"/>
      <c r="EB183" s="17"/>
      <c r="EC183" s="17"/>
      <c r="ED183" s="17"/>
      <c r="EE183" s="17"/>
      <c r="EF183" s="17"/>
      <c r="EG183" s="17"/>
      <c r="EH183" s="17"/>
      <c r="EI183" s="17"/>
      <c r="EJ183" s="17"/>
      <c r="EK183" s="17"/>
    </row>
    <row r="184" spans="1:141" ht="16.5" customHeight="1">
      <c r="A184" s="17"/>
      <c r="B184" s="17"/>
      <c r="C184" s="17"/>
      <c r="D184" s="145"/>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46"/>
      <c r="AI184" s="146"/>
      <c r="AJ184" s="17"/>
      <c r="AK184" s="17"/>
      <c r="AL184" s="146"/>
      <c r="AM184" s="146"/>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11"/>
      <c r="DW184" s="111"/>
      <c r="DX184" s="111"/>
      <c r="DY184" s="111"/>
      <c r="DZ184" s="111"/>
      <c r="EA184" s="111"/>
      <c r="EB184" s="17"/>
      <c r="EC184" s="17"/>
      <c r="ED184" s="17"/>
      <c r="EE184" s="17"/>
      <c r="EF184" s="17"/>
      <c r="EG184" s="17"/>
      <c r="EH184" s="17"/>
      <c r="EI184" s="17"/>
      <c r="EJ184" s="17"/>
      <c r="EK184" s="17"/>
    </row>
    <row r="185" spans="1:141" ht="16.5" customHeight="1">
      <c r="A185" s="17"/>
      <c r="B185" s="17"/>
      <c r="C185" s="17"/>
      <c r="D185" s="145"/>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46"/>
      <c r="AI185" s="146"/>
      <c r="AJ185" s="17"/>
      <c r="AK185" s="17"/>
      <c r="AL185" s="146"/>
      <c r="AM185" s="146"/>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c r="BN185" s="17"/>
      <c r="BO185" s="17"/>
      <c r="BP185" s="17"/>
      <c r="BQ185" s="17"/>
      <c r="BR185" s="17"/>
      <c r="BS185" s="17"/>
      <c r="BT185" s="17"/>
      <c r="BU185" s="17"/>
      <c r="BV185" s="17"/>
      <c r="BW185" s="17"/>
      <c r="BX185" s="17"/>
      <c r="BY185" s="17"/>
      <c r="BZ185" s="17"/>
      <c r="CA185" s="17"/>
      <c r="CB185" s="17"/>
      <c r="CC185" s="17"/>
      <c r="CD185" s="17"/>
      <c r="CE185" s="17"/>
      <c r="CF185" s="17"/>
      <c r="CG185" s="17"/>
      <c r="CH185" s="17"/>
      <c r="CI185" s="17"/>
      <c r="CJ185" s="17"/>
      <c r="CK185" s="17"/>
      <c r="CL185" s="17"/>
      <c r="CM185" s="17"/>
      <c r="CN185" s="17"/>
      <c r="CO185" s="17"/>
      <c r="CP185" s="17"/>
      <c r="CQ185" s="17"/>
      <c r="CR185" s="17"/>
      <c r="CS185" s="17"/>
      <c r="CT185" s="17"/>
      <c r="CU185" s="17"/>
      <c r="CV185" s="17"/>
      <c r="CW185" s="17"/>
      <c r="CX185" s="17"/>
      <c r="CY185" s="17"/>
      <c r="CZ185" s="17"/>
      <c r="DA185" s="17"/>
      <c r="DB185" s="17"/>
      <c r="DC185" s="17"/>
      <c r="DD185" s="17"/>
      <c r="DE185" s="17"/>
      <c r="DF185" s="17"/>
      <c r="DG185" s="17"/>
      <c r="DH185" s="17"/>
      <c r="DI185" s="17"/>
      <c r="DJ185" s="17"/>
      <c r="DK185" s="17"/>
      <c r="DL185" s="17"/>
      <c r="DM185" s="17"/>
      <c r="DN185" s="17"/>
      <c r="DO185" s="17"/>
      <c r="DP185" s="17"/>
      <c r="DQ185" s="17"/>
      <c r="DR185" s="17"/>
      <c r="DS185" s="17"/>
      <c r="DT185" s="17"/>
      <c r="DU185" s="17"/>
      <c r="DV185" s="111"/>
      <c r="DW185" s="111"/>
      <c r="DX185" s="111"/>
      <c r="DY185" s="111"/>
      <c r="DZ185" s="111"/>
      <c r="EA185" s="111"/>
      <c r="EB185" s="17"/>
      <c r="EC185" s="17"/>
      <c r="ED185" s="17"/>
      <c r="EE185" s="17"/>
      <c r="EF185" s="17"/>
      <c r="EG185" s="17"/>
      <c r="EH185" s="17"/>
      <c r="EI185" s="17"/>
      <c r="EJ185" s="17"/>
      <c r="EK185" s="17"/>
    </row>
    <row r="186" spans="1:141" ht="16.5" customHeight="1">
      <c r="A186" s="17"/>
      <c r="B186" s="17"/>
      <c r="C186" s="17"/>
      <c r="D186" s="145"/>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46"/>
      <c r="AI186" s="146"/>
      <c r="AJ186" s="17"/>
      <c r="AK186" s="17"/>
      <c r="AL186" s="146"/>
      <c r="AM186" s="146"/>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c r="BN186" s="17"/>
      <c r="BO186" s="17"/>
      <c r="BP186" s="17"/>
      <c r="BQ186" s="17"/>
      <c r="BR186" s="17"/>
      <c r="BS186" s="17"/>
      <c r="BT186" s="17"/>
      <c r="BU186" s="17"/>
      <c r="BV186" s="17"/>
      <c r="BW186" s="17"/>
      <c r="BX186" s="17"/>
      <c r="BY186" s="17"/>
      <c r="BZ186" s="17"/>
      <c r="CA186" s="17"/>
      <c r="CB186" s="17"/>
      <c r="CC186" s="17"/>
      <c r="CD186" s="17"/>
      <c r="CE186" s="17"/>
      <c r="CF186" s="17"/>
      <c r="CG186" s="17"/>
      <c r="CH186" s="17"/>
      <c r="CI186" s="17"/>
      <c r="CJ186" s="17"/>
      <c r="CK186" s="17"/>
      <c r="CL186" s="17"/>
      <c r="CM186" s="17"/>
      <c r="CN186" s="17"/>
      <c r="CO186" s="17"/>
      <c r="CP186" s="17"/>
      <c r="CQ186" s="17"/>
      <c r="CR186" s="17"/>
      <c r="CS186" s="17"/>
      <c r="CT186" s="17"/>
      <c r="CU186" s="17"/>
      <c r="CV186" s="17"/>
      <c r="CW186" s="17"/>
      <c r="CX186" s="17"/>
      <c r="CY186" s="17"/>
      <c r="CZ186" s="17"/>
      <c r="DA186" s="17"/>
      <c r="DB186" s="17"/>
      <c r="DC186" s="17"/>
      <c r="DD186" s="17"/>
      <c r="DE186" s="17"/>
      <c r="DF186" s="17"/>
      <c r="DG186" s="17"/>
      <c r="DH186" s="17"/>
      <c r="DI186" s="17"/>
      <c r="DJ186" s="17"/>
      <c r="DK186" s="17"/>
      <c r="DL186" s="17"/>
      <c r="DM186" s="17"/>
      <c r="DN186" s="17"/>
      <c r="DO186" s="17"/>
      <c r="DP186" s="17"/>
      <c r="DQ186" s="17"/>
      <c r="DR186" s="17"/>
      <c r="DS186" s="17"/>
      <c r="DT186" s="17"/>
      <c r="DU186" s="17"/>
      <c r="DV186" s="111"/>
      <c r="DW186" s="111"/>
      <c r="DX186" s="111"/>
      <c r="DY186" s="111"/>
      <c r="DZ186" s="111"/>
      <c r="EA186" s="111"/>
      <c r="EB186" s="17"/>
      <c r="EC186" s="17"/>
      <c r="ED186" s="17"/>
      <c r="EE186" s="17"/>
      <c r="EF186" s="17"/>
      <c r="EG186" s="17"/>
      <c r="EH186" s="17"/>
      <c r="EI186" s="17"/>
      <c r="EJ186" s="17"/>
      <c r="EK186" s="17"/>
    </row>
    <row r="187" spans="1:141" ht="16.5" customHeight="1">
      <c r="A187" s="17"/>
      <c r="B187" s="17"/>
      <c r="C187" s="17"/>
      <c r="D187" s="145"/>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46"/>
      <c r="AI187" s="146"/>
      <c r="AJ187" s="17"/>
      <c r="AK187" s="17"/>
      <c r="AL187" s="146"/>
      <c r="AM187" s="146"/>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c r="CB187" s="17"/>
      <c r="CC187" s="17"/>
      <c r="CD187" s="17"/>
      <c r="CE187" s="17"/>
      <c r="CF187" s="17"/>
      <c r="CG187" s="17"/>
      <c r="CH187" s="17"/>
      <c r="CI187" s="17"/>
      <c r="CJ187" s="17"/>
      <c r="CK187" s="17"/>
      <c r="CL187" s="17"/>
      <c r="CM187" s="17"/>
      <c r="CN187" s="17"/>
      <c r="CO187" s="17"/>
      <c r="CP187" s="17"/>
      <c r="CQ187" s="17"/>
      <c r="CR187" s="17"/>
      <c r="CS187" s="17"/>
      <c r="CT187" s="17"/>
      <c r="CU187" s="17"/>
      <c r="CV187" s="17"/>
      <c r="CW187" s="17"/>
      <c r="CX187" s="17"/>
      <c r="CY187" s="17"/>
      <c r="CZ187" s="17"/>
      <c r="DA187" s="17"/>
      <c r="DB187" s="17"/>
      <c r="DC187" s="17"/>
      <c r="DD187" s="17"/>
      <c r="DE187" s="17"/>
      <c r="DF187" s="17"/>
      <c r="DG187" s="17"/>
      <c r="DH187" s="17"/>
      <c r="DI187" s="17"/>
      <c r="DJ187" s="17"/>
      <c r="DK187" s="17"/>
      <c r="DL187" s="17"/>
      <c r="DM187" s="17"/>
      <c r="DN187" s="17"/>
      <c r="DO187" s="17"/>
      <c r="DP187" s="17"/>
      <c r="DQ187" s="17"/>
      <c r="DR187" s="17"/>
      <c r="DS187" s="17"/>
      <c r="DT187" s="17"/>
      <c r="DU187" s="17"/>
      <c r="DV187" s="111"/>
      <c r="DW187" s="111"/>
      <c r="DX187" s="111"/>
      <c r="DY187" s="111"/>
      <c r="DZ187" s="111"/>
      <c r="EA187" s="111"/>
      <c r="EB187" s="17"/>
      <c r="EC187" s="17"/>
      <c r="ED187" s="17"/>
      <c r="EE187" s="17"/>
      <c r="EF187" s="17"/>
      <c r="EG187" s="17"/>
      <c r="EH187" s="17"/>
      <c r="EI187" s="17"/>
      <c r="EJ187" s="17"/>
      <c r="EK187" s="17"/>
    </row>
    <row r="188" spans="1:141" ht="16.5" customHeight="1">
      <c r="A188" s="17"/>
      <c r="B188" s="17"/>
      <c r="C188" s="17"/>
      <c r="D188" s="145"/>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46"/>
      <c r="AI188" s="146"/>
      <c r="AJ188" s="17"/>
      <c r="AK188" s="17"/>
      <c r="AL188" s="146"/>
      <c r="AM188" s="146"/>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11"/>
      <c r="DW188" s="111"/>
      <c r="DX188" s="111"/>
      <c r="DY188" s="111"/>
      <c r="DZ188" s="111"/>
      <c r="EA188" s="111"/>
      <c r="EB188" s="17"/>
      <c r="EC188" s="17"/>
      <c r="ED188" s="17"/>
      <c r="EE188" s="17"/>
      <c r="EF188" s="17"/>
      <c r="EG188" s="17"/>
      <c r="EH188" s="17"/>
      <c r="EI188" s="17"/>
      <c r="EJ188" s="17"/>
      <c r="EK188" s="17"/>
    </row>
    <row r="189" spans="1:141" ht="16.5" customHeight="1">
      <c r="A189" s="17"/>
      <c r="B189" s="17"/>
      <c r="C189" s="17"/>
      <c r="D189" s="145"/>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46"/>
      <c r="AI189" s="146"/>
      <c r="AJ189" s="17"/>
      <c r="AK189" s="17"/>
      <c r="AL189" s="146"/>
      <c r="AM189" s="146"/>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c r="BN189" s="17"/>
      <c r="BO189" s="17"/>
      <c r="BP189" s="17"/>
      <c r="BQ189" s="17"/>
      <c r="BR189" s="17"/>
      <c r="BS189" s="17"/>
      <c r="BT189" s="17"/>
      <c r="BU189" s="17"/>
      <c r="BV189" s="17"/>
      <c r="BW189" s="17"/>
      <c r="BX189" s="17"/>
      <c r="BY189" s="17"/>
      <c r="BZ189" s="17"/>
      <c r="CA189" s="17"/>
      <c r="CB189" s="17"/>
      <c r="CC189" s="17"/>
      <c r="CD189" s="17"/>
      <c r="CE189" s="17"/>
      <c r="CF189" s="17"/>
      <c r="CG189" s="17"/>
      <c r="CH189" s="17"/>
      <c r="CI189" s="17"/>
      <c r="CJ189" s="17"/>
      <c r="CK189" s="17"/>
      <c r="CL189" s="17"/>
      <c r="CM189" s="17"/>
      <c r="CN189" s="17"/>
      <c r="CO189" s="17"/>
      <c r="CP189" s="17"/>
      <c r="CQ189" s="17"/>
      <c r="CR189" s="17"/>
      <c r="CS189" s="17"/>
      <c r="CT189" s="17"/>
      <c r="CU189" s="17"/>
      <c r="CV189" s="17"/>
      <c r="CW189" s="17"/>
      <c r="CX189" s="17"/>
      <c r="CY189" s="17"/>
      <c r="CZ189" s="17"/>
      <c r="DA189" s="17"/>
      <c r="DB189" s="17"/>
      <c r="DC189" s="17"/>
      <c r="DD189" s="17"/>
      <c r="DE189" s="17"/>
      <c r="DF189" s="17"/>
      <c r="DG189" s="17"/>
      <c r="DH189" s="17"/>
      <c r="DI189" s="17"/>
      <c r="DJ189" s="17"/>
      <c r="DK189" s="17"/>
      <c r="DL189" s="17"/>
      <c r="DM189" s="17"/>
      <c r="DN189" s="17"/>
      <c r="DO189" s="17"/>
      <c r="DP189" s="17"/>
      <c r="DQ189" s="17"/>
      <c r="DR189" s="17"/>
      <c r="DS189" s="17"/>
      <c r="DT189" s="17"/>
      <c r="DU189" s="17"/>
      <c r="DV189" s="111"/>
      <c r="DW189" s="111"/>
      <c r="DX189" s="111"/>
      <c r="DY189" s="111"/>
      <c r="DZ189" s="111"/>
      <c r="EA189" s="111"/>
      <c r="EB189" s="17"/>
      <c r="EC189" s="17"/>
      <c r="ED189" s="17"/>
      <c r="EE189" s="17"/>
      <c r="EF189" s="17"/>
      <c r="EG189" s="17"/>
      <c r="EH189" s="17"/>
      <c r="EI189" s="17"/>
      <c r="EJ189" s="17"/>
      <c r="EK189" s="17"/>
    </row>
    <row r="190" spans="1:141" ht="16.5" customHeight="1">
      <c r="A190" s="17"/>
      <c r="B190" s="17"/>
      <c r="C190" s="17"/>
      <c r="D190" s="145"/>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46"/>
      <c r="AI190" s="146"/>
      <c r="AJ190" s="17"/>
      <c r="AK190" s="17"/>
      <c r="AL190" s="146"/>
      <c r="AM190" s="146"/>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c r="BN190" s="17"/>
      <c r="BO190" s="17"/>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11"/>
      <c r="DW190" s="111"/>
      <c r="DX190" s="111"/>
      <c r="DY190" s="111"/>
      <c r="DZ190" s="111"/>
      <c r="EA190" s="111"/>
      <c r="EB190" s="17"/>
      <c r="EC190" s="17"/>
      <c r="ED190" s="17"/>
      <c r="EE190" s="17"/>
      <c r="EF190" s="17"/>
      <c r="EG190" s="17"/>
      <c r="EH190" s="17"/>
      <c r="EI190" s="17"/>
      <c r="EJ190" s="17"/>
      <c r="EK190" s="17"/>
    </row>
    <row r="191" spans="1:141" ht="16.5" customHeight="1">
      <c r="A191" s="17"/>
      <c r="B191" s="17"/>
      <c r="C191" s="17"/>
      <c r="D191" s="145"/>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46"/>
      <c r="AI191" s="146"/>
      <c r="AJ191" s="17"/>
      <c r="AK191" s="17"/>
      <c r="AL191" s="146"/>
      <c r="AM191" s="146"/>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17"/>
      <c r="BX191" s="17"/>
      <c r="BY191" s="17"/>
      <c r="BZ191" s="17"/>
      <c r="CA191" s="17"/>
      <c r="CB191" s="17"/>
      <c r="CC191" s="17"/>
      <c r="CD191" s="17"/>
      <c r="CE191" s="17"/>
      <c r="CF191" s="17"/>
      <c r="CG191" s="17"/>
      <c r="CH191" s="17"/>
      <c r="CI191" s="17"/>
      <c r="CJ191" s="17"/>
      <c r="CK191" s="17"/>
      <c r="CL191" s="17"/>
      <c r="CM191" s="17"/>
      <c r="CN191" s="17"/>
      <c r="CO191" s="17"/>
      <c r="CP191" s="17"/>
      <c r="CQ191" s="17"/>
      <c r="CR191" s="17"/>
      <c r="CS191" s="17"/>
      <c r="CT191" s="17"/>
      <c r="CU191" s="17"/>
      <c r="CV191" s="17"/>
      <c r="CW191" s="17"/>
      <c r="CX191" s="17"/>
      <c r="CY191" s="17"/>
      <c r="CZ191" s="17"/>
      <c r="DA191" s="17"/>
      <c r="DB191" s="17"/>
      <c r="DC191" s="17"/>
      <c r="DD191" s="17"/>
      <c r="DE191" s="17"/>
      <c r="DF191" s="17"/>
      <c r="DG191" s="17"/>
      <c r="DH191" s="17"/>
      <c r="DI191" s="17"/>
      <c r="DJ191" s="17"/>
      <c r="DK191" s="17"/>
      <c r="DL191" s="17"/>
      <c r="DM191" s="17"/>
      <c r="DN191" s="17"/>
      <c r="DO191" s="17"/>
      <c r="DP191" s="17"/>
      <c r="DQ191" s="17"/>
      <c r="DR191" s="17"/>
      <c r="DS191" s="17"/>
      <c r="DT191" s="17"/>
      <c r="DU191" s="17"/>
      <c r="DV191" s="111"/>
      <c r="DW191" s="111"/>
      <c r="DX191" s="111"/>
      <c r="DY191" s="111"/>
      <c r="DZ191" s="111"/>
      <c r="EA191" s="111"/>
      <c r="EB191" s="17"/>
      <c r="EC191" s="17"/>
      <c r="ED191" s="17"/>
      <c r="EE191" s="17"/>
      <c r="EF191" s="17"/>
      <c r="EG191" s="17"/>
      <c r="EH191" s="17"/>
      <c r="EI191" s="17"/>
      <c r="EJ191" s="17"/>
      <c r="EK191" s="17"/>
    </row>
    <row r="192" spans="1:141" ht="16.5" customHeight="1">
      <c r="A192" s="17"/>
      <c r="B192" s="17"/>
      <c r="C192" s="17"/>
      <c r="D192" s="145"/>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46"/>
      <c r="AI192" s="146"/>
      <c r="AJ192" s="17"/>
      <c r="AK192" s="17"/>
      <c r="AL192" s="146"/>
      <c r="AM192" s="146"/>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c r="BN192" s="17"/>
      <c r="BO192" s="17"/>
      <c r="BP192" s="17"/>
      <c r="BQ192" s="17"/>
      <c r="BR192" s="17"/>
      <c r="BS192" s="17"/>
      <c r="BT192" s="17"/>
      <c r="BU192" s="17"/>
      <c r="BV192" s="17"/>
      <c r="BW192" s="17"/>
      <c r="BX192" s="17"/>
      <c r="BY192" s="17"/>
      <c r="BZ192" s="17"/>
      <c r="CA192" s="17"/>
      <c r="CB192" s="17"/>
      <c r="CC192" s="17"/>
      <c r="CD192" s="17"/>
      <c r="CE192" s="17"/>
      <c r="CF192" s="17"/>
      <c r="CG192" s="17"/>
      <c r="CH192" s="17"/>
      <c r="CI192" s="17"/>
      <c r="CJ192" s="17"/>
      <c r="CK192" s="17"/>
      <c r="CL192" s="17"/>
      <c r="CM192" s="17"/>
      <c r="CN192" s="17"/>
      <c r="CO192" s="17"/>
      <c r="CP192" s="17"/>
      <c r="CQ192" s="17"/>
      <c r="CR192" s="17"/>
      <c r="CS192" s="17"/>
      <c r="CT192" s="17"/>
      <c r="CU192" s="17"/>
      <c r="CV192" s="17"/>
      <c r="CW192" s="17"/>
      <c r="CX192" s="17"/>
      <c r="CY192" s="17"/>
      <c r="CZ192" s="17"/>
      <c r="DA192" s="17"/>
      <c r="DB192" s="17"/>
      <c r="DC192" s="17"/>
      <c r="DD192" s="17"/>
      <c r="DE192" s="17"/>
      <c r="DF192" s="17"/>
      <c r="DG192" s="17"/>
      <c r="DH192" s="17"/>
      <c r="DI192" s="17"/>
      <c r="DJ192" s="17"/>
      <c r="DK192" s="17"/>
      <c r="DL192" s="17"/>
      <c r="DM192" s="17"/>
      <c r="DN192" s="17"/>
      <c r="DO192" s="17"/>
      <c r="DP192" s="17"/>
      <c r="DQ192" s="17"/>
      <c r="DR192" s="17"/>
      <c r="DS192" s="17"/>
      <c r="DT192" s="17"/>
      <c r="DU192" s="17"/>
      <c r="DV192" s="111"/>
      <c r="DW192" s="111"/>
      <c r="DX192" s="111"/>
      <c r="DY192" s="111"/>
      <c r="DZ192" s="111"/>
      <c r="EA192" s="111"/>
      <c r="EB192" s="17"/>
      <c r="EC192" s="17"/>
      <c r="ED192" s="17"/>
      <c r="EE192" s="17"/>
      <c r="EF192" s="17"/>
      <c r="EG192" s="17"/>
      <c r="EH192" s="17"/>
      <c r="EI192" s="17"/>
      <c r="EJ192" s="17"/>
      <c r="EK192" s="17"/>
    </row>
    <row r="193" spans="1:141" ht="16.5" customHeight="1">
      <c r="A193" s="17"/>
      <c r="B193" s="17"/>
      <c r="C193" s="17"/>
      <c r="D193" s="145"/>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46"/>
      <c r="AI193" s="146"/>
      <c r="AJ193" s="17"/>
      <c r="AK193" s="17"/>
      <c r="AL193" s="146"/>
      <c r="AM193" s="146"/>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c r="BN193" s="17"/>
      <c r="BO193" s="17"/>
      <c r="BP193" s="17"/>
      <c r="BQ193" s="17"/>
      <c r="BR193" s="17"/>
      <c r="BS193" s="17"/>
      <c r="BT193" s="17"/>
      <c r="BU193" s="17"/>
      <c r="BV193" s="17"/>
      <c r="BW193" s="17"/>
      <c r="BX193" s="17"/>
      <c r="BY193" s="17"/>
      <c r="BZ193" s="17"/>
      <c r="CA193" s="17"/>
      <c r="CB193" s="17"/>
      <c r="CC193" s="17"/>
      <c r="CD193" s="17"/>
      <c r="CE193" s="17"/>
      <c r="CF193" s="17"/>
      <c r="CG193" s="17"/>
      <c r="CH193" s="17"/>
      <c r="CI193" s="17"/>
      <c r="CJ193" s="17"/>
      <c r="CK193" s="17"/>
      <c r="CL193" s="17"/>
      <c r="CM193" s="17"/>
      <c r="CN193" s="17"/>
      <c r="CO193" s="17"/>
      <c r="CP193" s="17"/>
      <c r="CQ193" s="17"/>
      <c r="CR193" s="17"/>
      <c r="CS193" s="17"/>
      <c r="CT193" s="17"/>
      <c r="CU193" s="17"/>
      <c r="CV193" s="17"/>
      <c r="CW193" s="17"/>
      <c r="CX193" s="17"/>
      <c r="CY193" s="17"/>
      <c r="CZ193" s="17"/>
      <c r="DA193" s="17"/>
      <c r="DB193" s="17"/>
      <c r="DC193" s="17"/>
      <c r="DD193" s="17"/>
      <c r="DE193" s="17"/>
      <c r="DF193" s="17"/>
      <c r="DG193" s="17"/>
      <c r="DH193" s="17"/>
      <c r="DI193" s="17"/>
      <c r="DJ193" s="17"/>
      <c r="DK193" s="17"/>
      <c r="DL193" s="17"/>
      <c r="DM193" s="17"/>
      <c r="DN193" s="17"/>
      <c r="DO193" s="17"/>
      <c r="DP193" s="17"/>
      <c r="DQ193" s="17"/>
      <c r="DR193" s="17"/>
      <c r="DS193" s="17"/>
      <c r="DT193" s="17"/>
      <c r="DU193" s="17"/>
      <c r="DV193" s="111"/>
      <c r="DW193" s="111"/>
      <c r="DX193" s="111"/>
      <c r="DY193" s="111"/>
      <c r="DZ193" s="111"/>
      <c r="EA193" s="111"/>
      <c r="EB193" s="17"/>
      <c r="EC193" s="17"/>
      <c r="ED193" s="17"/>
      <c r="EE193" s="17"/>
      <c r="EF193" s="17"/>
      <c r="EG193" s="17"/>
      <c r="EH193" s="17"/>
      <c r="EI193" s="17"/>
      <c r="EJ193" s="17"/>
      <c r="EK193" s="17"/>
    </row>
    <row r="194" spans="1:141" ht="16.5" customHeight="1">
      <c r="A194" s="17"/>
      <c r="B194" s="17"/>
      <c r="C194" s="17"/>
      <c r="D194" s="145"/>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46"/>
      <c r="AI194" s="146"/>
      <c r="AJ194" s="17"/>
      <c r="AK194" s="17"/>
      <c r="AL194" s="146"/>
      <c r="AM194" s="146"/>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11"/>
      <c r="DW194" s="111"/>
      <c r="DX194" s="111"/>
      <c r="DY194" s="111"/>
      <c r="DZ194" s="111"/>
      <c r="EA194" s="111"/>
      <c r="EB194" s="17"/>
      <c r="EC194" s="17"/>
      <c r="ED194" s="17"/>
      <c r="EE194" s="17"/>
      <c r="EF194" s="17"/>
      <c r="EG194" s="17"/>
      <c r="EH194" s="17"/>
      <c r="EI194" s="17"/>
      <c r="EJ194" s="17"/>
      <c r="EK194" s="17"/>
    </row>
    <row r="195" spans="1:141" ht="16.5" customHeight="1">
      <c r="A195" s="17"/>
      <c r="B195" s="17"/>
      <c r="C195" s="17"/>
      <c r="D195" s="145"/>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46"/>
      <c r="AI195" s="146"/>
      <c r="AJ195" s="17"/>
      <c r="AK195" s="17"/>
      <c r="AL195" s="146"/>
      <c r="AM195" s="146"/>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c r="BN195" s="17"/>
      <c r="BO195" s="17"/>
      <c r="BP195" s="17"/>
      <c r="BQ195" s="17"/>
      <c r="BR195" s="17"/>
      <c r="BS195" s="17"/>
      <c r="BT195" s="17"/>
      <c r="BU195" s="17"/>
      <c r="BV195" s="17"/>
      <c r="BW195" s="17"/>
      <c r="BX195" s="17"/>
      <c r="BY195" s="17"/>
      <c r="BZ195" s="17"/>
      <c r="CA195" s="17"/>
      <c r="CB195" s="17"/>
      <c r="CC195" s="17"/>
      <c r="CD195" s="17"/>
      <c r="CE195" s="17"/>
      <c r="CF195" s="17"/>
      <c r="CG195" s="17"/>
      <c r="CH195" s="17"/>
      <c r="CI195" s="17"/>
      <c r="CJ195" s="17"/>
      <c r="CK195" s="17"/>
      <c r="CL195" s="17"/>
      <c r="CM195" s="17"/>
      <c r="CN195" s="17"/>
      <c r="CO195" s="17"/>
      <c r="CP195" s="17"/>
      <c r="CQ195" s="17"/>
      <c r="CR195" s="17"/>
      <c r="CS195" s="17"/>
      <c r="CT195" s="17"/>
      <c r="CU195" s="17"/>
      <c r="CV195" s="17"/>
      <c r="CW195" s="17"/>
      <c r="CX195" s="17"/>
      <c r="CY195" s="17"/>
      <c r="CZ195" s="17"/>
      <c r="DA195" s="17"/>
      <c r="DB195" s="17"/>
      <c r="DC195" s="17"/>
      <c r="DD195" s="17"/>
      <c r="DE195" s="17"/>
      <c r="DF195" s="17"/>
      <c r="DG195" s="17"/>
      <c r="DH195" s="17"/>
      <c r="DI195" s="17"/>
      <c r="DJ195" s="17"/>
      <c r="DK195" s="17"/>
      <c r="DL195" s="17"/>
      <c r="DM195" s="17"/>
      <c r="DN195" s="17"/>
      <c r="DO195" s="17"/>
      <c r="DP195" s="17"/>
      <c r="DQ195" s="17"/>
      <c r="DR195" s="17"/>
      <c r="DS195" s="17"/>
      <c r="DT195" s="17"/>
      <c r="DU195" s="17"/>
      <c r="DV195" s="111"/>
      <c r="DW195" s="111"/>
      <c r="DX195" s="111"/>
      <c r="DY195" s="111"/>
      <c r="DZ195" s="111"/>
      <c r="EA195" s="111"/>
      <c r="EB195" s="17"/>
      <c r="EC195" s="17"/>
      <c r="ED195" s="17"/>
      <c r="EE195" s="17"/>
      <c r="EF195" s="17"/>
      <c r="EG195" s="17"/>
      <c r="EH195" s="17"/>
      <c r="EI195" s="17"/>
      <c r="EJ195" s="17"/>
      <c r="EK195" s="17"/>
    </row>
    <row r="196" spans="1:141" ht="16.5" customHeight="1">
      <c r="A196" s="17"/>
      <c r="B196" s="17"/>
      <c r="C196" s="17"/>
      <c r="D196" s="145"/>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46"/>
      <c r="AI196" s="146"/>
      <c r="AJ196" s="17"/>
      <c r="AK196" s="17"/>
      <c r="AL196" s="146"/>
      <c r="AM196" s="146"/>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c r="BN196" s="17"/>
      <c r="BO196" s="17"/>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11"/>
      <c r="DW196" s="111"/>
      <c r="DX196" s="111"/>
      <c r="DY196" s="111"/>
      <c r="DZ196" s="111"/>
      <c r="EA196" s="111"/>
      <c r="EB196" s="17"/>
      <c r="EC196" s="17"/>
      <c r="ED196" s="17"/>
      <c r="EE196" s="17"/>
      <c r="EF196" s="17"/>
      <c r="EG196" s="17"/>
      <c r="EH196" s="17"/>
      <c r="EI196" s="17"/>
      <c r="EJ196" s="17"/>
      <c r="EK196" s="17"/>
    </row>
    <row r="197" spans="1:141" ht="16.5" customHeight="1">
      <c r="A197" s="17"/>
      <c r="B197" s="17"/>
      <c r="C197" s="17"/>
      <c r="D197" s="145"/>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46"/>
      <c r="AI197" s="146"/>
      <c r="AJ197" s="17"/>
      <c r="AK197" s="17"/>
      <c r="AL197" s="146"/>
      <c r="AM197" s="146"/>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c r="DJ197" s="17"/>
      <c r="DK197" s="17"/>
      <c r="DL197" s="17"/>
      <c r="DM197" s="17"/>
      <c r="DN197" s="17"/>
      <c r="DO197" s="17"/>
      <c r="DP197" s="17"/>
      <c r="DQ197" s="17"/>
      <c r="DR197" s="17"/>
      <c r="DS197" s="17"/>
      <c r="DT197" s="17"/>
      <c r="DU197" s="17"/>
      <c r="DV197" s="111"/>
      <c r="DW197" s="111"/>
      <c r="DX197" s="111"/>
      <c r="DY197" s="111"/>
      <c r="DZ197" s="111"/>
      <c r="EA197" s="111"/>
      <c r="EB197" s="17"/>
      <c r="EC197" s="17"/>
      <c r="ED197" s="17"/>
      <c r="EE197" s="17"/>
      <c r="EF197" s="17"/>
      <c r="EG197" s="17"/>
      <c r="EH197" s="17"/>
      <c r="EI197" s="17"/>
      <c r="EJ197" s="17"/>
      <c r="EK197" s="17"/>
    </row>
    <row r="198" spans="1:141" ht="16.5" customHeight="1">
      <c r="A198" s="17"/>
      <c r="B198" s="17"/>
      <c r="C198" s="17"/>
      <c r="D198" s="145"/>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46"/>
      <c r="AI198" s="146"/>
      <c r="AJ198" s="17"/>
      <c r="AK198" s="17"/>
      <c r="AL198" s="146"/>
      <c r="AM198" s="146"/>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c r="BN198" s="17"/>
      <c r="BO198" s="17"/>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11"/>
      <c r="DW198" s="111"/>
      <c r="DX198" s="111"/>
      <c r="DY198" s="111"/>
      <c r="DZ198" s="111"/>
      <c r="EA198" s="111"/>
      <c r="EB198" s="17"/>
      <c r="EC198" s="17"/>
      <c r="ED198" s="17"/>
      <c r="EE198" s="17"/>
      <c r="EF198" s="17"/>
      <c r="EG198" s="17"/>
      <c r="EH198" s="17"/>
      <c r="EI198" s="17"/>
      <c r="EJ198" s="17"/>
      <c r="EK198" s="17"/>
    </row>
    <row r="199" spans="1:141" ht="16.5" customHeight="1">
      <c r="A199" s="17"/>
      <c r="B199" s="17"/>
      <c r="C199" s="17"/>
      <c r="D199" s="145"/>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46"/>
      <c r="AI199" s="146"/>
      <c r="AJ199" s="17"/>
      <c r="AK199" s="17"/>
      <c r="AL199" s="146"/>
      <c r="AM199" s="146"/>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c r="BN199" s="17"/>
      <c r="BO199" s="17"/>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11"/>
      <c r="DW199" s="111"/>
      <c r="DX199" s="111"/>
      <c r="DY199" s="111"/>
      <c r="DZ199" s="111"/>
      <c r="EA199" s="111"/>
      <c r="EB199" s="17"/>
      <c r="EC199" s="17"/>
      <c r="ED199" s="17"/>
      <c r="EE199" s="17"/>
      <c r="EF199" s="17"/>
      <c r="EG199" s="17"/>
      <c r="EH199" s="17"/>
      <c r="EI199" s="17"/>
      <c r="EJ199" s="17"/>
      <c r="EK199" s="17"/>
    </row>
    <row r="200" spans="1:141" ht="16.5" customHeight="1">
      <c r="A200" s="17"/>
      <c r="B200" s="17"/>
      <c r="C200" s="17"/>
      <c r="D200" s="145"/>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46"/>
      <c r="AI200" s="146"/>
      <c r="AJ200" s="17"/>
      <c r="AK200" s="17"/>
      <c r="AL200" s="146"/>
      <c r="AM200" s="146"/>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c r="BN200" s="17"/>
      <c r="BO200" s="17"/>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11"/>
      <c r="DW200" s="111"/>
      <c r="DX200" s="111"/>
      <c r="DY200" s="111"/>
      <c r="DZ200" s="111"/>
      <c r="EA200" s="111"/>
      <c r="EB200" s="17"/>
      <c r="EC200" s="17"/>
      <c r="ED200" s="17"/>
      <c r="EE200" s="17"/>
      <c r="EF200" s="17"/>
      <c r="EG200" s="17"/>
      <c r="EH200" s="17"/>
      <c r="EI200" s="17"/>
      <c r="EJ200" s="17"/>
      <c r="EK200" s="17"/>
    </row>
    <row r="201" spans="1:141" ht="16.5" customHeight="1">
      <c r="A201" s="17"/>
      <c r="B201" s="17"/>
      <c r="C201" s="17"/>
      <c r="D201" s="145"/>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46"/>
      <c r="AI201" s="146"/>
      <c r="AJ201" s="17"/>
      <c r="AK201" s="17"/>
      <c r="AL201" s="146"/>
      <c r="AM201" s="146"/>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c r="BN201" s="17"/>
      <c r="BO201" s="17"/>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11"/>
      <c r="DW201" s="111"/>
      <c r="DX201" s="111"/>
      <c r="DY201" s="111"/>
      <c r="DZ201" s="111"/>
      <c r="EA201" s="111"/>
      <c r="EB201" s="17"/>
      <c r="EC201" s="17"/>
      <c r="ED201" s="17"/>
      <c r="EE201" s="17"/>
      <c r="EF201" s="17"/>
      <c r="EG201" s="17"/>
      <c r="EH201" s="17"/>
      <c r="EI201" s="17"/>
      <c r="EJ201" s="17"/>
      <c r="EK201" s="17"/>
    </row>
    <row r="202" spans="1:141" ht="16.5" customHeight="1">
      <c r="A202" s="17"/>
      <c r="B202" s="17"/>
      <c r="C202" s="17"/>
      <c r="D202" s="145"/>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46"/>
      <c r="AI202" s="146"/>
      <c r="AJ202" s="17"/>
      <c r="AK202" s="17"/>
      <c r="AL202" s="146"/>
      <c r="AM202" s="146"/>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c r="BN202" s="17"/>
      <c r="BO202" s="17"/>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11"/>
      <c r="DW202" s="111"/>
      <c r="DX202" s="111"/>
      <c r="DY202" s="111"/>
      <c r="DZ202" s="111"/>
      <c r="EA202" s="111"/>
      <c r="EB202" s="17"/>
      <c r="EC202" s="17"/>
      <c r="ED202" s="17"/>
      <c r="EE202" s="17"/>
      <c r="EF202" s="17"/>
      <c r="EG202" s="17"/>
      <c r="EH202" s="17"/>
      <c r="EI202" s="17"/>
      <c r="EJ202" s="17"/>
      <c r="EK202" s="17"/>
    </row>
    <row r="203" spans="1:141" ht="16.5" customHeight="1">
      <c r="A203" s="17"/>
      <c r="B203" s="17"/>
      <c r="C203" s="17"/>
      <c r="D203" s="145"/>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46"/>
      <c r="AI203" s="146"/>
      <c r="AJ203" s="17"/>
      <c r="AK203" s="17"/>
      <c r="AL203" s="146"/>
      <c r="AM203" s="146"/>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c r="BN203" s="17"/>
      <c r="BO203" s="17"/>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11"/>
      <c r="DW203" s="111"/>
      <c r="DX203" s="111"/>
      <c r="DY203" s="111"/>
      <c r="DZ203" s="111"/>
      <c r="EA203" s="111"/>
      <c r="EB203" s="17"/>
      <c r="EC203" s="17"/>
      <c r="ED203" s="17"/>
      <c r="EE203" s="17"/>
      <c r="EF203" s="17"/>
      <c r="EG203" s="17"/>
      <c r="EH203" s="17"/>
      <c r="EI203" s="17"/>
      <c r="EJ203" s="17"/>
      <c r="EK203" s="17"/>
    </row>
    <row r="204" spans="1:141" ht="16.5" customHeight="1">
      <c r="A204" s="17"/>
      <c r="B204" s="17"/>
      <c r="C204" s="17"/>
      <c r="D204" s="145"/>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46"/>
      <c r="AI204" s="146"/>
      <c r="AJ204" s="17"/>
      <c r="AK204" s="17"/>
      <c r="AL204" s="146"/>
      <c r="AM204" s="146"/>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11"/>
      <c r="DW204" s="111"/>
      <c r="DX204" s="111"/>
      <c r="DY204" s="111"/>
      <c r="DZ204" s="111"/>
      <c r="EA204" s="111"/>
      <c r="EB204" s="17"/>
      <c r="EC204" s="17"/>
      <c r="ED204" s="17"/>
      <c r="EE204" s="17"/>
      <c r="EF204" s="17"/>
      <c r="EG204" s="17"/>
      <c r="EH204" s="17"/>
      <c r="EI204" s="17"/>
      <c r="EJ204" s="17"/>
      <c r="EK204" s="17"/>
    </row>
    <row r="205" spans="1:141" ht="16.5" customHeight="1">
      <c r="A205" s="17"/>
      <c r="B205" s="17"/>
      <c r="C205" s="17"/>
      <c r="D205" s="145"/>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46"/>
      <c r="AI205" s="146"/>
      <c r="AJ205" s="17"/>
      <c r="AK205" s="17"/>
      <c r="AL205" s="146"/>
      <c r="AM205" s="146"/>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c r="BN205" s="17"/>
      <c r="BO205" s="17"/>
      <c r="BP205" s="17"/>
      <c r="BQ205" s="17"/>
      <c r="BR205" s="17"/>
      <c r="BS205" s="17"/>
      <c r="BT205" s="17"/>
      <c r="BU205" s="17"/>
      <c r="BV205" s="17"/>
      <c r="BW205" s="17"/>
      <c r="BX205" s="17"/>
      <c r="BY205" s="17"/>
      <c r="BZ205" s="17"/>
      <c r="CA205" s="17"/>
      <c r="CB205" s="17"/>
      <c r="CC205" s="17"/>
      <c r="CD205" s="17"/>
      <c r="CE205" s="17"/>
      <c r="CF205" s="17"/>
      <c r="CG205" s="17"/>
      <c r="CH205" s="17"/>
      <c r="CI205" s="17"/>
      <c r="CJ205" s="17"/>
      <c r="CK205" s="17"/>
      <c r="CL205" s="17"/>
      <c r="CM205" s="17"/>
      <c r="CN205" s="17"/>
      <c r="CO205" s="17"/>
      <c r="CP205" s="17"/>
      <c r="CQ205" s="17"/>
      <c r="CR205" s="17"/>
      <c r="CS205" s="17"/>
      <c r="CT205" s="17"/>
      <c r="CU205" s="17"/>
      <c r="CV205" s="17"/>
      <c r="CW205" s="17"/>
      <c r="CX205" s="17"/>
      <c r="CY205" s="17"/>
      <c r="CZ205" s="17"/>
      <c r="DA205" s="17"/>
      <c r="DB205" s="17"/>
      <c r="DC205" s="17"/>
      <c r="DD205" s="17"/>
      <c r="DE205" s="17"/>
      <c r="DF205" s="17"/>
      <c r="DG205" s="17"/>
      <c r="DH205" s="17"/>
      <c r="DI205" s="17"/>
      <c r="DJ205" s="17"/>
      <c r="DK205" s="17"/>
      <c r="DL205" s="17"/>
      <c r="DM205" s="17"/>
      <c r="DN205" s="17"/>
      <c r="DO205" s="17"/>
      <c r="DP205" s="17"/>
      <c r="DQ205" s="17"/>
      <c r="DR205" s="17"/>
      <c r="DS205" s="17"/>
      <c r="DT205" s="17"/>
      <c r="DU205" s="17"/>
      <c r="DV205" s="111"/>
      <c r="DW205" s="111"/>
      <c r="DX205" s="111"/>
      <c r="DY205" s="111"/>
      <c r="DZ205" s="111"/>
      <c r="EA205" s="111"/>
      <c r="EB205" s="17"/>
      <c r="EC205" s="17"/>
      <c r="ED205" s="17"/>
      <c r="EE205" s="17"/>
      <c r="EF205" s="17"/>
      <c r="EG205" s="17"/>
      <c r="EH205" s="17"/>
      <c r="EI205" s="17"/>
      <c r="EJ205" s="17"/>
      <c r="EK205" s="17"/>
    </row>
    <row r="206" spans="1:141" ht="16.5" customHeight="1">
      <c r="A206" s="17"/>
      <c r="B206" s="17"/>
      <c r="C206" s="17"/>
      <c r="D206" s="145"/>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46"/>
      <c r="AI206" s="146"/>
      <c r="AJ206" s="17"/>
      <c r="AK206" s="17"/>
      <c r="AL206" s="146"/>
      <c r="AM206" s="146"/>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c r="BN206" s="17"/>
      <c r="BO206" s="17"/>
      <c r="BP206" s="17"/>
      <c r="BQ206" s="17"/>
      <c r="BR206" s="17"/>
      <c r="BS206" s="17"/>
      <c r="BT206" s="17"/>
      <c r="BU206" s="17"/>
      <c r="BV206" s="17"/>
      <c r="BW206" s="17"/>
      <c r="BX206" s="17"/>
      <c r="BY206" s="17"/>
      <c r="BZ206" s="17"/>
      <c r="CA206" s="17"/>
      <c r="CB206" s="17"/>
      <c r="CC206" s="17"/>
      <c r="CD206" s="17"/>
      <c r="CE206" s="17"/>
      <c r="CF206" s="17"/>
      <c r="CG206" s="17"/>
      <c r="CH206" s="17"/>
      <c r="CI206" s="17"/>
      <c r="CJ206" s="17"/>
      <c r="CK206" s="17"/>
      <c r="CL206" s="17"/>
      <c r="CM206" s="17"/>
      <c r="CN206" s="17"/>
      <c r="CO206" s="17"/>
      <c r="CP206" s="17"/>
      <c r="CQ206" s="17"/>
      <c r="CR206" s="17"/>
      <c r="CS206" s="17"/>
      <c r="CT206" s="17"/>
      <c r="CU206" s="17"/>
      <c r="CV206" s="17"/>
      <c r="CW206" s="17"/>
      <c r="CX206" s="17"/>
      <c r="CY206" s="17"/>
      <c r="CZ206" s="17"/>
      <c r="DA206" s="17"/>
      <c r="DB206" s="17"/>
      <c r="DC206" s="17"/>
      <c r="DD206" s="17"/>
      <c r="DE206" s="17"/>
      <c r="DF206" s="17"/>
      <c r="DG206" s="17"/>
      <c r="DH206" s="17"/>
      <c r="DI206" s="17"/>
      <c r="DJ206" s="17"/>
      <c r="DK206" s="17"/>
      <c r="DL206" s="17"/>
      <c r="DM206" s="17"/>
      <c r="DN206" s="17"/>
      <c r="DO206" s="17"/>
      <c r="DP206" s="17"/>
      <c r="DQ206" s="17"/>
      <c r="DR206" s="17"/>
      <c r="DS206" s="17"/>
      <c r="DT206" s="17"/>
      <c r="DU206" s="17"/>
      <c r="DV206" s="111"/>
      <c r="DW206" s="111"/>
      <c r="DX206" s="111"/>
      <c r="DY206" s="111"/>
      <c r="DZ206" s="111"/>
      <c r="EA206" s="111"/>
      <c r="EB206" s="17"/>
      <c r="EC206" s="17"/>
      <c r="ED206" s="17"/>
      <c r="EE206" s="17"/>
      <c r="EF206" s="17"/>
      <c r="EG206" s="17"/>
      <c r="EH206" s="17"/>
      <c r="EI206" s="17"/>
      <c r="EJ206" s="17"/>
      <c r="EK206" s="17"/>
    </row>
    <row r="207" spans="1:141" ht="16.5" customHeight="1">
      <c r="A207" s="17"/>
      <c r="B207" s="17"/>
      <c r="C207" s="17"/>
      <c r="D207" s="145"/>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46"/>
      <c r="AI207" s="146"/>
      <c r="AJ207" s="17"/>
      <c r="AK207" s="17"/>
      <c r="AL207" s="146"/>
      <c r="AM207" s="146"/>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c r="BN207" s="17"/>
      <c r="BO207" s="17"/>
      <c r="BP207" s="17"/>
      <c r="BQ207" s="17"/>
      <c r="BR207" s="17"/>
      <c r="BS207" s="17"/>
      <c r="BT207" s="17"/>
      <c r="BU207" s="17"/>
      <c r="BV207" s="17"/>
      <c r="BW207" s="17"/>
      <c r="BX207" s="17"/>
      <c r="BY207" s="17"/>
      <c r="BZ207" s="17"/>
      <c r="CA207" s="17"/>
      <c r="CB207" s="17"/>
      <c r="CC207" s="17"/>
      <c r="CD207" s="17"/>
      <c r="CE207" s="17"/>
      <c r="CF207" s="17"/>
      <c r="CG207" s="17"/>
      <c r="CH207" s="17"/>
      <c r="CI207" s="17"/>
      <c r="CJ207" s="17"/>
      <c r="CK207" s="17"/>
      <c r="CL207" s="17"/>
      <c r="CM207" s="17"/>
      <c r="CN207" s="17"/>
      <c r="CO207" s="17"/>
      <c r="CP207" s="17"/>
      <c r="CQ207" s="17"/>
      <c r="CR207" s="17"/>
      <c r="CS207" s="17"/>
      <c r="CT207" s="17"/>
      <c r="CU207" s="17"/>
      <c r="CV207" s="17"/>
      <c r="CW207" s="17"/>
      <c r="CX207" s="17"/>
      <c r="CY207" s="17"/>
      <c r="CZ207" s="17"/>
      <c r="DA207" s="17"/>
      <c r="DB207" s="17"/>
      <c r="DC207" s="17"/>
      <c r="DD207" s="17"/>
      <c r="DE207" s="17"/>
      <c r="DF207" s="17"/>
      <c r="DG207" s="17"/>
      <c r="DH207" s="17"/>
      <c r="DI207" s="17"/>
      <c r="DJ207" s="17"/>
      <c r="DK207" s="17"/>
      <c r="DL207" s="17"/>
      <c r="DM207" s="17"/>
      <c r="DN207" s="17"/>
      <c r="DO207" s="17"/>
      <c r="DP207" s="17"/>
      <c r="DQ207" s="17"/>
      <c r="DR207" s="17"/>
      <c r="DS207" s="17"/>
      <c r="DT207" s="17"/>
      <c r="DU207" s="17"/>
      <c r="DV207" s="111"/>
      <c r="DW207" s="111"/>
      <c r="DX207" s="111"/>
      <c r="DY207" s="111"/>
      <c r="DZ207" s="111"/>
      <c r="EA207" s="111"/>
      <c r="EB207" s="17"/>
      <c r="EC207" s="17"/>
      <c r="ED207" s="17"/>
      <c r="EE207" s="17"/>
      <c r="EF207" s="17"/>
      <c r="EG207" s="17"/>
      <c r="EH207" s="17"/>
      <c r="EI207" s="17"/>
      <c r="EJ207" s="17"/>
      <c r="EK207" s="17"/>
    </row>
    <row r="208" spans="1:141" ht="16.5" customHeight="1">
      <c r="A208" s="17"/>
      <c r="B208" s="17"/>
      <c r="C208" s="17"/>
      <c r="D208" s="145"/>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46"/>
      <c r="AI208" s="146"/>
      <c r="AJ208" s="17"/>
      <c r="AK208" s="17"/>
      <c r="AL208" s="146"/>
      <c r="AM208" s="146"/>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c r="BN208" s="17"/>
      <c r="BO208" s="17"/>
      <c r="BP208" s="17"/>
      <c r="BQ208" s="17"/>
      <c r="BR208" s="17"/>
      <c r="BS208" s="17"/>
      <c r="BT208" s="17"/>
      <c r="BU208" s="17"/>
      <c r="BV208" s="17"/>
      <c r="BW208" s="17"/>
      <c r="BX208" s="17"/>
      <c r="BY208" s="17"/>
      <c r="BZ208" s="17"/>
      <c r="CA208" s="17"/>
      <c r="CB208" s="17"/>
      <c r="CC208" s="17"/>
      <c r="CD208" s="17"/>
      <c r="CE208" s="17"/>
      <c r="CF208" s="17"/>
      <c r="CG208" s="17"/>
      <c r="CH208" s="17"/>
      <c r="CI208" s="17"/>
      <c r="CJ208" s="17"/>
      <c r="CK208" s="17"/>
      <c r="CL208" s="17"/>
      <c r="CM208" s="17"/>
      <c r="CN208" s="17"/>
      <c r="CO208" s="17"/>
      <c r="CP208" s="17"/>
      <c r="CQ208" s="17"/>
      <c r="CR208" s="17"/>
      <c r="CS208" s="17"/>
      <c r="CT208" s="17"/>
      <c r="CU208" s="17"/>
      <c r="CV208" s="17"/>
      <c r="CW208" s="17"/>
      <c r="CX208" s="17"/>
      <c r="CY208" s="17"/>
      <c r="CZ208" s="17"/>
      <c r="DA208" s="17"/>
      <c r="DB208" s="17"/>
      <c r="DC208" s="17"/>
      <c r="DD208" s="17"/>
      <c r="DE208" s="17"/>
      <c r="DF208" s="17"/>
      <c r="DG208" s="17"/>
      <c r="DH208" s="17"/>
      <c r="DI208" s="17"/>
      <c r="DJ208" s="17"/>
      <c r="DK208" s="17"/>
      <c r="DL208" s="17"/>
      <c r="DM208" s="17"/>
      <c r="DN208" s="17"/>
      <c r="DO208" s="17"/>
      <c r="DP208" s="17"/>
      <c r="DQ208" s="17"/>
      <c r="DR208" s="17"/>
      <c r="DS208" s="17"/>
      <c r="DT208" s="17"/>
      <c r="DU208" s="17"/>
      <c r="DV208" s="111"/>
      <c r="DW208" s="111"/>
      <c r="DX208" s="111"/>
      <c r="DY208" s="111"/>
      <c r="DZ208" s="111"/>
      <c r="EA208" s="111"/>
      <c r="EB208" s="17"/>
      <c r="EC208" s="17"/>
      <c r="ED208" s="17"/>
      <c r="EE208" s="17"/>
      <c r="EF208" s="17"/>
      <c r="EG208" s="17"/>
      <c r="EH208" s="17"/>
      <c r="EI208" s="17"/>
      <c r="EJ208" s="17"/>
      <c r="EK208" s="17"/>
    </row>
    <row r="209" spans="1:141" ht="16.5" customHeight="1">
      <c r="A209" s="17"/>
      <c r="B209" s="17"/>
      <c r="C209" s="17"/>
      <c r="D209" s="145"/>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46"/>
      <c r="AI209" s="146"/>
      <c r="AJ209" s="17"/>
      <c r="AK209" s="17"/>
      <c r="AL209" s="146"/>
      <c r="AM209" s="146"/>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c r="BN209" s="17"/>
      <c r="BO209" s="17"/>
      <c r="BP209" s="17"/>
      <c r="BQ209" s="17"/>
      <c r="BR209" s="17"/>
      <c r="BS209" s="17"/>
      <c r="BT209" s="17"/>
      <c r="BU209" s="17"/>
      <c r="BV209" s="17"/>
      <c r="BW209" s="17"/>
      <c r="BX209" s="17"/>
      <c r="BY209" s="17"/>
      <c r="BZ209" s="17"/>
      <c r="CA209" s="17"/>
      <c r="CB209" s="17"/>
      <c r="CC209" s="17"/>
      <c r="CD209" s="17"/>
      <c r="CE209" s="17"/>
      <c r="CF209" s="17"/>
      <c r="CG209" s="17"/>
      <c r="CH209" s="17"/>
      <c r="CI209" s="17"/>
      <c r="CJ209" s="17"/>
      <c r="CK209" s="17"/>
      <c r="CL209" s="17"/>
      <c r="CM209" s="17"/>
      <c r="CN209" s="17"/>
      <c r="CO209" s="17"/>
      <c r="CP209" s="17"/>
      <c r="CQ209" s="17"/>
      <c r="CR209" s="17"/>
      <c r="CS209" s="17"/>
      <c r="CT209" s="17"/>
      <c r="CU209" s="17"/>
      <c r="CV209" s="17"/>
      <c r="CW209" s="17"/>
      <c r="CX209" s="17"/>
      <c r="CY209" s="17"/>
      <c r="CZ209" s="17"/>
      <c r="DA209" s="17"/>
      <c r="DB209" s="17"/>
      <c r="DC209" s="17"/>
      <c r="DD209" s="17"/>
      <c r="DE209" s="17"/>
      <c r="DF209" s="17"/>
      <c r="DG209" s="17"/>
      <c r="DH209" s="17"/>
      <c r="DI209" s="17"/>
      <c r="DJ209" s="17"/>
      <c r="DK209" s="17"/>
      <c r="DL209" s="17"/>
      <c r="DM209" s="17"/>
      <c r="DN209" s="17"/>
      <c r="DO209" s="17"/>
      <c r="DP209" s="17"/>
      <c r="DQ209" s="17"/>
      <c r="DR209" s="17"/>
      <c r="DS209" s="17"/>
      <c r="DT209" s="17"/>
      <c r="DU209" s="17"/>
      <c r="DV209" s="111"/>
      <c r="DW209" s="111"/>
      <c r="DX209" s="111"/>
      <c r="DY209" s="111"/>
      <c r="DZ209" s="111"/>
      <c r="EA209" s="111"/>
      <c r="EB209" s="17"/>
      <c r="EC209" s="17"/>
      <c r="ED209" s="17"/>
      <c r="EE209" s="17"/>
      <c r="EF209" s="17"/>
      <c r="EG209" s="17"/>
      <c r="EH209" s="17"/>
      <c r="EI209" s="17"/>
      <c r="EJ209" s="17"/>
      <c r="EK209" s="17"/>
    </row>
    <row r="210" spans="1:141" ht="16.5" customHeight="1">
      <c r="A210" s="17"/>
      <c r="B210" s="17"/>
      <c r="C210" s="17"/>
      <c r="D210" s="145"/>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46"/>
      <c r="AI210" s="146"/>
      <c r="AJ210" s="17"/>
      <c r="AK210" s="17"/>
      <c r="AL210" s="146"/>
      <c r="AM210" s="146"/>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c r="BN210" s="17"/>
      <c r="BO210" s="17"/>
      <c r="BP210" s="17"/>
      <c r="BQ210" s="17"/>
      <c r="BR210" s="17"/>
      <c r="BS210" s="17"/>
      <c r="BT210" s="17"/>
      <c r="BU210" s="17"/>
      <c r="BV210" s="17"/>
      <c r="BW210" s="17"/>
      <c r="BX210" s="17"/>
      <c r="BY210" s="17"/>
      <c r="BZ210" s="17"/>
      <c r="CA210" s="17"/>
      <c r="CB210" s="17"/>
      <c r="CC210" s="17"/>
      <c r="CD210" s="17"/>
      <c r="CE210" s="17"/>
      <c r="CF210" s="17"/>
      <c r="CG210" s="17"/>
      <c r="CH210" s="17"/>
      <c r="CI210" s="17"/>
      <c r="CJ210" s="17"/>
      <c r="CK210" s="17"/>
      <c r="CL210" s="17"/>
      <c r="CM210" s="17"/>
      <c r="CN210" s="17"/>
      <c r="CO210" s="17"/>
      <c r="CP210" s="17"/>
      <c r="CQ210" s="17"/>
      <c r="CR210" s="17"/>
      <c r="CS210" s="17"/>
      <c r="CT210" s="17"/>
      <c r="CU210" s="17"/>
      <c r="CV210" s="17"/>
      <c r="CW210" s="17"/>
      <c r="CX210" s="17"/>
      <c r="CY210" s="17"/>
      <c r="CZ210" s="17"/>
      <c r="DA210" s="17"/>
      <c r="DB210" s="17"/>
      <c r="DC210" s="17"/>
      <c r="DD210" s="17"/>
      <c r="DE210" s="17"/>
      <c r="DF210" s="17"/>
      <c r="DG210" s="17"/>
      <c r="DH210" s="17"/>
      <c r="DI210" s="17"/>
      <c r="DJ210" s="17"/>
      <c r="DK210" s="17"/>
      <c r="DL210" s="17"/>
      <c r="DM210" s="17"/>
      <c r="DN210" s="17"/>
      <c r="DO210" s="17"/>
      <c r="DP210" s="17"/>
      <c r="DQ210" s="17"/>
      <c r="DR210" s="17"/>
      <c r="DS210" s="17"/>
      <c r="DT210" s="17"/>
      <c r="DU210" s="17"/>
      <c r="DV210" s="111"/>
      <c r="DW210" s="111"/>
      <c r="DX210" s="111"/>
      <c r="DY210" s="111"/>
      <c r="DZ210" s="111"/>
      <c r="EA210" s="111"/>
      <c r="EB210" s="17"/>
      <c r="EC210" s="17"/>
      <c r="ED210" s="17"/>
      <c r="EE210" s="17"/>
      <c r="EF210" s="17"/>
      <c r="EG210" s="17"/>
      <c r="EH210" s="17"/>
      <c r="EI210" s="17"/>
      <c r="EJ210" s="17"/>
      <c r="EK210" s="17"/>
    </row>
    <row r="211" spans="1:141" ht="16.5" customHeight="1">
      <c r="A211" s="17"/>
      <c r="B211" s="17"/>
      <c r="C211" s="17"/>
      <c r="D211" s="145"/>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46"/>
      <c r="AI211" s="146"/>
      <c r="AJ211" s="17"/>
      <c r="AK211" s="17"/>
      <c r="AL211" s="146"/>
      <c r="AM211" s="146"/>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c r="BN211" s="17"/>
      <c r="BO211" s="17"/>
      <c r="BP211" s="17"/>
      <c r="BQ211" s="17"/>
      <c r="BR211" s="17"/>
      <c r="BS211" s="17"/>
      <c r="BT211" s="17"/>
      <c r="BU211" s="17"/>
      <c r="BV211" s="17"/>
      <c r="BW211" s="17"/>
      <c r="BX211" s="17"/>
      <c r="BY211" s="17"/>
      <c r="BZ211" s="17"/>
      <c r="CA211" s="17"/>
      <c r="CB211" s="17"/>
      <c r="CC211" s="17"/>
      <c r="CD211" s="17"/>
      <c r="CE211" s="17"/>
      <c r="CF211" s="17"/>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11"/>
      <c r="DW211" s="111"/>
      <c r="DX211" s="111"/>
      <c r="DY211" s="111"/>
      <c r="DZ211" s="111"/>
      <c r="EA211" s="111"/>
      <c r="EB211" s="17"/>
      <c r="EC211" s="17"/>
      <c r="ED211" s="17"/>
      <c r="EE211" s="17"/>
      <c r="EF211" s="17"/>
      <c r="EG211" s="17"/>
      <c r="EH211" s="17"/>
      <c r="EI211" s="17"/>
      <c r="EJ211" s="17"/>
      <c r="EK211" s="17"/>
    </row>
    <row r="212" spans="1:141" ht="16.5" customHeight="1">
      <c r="A212" s="17"/>
      <c r="B212" s="17"/>
      <c r="C212" s="17"/>
      <c r="D212" s="145"/>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46"/>
      <c r="AI212" s="146"/>
      <c r="AJ212" s="17"/>
      <c r="AK212" s="17"/>
      <c r="AL212" s="146"/>
      <c r="AM212" s="146"/>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11"/>
      <c r="DW212" s="111"/>
      <c r="DX212" s="111"/>
      <c r="DY212" s="111"/>
      <c r="DZ212" s="111"/>
      <c r="EA212" s="111"/>
      <c r="EB212" s="17"/>
      <c r="EC212" s="17"/>
      <c r="ED212" s="17"/>
      <c r="EE212" s="17"/>
      <c r="EF212" s="17"/>
      <c r="EG212" s="17"/>
      <c r="EH212" s="17"/>
      <c r="EI212" s="17"/>
      <c r="EJ212" s="17"/>
      <c r="EK212" s="17"/>
    </row>
    <row r="213" spans="1:141" ht="16.5" customHeight="1">
      <c r="A213" s="17"/>
      <c r="B213" s="17"/>
      <c r="C213" s="17"/>
      <c r="D213" s="145"/>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46"/>
      <c r="AI213" s="146"/>
      <c r="AJ213" s="17"/>
      <c r="AK213" s="17"/>
      <c r="AL213" s="146"/>
      <c r="AM213" s="146"/>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c r="BN213" s="17"/>
      <c r="BO213" s="17"/>
      <c r="BP213" s="17"/>
      <c r="BQ213" s="17"/>
      <c r="BR213" s="17"/>
      <c r="BS213" s="17"/>
      <c r="BT213" s="17"/>
      <c r="BU213" s="17"/>
      <c r="BV213" s="17"/>
      <c r="BW213" s="17"/>
      <c r="BX213" s="17"/>
      <c r="BY213" s="17"/>
      <c r="BZ213" s="17"/>
      <c r="CA213" s="17"/>
      <c r="CB213" s="17"/>
      <c r="CC213" s="17"/>
      <c r="CD213" s="17"/>
      <c r="CE213" s="17"/>
      <c r="CF213" s="17"/>
      <c r="CG213" s="17"/>
      <c r="CH213" s="17"/>
      <c r="CI213" s="17"/>
      <c r="CJ213" s="17"/>
      <c r="CK213" s="17"/>
      <c r="CL213" s="17"/>
      <c r="CM213" s="17"/>
      <c r="CN213" s="17"/>
      <c r="CO213" s="17"/>
      <c r="CP213" s="17"/>
      <c r="CQ213" s="17"/>
      <c r="CR213" s="17"/>
      <c r="CS213" s="17"/>
      <c r="CT213" s="17"/>
      <c r="CU213" s="17"/>
      <c r="CV213" s="17"/>
      <c r="CW213" s="17"/>
      <c r="CX213" s="17"/>
      <c r="CY213" s="17"/>
      <c r="CZ213" s="17"/>
      <c r="DA213" s="17"/>
      <c r="DB213" s="17"/>
      <c r="DC213" s="17"/>
      <c r="DD213" s="17"/>
      <c r="DE213" s="17"/>
      <c r="DF213" s="17"/>
      <c r="DG213" s="17"/>
      <c r="DH213" s="17"/>
      <c r="DI213" s="17"/>
      <c r="DJ213" s="17"/>
      <c r="DK213" s="17"/>
      <c r="DL213" s="17"/>
      <c r="DM213" s="17"/>
      <c r="DN213" s="17"/>
      <c r="DO213" s="17"/>
      <c r="DP213" s="17"/>
      <c r="DQ213" s="17"/>
      <c r="DR213" s="17"/>
      <c r="DS213" s="17"/>
      <c r="DT213" s="17"/>
      <c r="DU213" s="17"/>
      <c r="DV213" s="111"/>
      <c r="DW213" s="111"/>
      <c r="DX213" s="111"/>
      <c r="DY213" s="111"/>
      <c r="DZ213" s="111"/>
      <c r="EA213" s="111"/>
      <c r="EB213" s="17"/>
      <c r="EC213" s="17"/>
      <c r="ED213" s="17"/>
      <c r="EE213" s="17"/>
      <c r="EF213" s="17"/>
      <c r="EG213" s="17"/>
      <c r="EH213" s="17"/>
      <c r="EI213" s="17"/>
      <c r="EJ213" s="17"/>
      <c r="EK213" s="17"/>
    </row>
    <row r="214" spans="1:141" ht="16.5" customHeight="1">
      <c r="A214" s="17"/>
      <c r="B214" s="17"/>
      <c r="C214" s="17"/>
      <c r="D214" s="145"/>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46"/>
      <c r="AI214" s="146"/>
      <c r="AJ214" s="17"/>
      <c r="AK214" s="17"/>
      <c r="AL214" s="146"/>
      <c r="AM214" s="146"/>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c r="BN214" s="17"/>
      <c r="BO214" s="17"/>
      <c r="BP214" s="17"/>
      <c r="BQ214" s="17"/>
      <c r="BR214" s="17"/>
      <c r="BS214" s="17"/>
      <c r="BT214" s="17"/>
      <c r="BU214" s="17"/>
      <c r="BV214" s="17"/>
      <c r="BW214" s="17"/>
      <c r="BX214" s="17"/>
      <c r="BY214" s="17"/>
      <c r="BZ214" s="17"/>
      <c r="CA214" s="17"/>
      <c r="CB214" s="17"/>
      <c r="CC214" s="17"/>
      <c r="CD214" s="17"/>
      <c r="CE214" s="17"/>
      <c r="CF214" s="17"/>
      <c r="CG214" s="17"/>
      <c r="CH214" s="17"/>
      <c r="CI214" s="17"/>
      <c r="CJ214" s="17"/>
      <c r="CK214" s="17"/>
      <c r="CL214" s="17"/>
      <c r="CM214" s="17"/>
      <c r="CN214" s="17"/>
      <c r="CO214" s="17"/>
      <c r="CP214" s="17"/>
      <c r="CQ214" s="17"/>
      <c r="CR214" s="17"/>
      <c r="CS214" s="17"/>
      <c r="CT214" s="17"/>
      <c r="CU214" s="17"/>
      <c r="CV214" s="17"/>
      <c r="CW214" s="17"/>
      <c r="CX214" s="17"/>
      <c r="CY214" s="17"/>
      <c r="CZ214" s="17"/>
      <c r="DA214" s="17"/>
      <c r="DB214" s="17"/>
      <c r="DC214" s="17"/>
      <c r="DD214" s="17"/>
      <c r="DE214" s="17"/>
      <c r="DF214" s="17"/>
      <c r="DG214" s="17"/>
      <c r="DH214" s="17"/>
      <c r="DI214" s="17"/>
      <c r="DJ214" s="17"/>
      <c r="DK214" s="17"/>
      <c r="DL214" s="17"/>
      <c r="DM214" s="17"/>
      <c r="DN214" s="17"/>
      <c r="DO214" s="17"/>
      <c r="DP214" s="17"/>
      <c r="DQ214" s="17"/>
      <c r="DR214" s="17"/>
      <c r="DS214" s="17"/>
      <c r="DT214" s="17"/>
      <c r="DU214" s="17"/>
      <c r="DV214" s="111"/>
      <c r="DW214" s="111"/>
      <c r="DX214" s="111"/>
      <c r="DY214" s="111"/>
      <c r="DZ214" s="111"/>
      <c r="EA214" s="111"/>
      <c r="EB214" s="17"/>
      <c r="EC214" s="17"/>
      <c r="ED214" s="17"/>
      <c r="EE214" s="17"/>
      <c r="EF214" s="17"/>
      <c r="EG214" s="17"/>
      <c r="EH214" s="17"/>
      <c r="EI214" s="17"/>
      <c r="EJ214" s="17"/>
      <c r="EK214" s="17"/>
    </row>
    <row r="215" spans="1:141" ht="16.5" customHeight="1">
      <c r="A215" s="17"/>
      <c r="B215" s="17"/>
      <c r="C215" s="17"/>
      <c r="D215" s="145"/>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46"/>
      <c r="AI215" s="146"/>
      <c r="AJ215" s="17"/>
      <c r="AK215" s="17"/>
      <c r="AL215" s="146"/>
      <c r="AM215" s="146"/>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17"/>
      <c r="BX215" s="17"/>
      <c r="BY215" s="17"/>
      <c r="BZ215" s="17"/>
      <c r="CA215" s="17"/>
      <c r="CB215" s="17"/>
      <c r="CC215" s="17"/>
      <c r="CD215" s="17"/>
      <c r="CE215" s="17"/>
      <c r="CF215" s="17"/>
      <c r="CG215" s="17"/>
      <c r="CH215" s="17"/>
      <c r="CI215" s="17"/>
      <c r="CJ215" s="17"/>
      <c r="CK215" s="17"/>
      <c r="CL215" s="17"/>
      <c r="CM215" s="17"/>
      <c r="CN215" s="17"/>
      <c r="CO215" s="17"/>
      <c r="CP215" s="17"/>
      <c r="CQ215" s="17"/>
      <c r="CR215" s="17"/>
      <c r="CS215" s="17"/>
      <c r="CT215" s="17"/>
      <c r="CU215" s="17"/>
      <c r="CV215" s="17"/>
      <c r="CW215" s="17"/>
      <c r="CX215" s="17"/>
      <c r="CY215" s="17"/>
      <c r="CZ215" s="17"/>
      <c r="DA215" s="17"/>
      <c r="DB215" s="17"/>
      <c r="DC215" s="17"/>
      <c r="DD215" s="17"/>
      <c r="DE215" s="17"/>
      <c r="DF215" s="17"/>
      <c r="DG215" s="17"/>
      <c r="DH215" s="17"/>
      <c r="DI215" s="17"/>
      <c r="DJ215" s="17"/>
      <c r="DK215" s="17"/>
      <c r="DL215" s="17"/>
      <c r="DM215" s="17"/>
      <c r="DN215" s="17"/>
      <c r="DO215" s="17"/>
      <c r="DP215" s="17"/>
      <c r="DQ215" s="17"/>
      <c r="DR215" s="17"/>
      <c r="DS215" s="17"/>
      <c r="DT215" s="17"/>
      <c r="DU215" s="17"/>
      <c r="DV215" s="111"/>
      <c r="DW215" s="111"/>
      <c r="DX215" s="111"/>
      <c r="DY215" s="111"/>
      <c r="DZ215" s="111"/>
      <c r="EA215" s="111"/>
      <c r="EB215" s="17"/>
      <c r="EC215" s="17"/>
      <c r="ED215" s="17"/>
      <c r="EE215" s="17"/>
      <c r="EF215" s="17"/>
      <c r="EG215" s="17"/>
      <c r="EH215" s="17"/>
      <c r="EI215" s="17"/>
      <c r="EJ215" s="17"/>
      <c r="EK215" s="17"/>
    </row>
    <row r="216" spans="1:141" ht="16.5" customHeight="1">
      <c r="A216" s="17"/>
      <c r="B216" s="17"/>
      <c r="C216" s="17"/>
      <c r="D216" s="145"/>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46"/>
      <c r="AI216" s="146"/>
      <c r="AJ216" s="17"/>
      <c r="AK216" s="17"/>
      <c r="AL216" s="146"/>
      <c r="AM216" s="146"/>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c r="BN216" s="17"/>
      <c r="BO216" s="17"/>
      <c r="BP216" s="17"/>
      <c r="BQ216" s="17"/>
      <c r="BR216" s="17"/>
      <c r="BS216" s="17"/>
      <c r="BT216" s="17"/>
      <c r="BU216" s="17"/>
      <c r="BV216" s="17"/>
      <c r="BW216" s="17"/>
      <c r="BX216" s="17"/>
      <c r="BY216" s="17"/>
      <c r="BZ216" s="17"/>
      <c r="CA216" s="17"/>
      <c r="CB216" s="17"/>
      <c r="CC216" s="17"/>
      <c r="CD216" s="17"/>
      <c r="CE216" s="17"/>
      <c r="CF216" s="17"/>
      <c r="CG216" s="17"/>
      <c r="CH216" s="17"/>
      <c r="CI216" s="17"/>
      <c r="CJ216" s="17"/>
      <c r="CK216" s="17"/>
      <c r="CL216" s="17"/>
      <c r="CM216" s="17"/>
      <c r="CN216" s="17"/>
      <c r="CO216" s="17"/>
      <c r="CP216" s="17"/>
      <c r="CQ216" s="17"/>
      <c r="CR216" s="17"/>
      <c r="CS216" s="17"/>
      <c r="CT216" s="17"/>
      <c r="CU216" s="17"/>
      <c r="CV216" s="17"/>
      <c r="CW216" s="17"/>
      <c r="CX216" s="17"/>
      <c r="CY216" s="17"/>
      <c r="CZ216" s="17"/>
      <c r="DA216" s="17"/>
      <c r="DB216" s="17"/>
      <c r="DC216" s="17"/>
      <c r="DD216" s="17"/>
      <c r="DE216" s="17"/>
      <c r="DF216" s="17"/>
      <c r="DG216" s="17"/>
      <c r="DH216" s="17"/>
      <c r="DI216" s="17"/>
      <c r="DJ216" s="17"/>
      <c r="DK216" s="17"/>
      <c r="DL216" s="17"/>
      <c r="DM216" s="17"/>
      <c r="DN216" s="17"/>
      <c r="DO216" s="17"/>
      <c r="DP216" s="17"/>
      <c r="DQ216" s="17"/>
      <c r="DR216" s="17"/>
      <c r="DS216" s="17"/>
      <c r="DT216" s="17"/>
      <c r="DU216" s="17"/>
      <c r="DV216" s="111"/>
      <c r="DW216" s="111"/>
      <c r="DX216" s="111"/>
      <c r="DY216" s="111"/>
      <c r="DZ216" s="111"/>
      <c r="EA216" s="111"/>
      <c r="EB216" s="17"/>
      <c r="EC216" s="17"/>
      <c r="ED216" s="17"/>
      <c r="EE216" s="17"/>
      <c r="EF216" s="17"/>
      <c r="EG216" s="17"/>
      <c r="EH216" s="17"/>
      <c r="EI216" s="17"/>
      <c r="EJ216" s="17"/>
      <c r="EK216" s="17"/>
    </row>
    <row r="217" spans="1:141" ht="16.5" customHeight="1">
      <c r="A217" s="17"/>
      <c r="B217" s="17"/>
      <c r="C217" s="17"/>
      <c r="D217" s="145"/>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46"/>
      <c r="AI217" s="146"/>
      <c r="AJ217" s="17"/>
      <c r="AK217" s="17"/>
      <c r="AL217" s="146"/>
      <c r="AM217" s="146"/>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c r="DJ217" s="17"/>
      <c r="DK217" s="17"/>
      <c r="DL217" s="17"/>
      <c r="DM217" s="17"/>
      <c r="DN217" s="17"/>
      <c r="DO217" s="17"/>
      <c r="DP217" s="17"/>
      <c r="DQ217" s="17"/>
      <c r="DR217" s="17"/>
      <c r="DS217" s="17"/>
      <c r="DT217" s="17"/>
      <c r="DU217" s="17"/>
      <c r="DV217" s="111"/>
      <c r="DW217" s="111"/>
      <c r="DX217" s="111"/>
      <c r="DY217" s="111"/>
      <c r="DZ217" s="111"/>
      <c r="EA217" s="111"/>
      <c r="EB217" s="17"/>
      <c r="EC217" s="17"/>
      <c r="ED217" s="17"/>
      <c r="EE217" s="17"/>
      <c r="EF217" s="17"/>
      <c r="EG217" s="17"/>
      <c r="EH217" s="17"/>
      <c r="EI217" s="17"/>
      <c r="EJ217" s="17"/>
      <c r="EK217" s="17"/>
    </row>
    <row r="218" spans="1:141" ht="16.5" customHeight="1">
      <c r="A218" s="17"/>
      <c r="B218" s="17"/>
      <c r="C218" s="17"/>
      <c r="D218" s="145"/>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46"/>
      <c r="AI218" s="146"/>
      <c r="AJ218" s="17"/>
      <c r="AK218" s="17"/>
      <c r="AL218" s="146"/>
      <c r="AM218" s="146"/>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c r="BN218" s="17"/>
      <c r="BO218" s="17"/>
      <c r="BP218" s="17"/>
      <c r="BQ218" s="17"/>
      <c r="BR218" s="17"/>
      <c r="BS218" s="17"/>
      <c r="BT218" s="17"/>
      <c r="BU218" s="17"/>
      <c r="BV218" s="17"/>
      <c r="BW218" s="17"/>
      <c r="BX218" s="17"/>
      <c r="BY218" s="17"/>
      <c r="BZ218" s="17"/>
      <c r="CA218" s="17"/>
      <c r="CB218" s="17"/>
      <c r="CC218" s="17"/>
      <c r="CD218" s="17"/>
      <c r="CE218" s="17"/>
      <c r="CF218" s="17"/>
      <c r="CG218" s="17"/>
      <c r="CH218" s="17"/>
      <c r="CI218" s="17"/>
      <c r="CJ218" s="17"/>
      <c r="CK218" s="17"/>
      <c r="CL218" s="17"/>
      <c r="CM218" s="17"/>
      <c r="CN218" s="17"/>
      <c r="CO218" s="17"/>
      <c r="CP218" s="17"/>
      <c r="CQ218" s="17"/>
      <c r="CR218" s="17"/>
      <c r="CS218" s="17"/>
      <c r="CT218" s="17"/>
      <c r="CU218" s="17"/>
      <c r="CV218" s="17"/>
      <c r="CW218" s="17"/>
      <c r="CX218" s="17"/>
      <c r="CY218" s="17"/>
      <c r="CZ218" s="17"/>
      <c r="DA218" s="17"/>
      <c r="DB218" s="17"/>
      <c r="DC218" s="17"/>
      <c r="DD218" s="17"/>
      <c r="DE218" s="17"/>
      <c r="DF218" s="17"/>
      <c r="DG218" s="17"/>
      <c r="DH218" s="17"/>
      <c r="DI218" s="17"/>
      <c r="DJ218" s="17"/>
      <c r="DK218" s="17"/>
      <c r="DL218" s="17"/>
      <c r="DM218" s="17"/>
      <c r="DN218" s="17"/>
      <c r="DO218" s="17"/>
      <c r="DP218" s="17"/>
      <c r="DQ218" s="17"/>
      <c r="DR218" s="17"/>
      <c r="DS218" s="17"/>
      <c r="DT218" s="17"/>
      <c r="DU218" s="17"/>
      <c r="DV218" s="111"/>
      <c r="DW218" s="111"/>
      <c r="DX218" s="111"/>
      <c r="DY218" s="111"/>
      <c r="DZ218" s="111"/>
      <c r="EA218" s="111"/>
      <c r="EB218" s="17"/>
      <c r="EC218" s="17"/>
      <c r="ED218" s="17"/>
      <c r="EE218" s="17"/>
      <c r="EF218" s="17"/>
      <c r="EG218" s="17"/>
      <c r="EH218" s="17"/>
      <c r="EI218" s="17"/>
      <c r="EJ218" s="17"/>
      <c r="EK218" s="17"/>
    </row>
    <row r="219" spans="1:141" ht="16.5" customHeight="1">
      <c r="A219" s="17"/>
      <c r="B219" s="17"/>
      <c r="C219" s="17"/>
      <c r="D219" s="145"/>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46"/>
      <c r="AI219" s="146"/>
      <c r="AJ219" s="17"/>
      <c r="AK219" s="17"/>
      <c r="AL219" s="146"/>
      <c r="AM219" s="146"/>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c r="DJ219" s="17"/>
      <c r="DK219" s="17"/>
      <c r="DL219" s="17"/>
      <c r="DM219" s="17"/>
      <c r="DN219" s="17"/>
      <c r="DO219" s="17"/>
      <c r="DP219" s="17"/>
      <c r="DQ219" s="17"/>
      <c r="DR219" s="17"/>
      <c r="DS219" s="17"/>
      <c r="DT219" s="17"/>
      <c r="DU219" s="17"/>
      <c r="DV219" s="111"/>
      <c r="DW219" s="111"/>
      <c r="DX219" s="111"/>
      <c r="DY219" s="111"/>
      <c r="DZ219" s="111"/>
      <c r="EA219" s="111"/>
      <c r="EB219" s="17"/>
      <c r="EC219" s="17"/>
      <c r="ED219" s="17"/>
      <c r="EE219" s="17"/>
      <c r="EF219" s="17"/>
      <c r="EG219" s="17"/>
      <c r="EH219" s="17"/>
      <c r="EI219" s="17"/>
      <c r="EJ219" s="17"/>
      <c r="EK219" s="17"/>
    </row>
    <row r="220" spans="1:141" ht="16.5" customHeight="1">
      <c r="A220" s="17"/>
      <c r="B220" s="17"/>
      <c r="C220" s="17"/>
      <c r="D220" s="145"/>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46"/>
      <c r="AI220" s="146"/>
      <c r="AJ220" s="17"/>
      <c r="AK220" s="17"/>
      <c r="AL220" s="146"/>
      <c r="AM220" s="146"/>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c r="BN220" s="17"/>
      <c r="BO220" s="17"/>
      <c r="BP220" s="17"/>
      <c r="BQ220" s="17"/>
      <c r="BR220" s="17"/>
      <c r="BS220" s="17"/>
      <c r="BT220" s="17"/>
      <c r="BU220" s="17"/>
      <c r="BV220" s="17"/>
      <c r="BW220" s="17"/>
      <c r="BX220" s="17"/>
      <c r="BY220" s="17"/>
      <c r="BZ220" s="17"/>
      <c r="CA220" s="17"/>
      <c r="CB220" s="17"/>
      <c r="CC220" s="17"/>
      <c r="CD220" s="17"/>
      <c r="CE220" s="17"/>
      <c r="CF220" s="17"/>
      <c r="CG220" s="17"/>
      <c r="CH220" s="17"/>
      <c r="CI220" s="17"/>
      <c r="CJ220" s="17"/>
      <c r="CK220" s="17"/>
      <c r="CL220" s="17"/>
      <c r="CM220" s="17"/>
      <c r="CN220" s="17"/>
      <c r="CO220" s="17"/>
      <c r="CP220" s="17"/>
      <c r="CQ220" s="17"/>
      <c r="CR220" s="17"/>
      <c r="CS220" s="17"/>
      <c r="CT220" s="17"/>
      <c r="CU220" s="17"/>
      <c r="CV220" s="17"/>
      <c r="CW220" s="17"/>
      <c r="CX220" s="17"/>
      <c r="CY220" s="17"/>
      <c r="CZ220" s="17"/>
      <c r="DA220" s="17"/>
      <c r="DB220" s="17"/>
      <c r="DC220" s="17"/>
      <c r="DD220" s="17"/>
      <c r="DE220" s="17"/>
      <c r="DF220" s="17"/>
      <c r="DG220" s="17"/>
      <c r="DH220" s="17"/>
      <c r="DI220" s="17"/>
      <c r="DJ220" s="17"/>
      <c r="DK220" s="17"/>
      <c r="DL220" s="17"/>
      <c r="DM220" s="17"/>
      <c r="DN220" s="17"/>
      <c r="DO220" s="17"/>
      <c r="DP220" s="17"/>
      <c r="DQ220" s="17"/>
      <c r="DR220" s="17"/>
      <c r="DS220" s="17"/>
      <c r="DT220" s="17"/>
      <c r="DU220" s="17"/>
      <c r="DV220" s="111"/>
      <c r="DW220" s="111"/>
      <c r="DX220" s="111"/>
      <c r="DY220" s="111"/>
      <c r="DZ220" s="111"/>
      <c r="EA220" s="111"/>
      <c r="EB220" s="17"/>
      <c r="EC220" s="17"/>
      <c r="ED220" s="17"/>
      <c r="EE220" s="17"/>
      <c r="EF220" s="17"/>
      <c r="EG220" s="17"/>
      <c r="EH220" s="17"/>
      <c r="EI220" s="17"/>
      <c r="EJ220" s="17"/>
      <c r="EK220" s="17"/>
    </row>
    <row r="221" spans="1:141" ht="16.5" customHeight="1">
      <c r="A221" s="17"/>
      <c r="B221" s="17"/>
      <c r="C221" s="17"/>
      <c r="D221" s="145"/>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46"/>
      <c r="AI221" s="146"/>
      <c r="AJ221" s="17"/>
      <c r="AK221" s="17"/>
      <c r="AL221" s="146"/>
      <c r="AM221" s="146"/>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c r="BN221" s="17"/>
      <c r="BO221" s="17"/>
      <c r="BP221" s="17"/>
      <c r="BQ221" s="17"/>
      <c r="BR221" s="17"/>
      <c r="BS221" s="17"/>
      <c r="BT221" s="17"/>
      <c r="BU221" s="17"/>
      <c r="BV221" s="17"/>
      <c r="BW221" s="17"/>
      <c r="BX221" s="17"/>
      <c r="BY221" s="17"/>
      <c r="BZ221" s="17"/>
      <c r="CA221" s="17"/>
      <c r="CB221" s="17"/>
      <c r="CC221" s="17"/>
      <c r="CD221" s="17"/>
      <c r="CE221" s="17"/>
      <c r="CF221" s="17"/>
      <c r="CG221" s="17"/>
      <c r="CH221" s="17"/>
      <c r="CI221" s="17"/>
      <c r="CJ221" s="17"/>
      <c r="CK221" s="17"/>
      <c r="CL221" s="17"/>
      <c r="CM221" s="17"/>
      <c r="CN221" s="17"/>
      <c r="CO221" s="17"/>
      <c r="CP221" s="17"/>
      <c r="CQ221" s="17"/>
      <c r="CR221" s="17"/>
      <c r="CS221" s="17"/>
      <c r="CT221" s="17"/>
      <c r="CU221" s="17"/>
      <c r="CV221" s="17"/>
      <c r="CW221" s="17"/>
      <c r="CX221" s="17"/>
      <c r="CY221" s="17"/>
      <c r="CZ221" s="17"/>
      <c r="DA221" s="17"/>
      <c r="DB221" s="17"/>
      <c r="DC221" s="17"/>
      <c r="DD221" s="17"/>
      <c r="DE221" s="17"/>
      <c r="DF221" s="17"/>
      <c r="DG221" s="17"/>
      <c r="DH221" s="17"/>
      <c r="DI221" s="17"/>
      <c r="DJ221" s="17"/>
      <c r="DK221" s="17"/>
      <c r="DL221" s="17"/>
      <c r="DM221" s="17"/>
      <c r="DN221" s="17"/>
      <c r="DO221" s="17"/>
      <c r="DP221" s="17"/>
      <c r="DQ221" s="17"/>
      <c r="DR221" s="17"/>
      <c r="DS221" s="17"/>
      <c r="DT221" s="17"/>
      <c r="DU221" s="17"/>
      <c r="DV221" s="111"/>
      <c r="DW221" s="111"/>
      <c r="DX221" s="111"/>
      <c r="DY221" s="111"/>
      <c r="DZ221" s="111"/>
      <c r="EA221" s="111"/>
      <c r="EB221" s="17"/>
      <c r="EC221" s="17"/>
      <c r="ED221" s="17"/>
      <c r="EE221" s="17"/>
      <c r="EF221" s="17"/>
      <c r="EG221" s="17"/>
      <c r="EH221" s="17"/>
      <c r="EI221" s="17"/>
      <c r="EJ221" s="17"/>
      <c r="EK221" s="17"/>
    </row>
    <row r="222" spans="1:141" ht="16.5" customHeight="1">
      <c r="A222" s="17"/>
      <c r="B222" s="17"/>
      <c r="C222" s="17"/>
      <c r="D222" s="145"/>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46"/>
      <c r="AI222" s="146"/>
      <c r="AJ222" s="17"/>
      <c r="AK222" s="17"/>
      <c r="AL222" s="146"/>
      <c r="AM222" s="146"/>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c r="BN222" s="17"/>
      <c r="BO222" s="17"/>
      <c r="BP222" s="17"/>
      <c r="BQ222" s="17"/>
      <c r="BR222" s="17"/>
      <c r="BS222" s="17"/>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7"/>
      <c r="DC222" s="17"/>
      <c r="DD222" s="17"/>
      <c r="DE222" s="17"/>
      <c r="DF222" s="17"/>
      <c r="DG222" s="17"/>
      <c r="DH222" s="17"/>
      <c r="DI222" s="17"/>
      <c r="DJ222" s="17"/>
      <c r="DK222" s="17"/>
      <c r="DL222" s="17"/>
      <c r="DM222" s="17"/>
      <c r="DN222" s="17"/>
      <c r="DO222" s="17"/>
      <c r="DP222" s="17"/>
      <c r="DQ222" s="17"/>
      <c r="DR222" s="17"/>
      <c r="DS222" s="17"/>
      <c r="DT222" s="17"/>
      <c r="DU222" s="17"/>
      <c r="DV222" s="111"/>
      <c r="DW222" s="111"/>
      <c r="DX222" s="111"/>
      <c r="DY222" s="111"/>
      <c r="DZ222" s="111"/>
      <c r="EA222" s="111"/>
      <c r="EB222" s="17"/>
      <c r="EC222" s="17"/>
      <c r="ED222" s="17"/>
      <c r="EE222" s="17"/>
      <c r="EF222" s="17"/>
      <c r="EG222" s="17"/>
      <c r="EH222" s="17"/>
      <c r="EI222" s="17"/>
      <c r="EJ222" s="17"/>
      <c r="EK222" s="17"/>
    </row>
    <row r="223" spans="1:141" ht="16.5" customHeight="1">
      <c r="A223" s="17"/>
      <c r="B223" s="17"/>
      <c r="C223" s="17"/>
      <c r="D223" s="145"/>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46"/>
      <c r="AI223" s="146"/>
      <c r="AJ223" s="17"/>
      <c r="AK223" s="17"/>
      <c r="AL223" s="146"/>
      <c r="AM223" s="146"/>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c r="CB223" s="17"/>
      <c r="CC223" s="17"/>
      <c r="CD223" s="17"/>
      <c r="CE223" s="17"/>
      <c r="CF223" s="17"/>
      <c r="CG223" s="17"/>
      <c r="CH223" s="17"/>
      <c r="CI223" s="17"/>
      <c r="CJ223" s="17"/>
      <c r="CK223" s="17"/>
      <c r="CL223" s="17"/>
      <c r="CM223" s="17"/>
      <c r="CN223" s="17"/>
      <c r="CO223" s="17"/>
      <c r="CP223" s="17"/>
      <c r="CQ223" s="17"/>
      <c r="CR223" s="17"/>
      <c r="CS223" s="17"/>
      <c r="CT223" s="17"/>
      <c r="CU223" s="17"/>
      <c r="CV223" s="17"/>
      <c r="CW223" s="17"/>
      <c r="CX223" s="17"/>
      <c r="CY223" s="17"/>
      <c r="CZ223" s="17"/>
      <c r="DA223" s="17"/>
      <c r="DB223" s="17"/>
      <c r="DC223" s="17"/>
      <c r="DD223" s="17"/>
      <c r="DE223" s="17"/>
      <c r="DF223" s="17"/>
      <c r="DG223" s="17"/>
      <c r="DH223" s="17"/>
      <c r="DI223" s="17"/>
      <c r="DJ223" s="17"/>
      <c r="DK223" s="17"/>
      <c r="DL223" s="17"/>
      <c r="DM223" s="17"/>
      <c r="DN223" s="17"/>
      <c r="DO223" s="17"/>
      <c r="DP223" s="17"/>
      <c r="DQ223" s="17"/>
      <c r="DR223" s="17"/>
      <c r="DS223" s="17"/>
      <c r="DT223" s="17"/>
      <c r="DU223" s="17"/>
      <c r="DV223" s="111"/>
      <c r="DW223" s="111"/>
      <c r="DX223" s="111"/>
      <c r="DY223" s="111"/>
      <c r="DZ223" s="111"/>
      <c r="EA223" s="111"/>
      <c r="EB223" s="17"/>
      <c r="EC223" s="17"/>
      <c r="ED223" s="17"/>
      <c r="EE223" s="17"/>
      <c r="EF223" s="17"/>
      <c r="EG223" s="17"/>
      <c r="EH223" s="17"/>
      <c r="EI223" s="17"/>
      <c r="EJ223" s="17"/>
      <c r="EK223" s="17"/>
    </row>
    <row r="224" spans="1:141" ht="16.5" customHeight="1">
      <c r="A224" s="17"/>
      <c r="B224" s="17"/>
      <c r="C224" s="17"/>
      <c r="D224" s="145"/>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46"/>
      <c r="AI224" s="146"/>
      <c r="AJ224" s="17"/>
      <c r="AK224" s="17"/>
      <c r="AL224" s="146"/>
      <c r="AM224" s="146"/>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11"/>
      <c r="DW224" s="111"/>
      <c r="DX224" s="111"/>
      <c r="DY224" s="111"/>
      <c r="DZ224" s="111"/>
      <c r="EA224" s="111"/>
      <c r="EB224" s="17"/>
      <c r="EC224" s="17"/>
      <c r="ED224" s="17"/>
      <c r="EE224" s="17"/>
      <c r="EF224" s="17"/>
      <c r="EG224" s="17"/>
      <c r="EH224" s="17"/>
      <c r="EI224" s="17"/>
      <c r="EJ224" s="17"/>
      <c r="EK224" s="17"/>
    </row>
    <row r="225" spans="1:141" ht="16.5" customHeight="1">
      <c r="A225" s="17"/>
      <c r="B225" s="17"/>
      <c r="C225" s="17"/>
      <c r="D225" s="145"/>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46"/>
      <c r="AI225" s="146"/>
      <c r="AJ225" s="17"/>
      <c r="AK225" s="17"/>
      <c r="AL225" s="146"/>
      <c r="AM225" s="146"/>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c r="BN225" s="17"/>
      <c r="BO225" s="17"/>
      <c r="BP225" s="17"/>
      <c r="BQ225" s="17"/>
      <c r="BR225" s="17"/>
      <c r="BS225" s="17"/>
      <c r="BT225" s="17"/>
      <c r="BU225" s="17"/>
      <c r="BV225" s="17"/>
      <c r="BW225" s="17"/>
      <c r="BX225" s="17"/>
      <c r="BY225" s="17"/>
      <c r="BZ225" s="17"/>
      <c r="CA225" s="17"/>
      <c r="CB225" s="17"/>
      <c r="CC225" s="17"/>
      <c r="CD225" s="17"/>
      <c r="CE225" s="17"/>
      <c r="CF225" s="17"/>
      <c r="CG225" s="17"/>
      <c r="CH225" s="17"/>
      <c r="CI225" s="17"/>
      <c r="CJ225" s="17"/>
      <c r="CK225" s="17"/>
      <c r="CL225" s="17"/>
      <c r="CM225" s="17"/>
      <c r="CN225" s="17"/>
      <c r="CO225" s="17"/>
      <c r="CP225" s="17"/>
      <c r="CQ225" s="17"/>
      <c r="CR225" s="17"/>
      <c r="CS225" s="17"/>
      <c r="CT225" s="17"/>
      <c r="CU225" s="17"/>
      <c r="CV225" s="17"/>
      <c r="CW225" s="17"/>
      <c r="CX225" s="17"/>
      <c r="CY225" s="17"/>
      <c r="CZ225" s="17"/>
      <c r="DA225" s="17"/>
      <c r="DB225" s="17"/>
      <c r="DC225" s="17"/>
      <c r="DD225" s="17"/>
      <c r="DE225" s="17"/>
      <c r="DF225" s="17"/>
      <c r="DG225" s="17"/>
      <c r="DH225" s="17"/>
      <c r="DI225" s="17"/>
      <c r="DJ225" s="17"/>
      <c r="DK225" s="17"/>
      <c r="DL225" s="17"/>
      <c r="DM225" s="17"/>
      <c r="DN225" s="17"/>
      <c r="DO225" s="17"/>
      <c r="DP225" s="17"/>
      <c r="DQ225" s="17"/>
      <c r="DR225" s="17"/>
      <c r="DS225" s="17"/>
      <c r="DT225" s="17"/>
      <c r="DU225" s="17"/>
      <c r="DV225" s="111"/>
      <c r="DW225" s="111"/>
      <c r="DX225" s="111"/>
      <c r="DY225" s="111"/>
      <c r="DZ225" s="111"/>
      <c r="EA225" s="111"/>
      <c r="EB225" s="17"/>
      <c r="EC225" s="17"/>
      <c r="ED225" s="17"/>
      <c r="EE225" s="17"/>
      <c r="EF225" s="17"/>
      <c r="EG225" s="17"/>
      <c r="EH225" s="17"/>
      <c r="EI225" s="17"/>
      <c r="EJ225" s="17"/>
      <c r="EK225" s="17"/>
    </row>
    <row r="226" spans="1:141" ht="16.5" customHeight="1">
      <c r="A226" s="17"/>
      <c r="B226" s="17"/>
      <c r="C226" s="17"/>
      <c r="D226" s="145"/>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46"/>
      <c r="AI226" s="146"/>
      <c r="AJ226" s="17"/>
      <c r="AK226" s="17"/>
      <c r="AL226" s="146"/>
      <c r="AM226" s="146"/>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c r="BN226" s="17"/>
      <c r="BO226" s="17"/>
      <c r="BP226" s="17"/>
      <c r="BQ226" s="17"/>
      <c r="BR226" s="17"/>
      <c r="BS226" s="17"/>
      <c r="BT226" s="17"/>
      <c r="BU226" s="17"/>
      <c r="BV226" s="17"/>
      <c r="BW226" s="17"/>
      <c r="BX226" s="17"/>
      <c r="BY226" s="17"/>
      <c r="BZ226" s="17"/>
      <c r="CA226" s="17"/>
      <c r="CB226" s="17"/>
      <c r="CC226" s="17"/>
      <c r="CD226" s="17"/>
      <c r="CE226" s="17"/>
      <c r="CF226" s="17"/>
      <c r="CG226" s="17"/>
      <c r="CH226" s="17"/>
      <c r="CI226" s="17"/>
      <c r="CJ226" s="17"/>
      <c r="CK226" s="17"/>
      <c r="CL226" s="17"/>
      <c r="CM226" s="17"/>
      <c r="CN226" s="17"/>
      <c r="CO226" s="17"/>
      <c r="CP226" s="17"/>
      <c r="CQ226" s="17"/>
      <c r="CR226" s="17"/>
      <c r="CS226" s="17"/>
      <c r="CT226" s="17"/>
      <c r="CU226" s="17"/>
      <c r="CV226" s="17"/>
      <c r="CW226" s="17"/>
      <c r="CX226" s="17"/>
      <c r="CY226" s="17"/>
      <c r="CZ226" s="17"/>
      <c r="DA226" s="17"/>
      <c r="DB226" s="17"/>
      <c r="DC226" s="17"/>
      <c r="DD226" s="17"/>
      <c r="DE226" s="17"/>
      <c r="DF226" s="17"/>
      <c r="DG226" s="17"/>
      <c r="DH226" s="17"/>
      <c r="DI226" s="17"/>
      <c r="DJ226" s="17"/>
      <c r="DK226" s="17"/>
      <c r="DL226" s="17"/>
      <c r="DM226" s="17"/>
      <c r="DN226" s="17"/>
      <c r="DO226" s="17"/>
      <c r="DP226" s="17"/>
      <c r="DQ226" s="17"/>
      <c r="DR226" s="17"/>
      <c r="DS226" s="17"/>
      <c r="DT226" s="17"/>
      <c r="DU226" s="17"/>
      <c r="DV226" s="111"/>
      <c r="DW226" s="111"/>
      <c r="DX226" s="111"/>
      <c r="DY226" s="111"/>
      <c r="DZ226" s="111"/>
      <c r="EA226" s="111"/>
      <c r="EB226" s="17"/>
      <c r="EC226" s="17"/>
      <c r="ED226" s="17"/>
      <c r="EE226" s="17"/>
      <c r="EF226" s="17"/>
      <c r="EG226" s="17"/>
      <c r="EH226" s="17"/>
      <c r="EI226" s="17"/>
      <c r="EJ226" s="17"/>
      <c r="EK226" s="17"/>
    </row>
    <row r="227" spans="1:141" ht="16.5" customHeight="1">
      <c r="A227" s="17"/>
      <c r="B227" s="17"/>
      <c r="C227" s="17"/>
      <c r="D227" s="145"/>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46"/>
      <c r="AI227" s="146"/>
      <c r="AJ227" s="17"/>
      <c r="AK227" s="17"/>
      <c r="AL227" s="146"/>
      <c r="AM227" s="146"/>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c r="BN227" s="17"/>
      <c r="BO227" s="17"/>
      <c r="BP227" s="17"/>
      <c r="BQ227" s="17"/>
      <c r="BR227" s="17"/>
      <c r="BS227" s="17"/>
      <c r="BT227" s="17"/>
      <c r="BU227" s="17"/>
      <c r="BV227" s="17"/>
      <c r="BW227" s="17"/>
      <c r="BX227" s="17"/>
      <c r="BY227" s="17"/>
      <c r="BZ227" s="17"/>
      <c r="CA227" s="17"/>
      <c r="CB227" s="17"/>
      <c r="CC227" s="17"/>
      <c r="CD227" s="17"/>
      <c r="CE227" s="17"/>
      <c r="CF227" s="17"/>
      <c r="CG227" s="17"/>
      <c r="CH227" s="17"/>
      <c r="CI227" s="17"/>
      <c r="CJ227" s="17"/>
      <c r="CK227" s="17"/>
      <c r="CL227" s="17"/>
      <c r="CM227" s="17"/>
      <c r="CN227" s="17"/>
      <c r="CO227" s="17"/>
      <c r="CP227" s="17"/>
      <c r="CQ227" s="17"/>
      <c r="CR227" s="17"/>
      <c r="CS227" s="17"/>
      <c r="CT227" s="17"/>
      <c r="CU227" s="17"/>
      <c r="CV227" s="17"/>
      <c r="CW227" s="17"/>
      <c r="CX227" s="17"/>
      <c r="CY227" s="17"/>
      <c r="CZ227" s="17"/>
      <c r="DA227" s="17"/>
      <c r="DB227" s="17"/>
      <c r="DC227" s="17"/>
      <c r="DD227" s="17"/>
      <c r="DE227" s="17"/>
      <c r="DF227" s="17"/>
      <c r="DG227" s="17"/>
      <c r="DH227" s="17"/>
      <c r="DI227" s="17"/>
      <c r="DJ227" s="17"/>
      <c r="DK227" s="17"/>
      <c r="DL227" s="17"/>
      <c r="DM227" s="17"/>
      <c r="DN227" s="17"/>
      <c r="DO227" s="17"/>
      <c r="DP227" s="17"/>
      <c r="DQ227" s="17"/>
      <c r="DR227" s="17"/>
      <c r="DS227" s="17"/>
      <c r="DT227" s="17"/>
      <c r="DU227" s="17"/>
      <c r="DV227" s="111"/>
      <c r="DW227" s="111"/>
      <c r="DX227" s="111"/>
      <c r="DY227" s="111"/>
      <c r="DZ227" s="111"/>
      <c r="EA227" s="111"/>
      <c r="EB227" s="17"/>
      <c r="EC227" s="17"/>
      <c r="ED227" s="17"/>
      <c r="EE227" s="17"/>
      <c r="EF227" s="17"/>
      <c r="EG227" s="17"/>
      <c r="EH227" s="17"/>
      <c r="EI227" s="17"/>
      <c r="EJ227" s="17"/>
      <c r="EK227" s="17"/>
    </row>
    <row r="228" spans="1:141" ht="16.5" customHeight="1">
      <c r="A228" s="17"/>
      <c r="B228" s="17"/>
      <c r="C228" s="17"/>
      <c r="D228" s="145"/>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46"/>
      <c r="AI228" s="146"/>
      <c r="AJ228" s="17"/>
      <c r="AK228" s="17"/>
      <c r="AL228" s="146"/>
      <c r="AM228" s="146"/>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c r="CN228" s="17"/>
      <c r="CO228" s="17"/>
      <c r="CP228" s="17"/>
      <c r="CQ228" s="17"/>
      <c r="CR228" s="17"/>
      <c r="CS228" s="17"/>
      <c r="CT228" s="17"/>
      <c r="CU228" s="17"/>
      <c r="CV228" s="17"/>
      <c r="CW228" s="17"/>
      <c r="CX228" s="17"/>
      <c r="CY228" s="17"/>
      <c r="CZ228" s="17"/>
      <c r="DA228" s="17"/>
      <c r="DB228" s="17"/>
      <c r="DC228" s="17"/>
      <c r="DD228" s="17"/>
      <c r="DE228" s="17"/>
      <c r="DF228" s="17"/>
      <c r="DG228" s="17"/>
      <c r="DH228" s="17"/>
      <c r="DI228" s="17"/>
      <c r="DJ228" s="17"/>
      <c r="DK228" s="17"/>
      <c r="DL228" s="17"/>
      <c r="DM228" s="17"/>
      <c r="DN228" s="17"/>
      <c r="DO228" s="17"/>
      <c r="DP228" s="17"/>
      <c r="DQ228" s="17"/>
      <c r="DR228" s="17"/>
      <c r="DS228" s="17"/>
      <c r="DT228" s="17"/>
      <c r="DU228" s="17"/>
      <c r="DV228" s="111"/>
      <c r="DW228" s="111"/>
      <c r="DX228" s="111"/>
      <c r="DY228" s="111"/>
      <c r="DZ228" s="111"/>
      <c r="EA228" s="111"/>
      <c r="EB228" s="17"/>
      <c r="EC228" s="17"/>
      <c r="ED228" s="17"/>
      <c r="EE228" s="17"/>
      <c r="EF228" s="17"/>
      <c r="EG228" s="17"/>
      <c r="EH228" s="17"/>
      <c r="EI228" s="17"/>
      <c r="EJ228" s="17"/>
      <c r="EK228" s="17"/>
    </row>
    <row r="229" spans="1:141" ht="16.5" customHeight="1">
      <c r="A229" s="17"/>
      <c r="B229" s="17"/>
      <c r="C229" s="17"/>
      <c r="D229" s="145"/>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46"/>
      <c r="AI229" s="146"/>
      <c r="AJ229" s="17"/>
      <c r="AK229" s="17"/>
      <c r="AL229" s="146"/>
      <c r="AM229" s="146"/>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c r="BN229" s="17"/>
      <c r="BO229" s="17"/>
      <c r="BP229" s="17"/>
      <c r="BQ229" s="17"/>
      <c r="BR229" s="17"/>
      <c r="BS229" s="17"/>
      <c r="BT229" s="17"/>
      <c r="BU229" s="17"/>
      <c r="BV229" s="17"/>
      <c r="BW229" s="17"/>
      <c r="BX229" s="17"/>
      <c r="BY229" s="17"/>
      <c r="BZ229" s="17"/>
      <c r="CA229" s="17"/>
      <c r="CB229" s="17"/>
      <c r="CC229" s="17"/>
      <c r="CD229" s="17"/>
      <c r="CE229" s="17"/>
      <c r="CF229" s="17"/>
      <c r="CG229" s="17"/>
      <c r="CH229" s="17"/>
      <c r="CI229" s="17"/>
      <c r="CJ229" s="17"/>
      <c r="CK229" s="17"/>
      <c r="CL229" s="17"/>
      <c r="CM229" s="17"/>
      <c r="CN229" s="17"/>
      <c r="CO229" s="17"/>
      <c r="CP229" s="17"/>
      <c r="CQ229" s="17"/>
      <c r="CR229" s="17"/>
      <c r="CS229" s="17"/>
      <c r="CT229" s="17"/>
      <c r="CU229" s="17"/>
      <c r="CV229" s="17"/>
      <c r="CW229" s="17"/>
      <c r="CX229" s="17"/>
      <c r="CY229" s="17"/>
      <c r="CZ229" s="17"/>
      <c r="DA229" s="17"/>
      <c r="DB229" s="17"/>
      <c r="DC229" s="17"/>
      <c r="DD229" s="17"/>
      <c r="DE229" s="17"/>
      <c r="DF229" s="17"/>
      <c r="DG229" s="17"/>
      <c r="DH229" s="17"/>
      <c r="DI229" s="17"/>
      <c r="DJ229" s="17"/>
      <c r="DK229" s="17"/>
      <c r="DL229" s="17"/>
      <c r="DM229" s="17"/>
      <c r="DN229" s="17"/>
      <c r="DO229" s="17"/>
      <c r="DP229" s="17"/>
      <c r="DQ229" s="17"/>
      <c r="DR229" s="17"/>
      <c r="DS229" s="17"/>
      <c r="DT229" s="17"/>
      <c r="DU229" s="17"/>
      <c r="DV229" s="111"/>
      <c r="DW229" s="111"/>
      <c r="DX229" s="111"/>
      <c r="DY229" s="111"/>
      <c r="DZ229" s="111"/>
      <c r="EA229" s="111"/>
      <c r="EB229" s="17"/>
      <c r="EC229" s="17"/>
      <c r="ED229" s="17"/>
      <c r="EE229" s="17"/>
      <c r="EF229" s="17"/>
      <c r="EG229" s="17"/>
      <c r="EH229" s="17"/>
      <c r="EI229" s="17"/>
      <c r="EJ229" s="17"/>
      <c r="EK229" s="17"/>
    </row>
    <row r="230" spans="1:141" ht="16.5" customHeight="1">
      <c r="A230" s="17"/>
      <c r="B230" s="17"/>
      <c r="C230" s="17"/>
      <c r="D230" s="145"/>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46"/>
      <c r="AI230" s="146"/>
      <c r="AJ230" s="17"/>
      <c r="AK230" s="17"/>
      <c r="AL230" s="146"/>
      <c r="AM230" s="146"/>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c r="BN230" s="17"/>
      <c r="BO230" s="17"/>
      <c r="BP230" s="17"/>
      <c r="BQ230" s="17"/>
      <c r="BR230" s="17"/>
      <c r="BS230" s="17"/>
      <c r="BT230" s="17"/>
      <c r="BU230" s="17"/>
      <c r="BV230" s="17"/>
      <c r="BW230" s="17"/>
      <c r="BX230" s="17"/>
      <c r="BY230" s="17"/>
      <c r="BZ230" s="17"/>
      <c r="CA230" s="17"/>
      <c r="CB230" s="17"/>
      <c r="CC230" s="17"/>
      <c r="CD230" s="17"/>
      <c r="CE230" s="17"/>
      <c r="CF230" s="17"/>
      <c r="CG230" s="17"/>
      <c r="CH230" s="17"/>
      <c r="CI230" s="17"/>
      <c r="CJ230" s="17"/>
      <c r="CK230" s="17"/>
      <c r="CL230" s="17"/>
      <c r="CM230" s="17"/>
      <c r="CN230" s="17"/>
      <c r="CO230" s="17"/>
      <c r="CP230" s="17"/>
      <c r="CQ230" s="17"/>
      <c r="CR230" s="17"/>
      <c r="CS230" s="17"/>
      <c r="CT230" s="17"/>
      <c r="CU230" s="17"/>
      <c r="CV230" s="17"/>
      <c r="CW230" s="17"/>
      <c r="CX230" s="17"/>
      <c r="CY230" s="17"/>
      <c r="CZ230" s="17"/>
      <c r="DA230" s="17"/>
      <c r="DB230" s="17"/>
      <c r="DC230" s="17"/>
      <c r="DD230" s="17"/>
      <c r="DE230" s="17"/>
      <c r="DF230" s="17"/>
      <c r="DG230" s="17"/>
      <c r="DH230" s="17"/>
      <c r="DI230" s="17"/>
      <c r="DJ230" s="17"/>
      <c r="DK230" s="17"/>
      <c r="DL230" s="17"/>
      <c r="DM230" s="17"/>
      <c r="DN230" s="17"/>
      <c r="DO230" s="17"/>
      <c r="DP230" s="17"/>
      <c r="DQ230" s="17"/>
      <c r="DR230" s="17"/>
      <c r="DS230" s="17"/>
      <c r="DT230" s="17"/>
      <c r="DU230" s="17"/>
      <c r="DV230" s="111"/>
      <c r="DW230" s="111"/>
      <c r="DX230" s="111"/>
      <c r="DY230" s="111"/>
      <c r="DZ230" s="111"/>
      <c r="EA230" s="111"/>
      <c r="EB230" s="17"/>
      <c r="EC230" s="17"/>
      <c r="ED230" s="17"/>
      <c r="EE230" s="17"/>
      <c r="EF230" s="17"/>
      <c r="EG230" s="17"/>
      <c r="EH230" s="17"/>
      <c r="EI230" s="17"/>
      <c r="EJ230" s="17"/>
      <c r="EK230" s="17"/>
    </row>
    <row r="231" spans="1:141" ht="16.5" customHeight="1">
      <c r="A231" s="17"/>
      <c r="B231" s="17"/>
      <c r="C231" s="17"/>
      <c r="D231" s="145"/>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46"/>
      <c r="AI231" s="146"/>
      <c r="AJ231" s="17"/>
      <c r="AK231" s="17"/>
      <c r="AL231" s="146"/>
      <c r="AM231" s="146"/>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c r="BN231" s="17"/>
      <c r="BO231" s="17"/>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11"/>
      <c r="DW231" s="111"/>
      <c r="DX231" s="111"/>
      <c r="DY231" s="111"/>
      <c r="DZ231" s="111"/>
      <c r="EA231" s="111"/>
      <c r="EB231" s="17"/>
      <c r="EC231" s="17"/>
      <c r="ED231" s="17"/>
      <c r="EE231" s="17"/>
      <c r="EF231" s="17"/>
      <c r="EG231" s="17"/>
      <c r="EH231" s="17"/>
      <c r="EI231" s="17"/>
      <c r="EJ231" s="17"/>
      <c r="EK231" s="17"/>
    </row>
    <row r="232" spans="1:141" ht="16.5" customHeight="1">
      <c r="A232" s="17"/>
      <c r="B232" s="17"/>
      <c r="C232" s="17"/>
      <c r="D232" s="145"/>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46"/>
      <c r="AI232" s="146"/>
      <c r="AJ232" s="17"/>
      <c r="AK232" s="17"/>
      <c r="AL232" s="146"/>
      <c r="AM232" s="146"/>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c r="BN232" s="17"/>
      <c r="BO232" s="17"/>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11"/>
      <c r="DW232" s="111"/>
      <c r="DX232" s="111"/>
      <c r="DY232" s="111"/>
      <c r="DZ232" s="111"/>
      <c r="EA232" s="111"/>
      <c r="EB232" s="17"/>
      <c r="EC232" s="17"/>
      <c r="ED232" s="17"/>
      <c r="EE232" s="17"/>
      <c r="EF232" s="17"/>
      <c r="EG232" s="17"/>
      <c r="EH232" s="17"/>
      <c r="EI232" s="17"/>
      <c r="EJ232" s="17"/>
      <c r="EK232" s="17"/>
    </row>
    <row r="233" spans="1:141" ht="16.5" customHeight="1">
      <c r="A233" s="17"/>
      <c r="B233" s="17"/>
      <c r="C233" s="17"/>
      <c r="D233" s="145"/>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46"/>
      <c r="AI233" s="146"/>
      <c r="AJ233" s="17"/>
      <c r="AK233" s="17"/>
      <c r="AL233" s="146"/>
      <c r="AM233" s="146"/>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c r="BN233" s="17"/>
      <c r="BO233" s="17"/>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11"/>
      <c r="DW233" s="111"/>
      <c r="DX233" s="111"/>
      <c r="DY233" s="111"/>
      <c r="DZ233" s="111"/>
      <c r="EA233" s="111"/>
      <c r="EB233" s="17"/>
      <c r="EC233" s="17"/>
      <c r="ED233" s="17"/>
      <c r="EE233" s="17"/>
      <c r="EF233" s="17"/>
      <c r="EG233" s="17"/>
      <c r="EH233" s="17"/>
      <c r="EI233" s="17"/>
      <c r="EJ233" s="17"/>
      <c r="EK233" s="17"/>
    </row>
    <row r="234" spans="1:141" ht="16.5" customHeight="1">
      <c r="A234" s="17"/>
      <c r="B234" s="17"/>
      <c r="C234" s="17"/>
      <c r="D234" s="145"/>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46"/>
      <c r="AI234" s="146"/>
      <c r="AJ234" s="17"/>
      <c r="AK234" s="17"/>
      <c r="AL234" s="146"/>
      <c r="AM234" s="146"/>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c r="BN234" s="17"/>
      <c r="BO234" s="17"/>
      <c r="BP234" s="17"/>
      <c r="BQ234" s="17"/>
      <c r="BR234" s="17"/>
      <c r="BS234" s="17"/>
      <c r="BT234" s="17"/>
      <c r="BU234" s="17"/>
      <c r="BV234" s="17"/>
      <c r="BW234" s="17"/>
      <c r="BX234" s="17"/>
      <c r="BY234" s="17"/>
      <c r="BZ234" s="17"/>
      <c r="CA234" s="17"/>
      <c r="CB234" s="17"/>
      <c r="CC234" s="17"/>
      <c r="CD234" s="17"/>
      <c r="CE234" s="17"/>
      <c r="CF234" s="17"/>
      <c r="CG234" s="17"/>
      <c r="CH234" s="17"/>
      <c r="CI234" s="17"/>
      <c r="CJ234" s="17"/>
      <c r="CK234" s="17"/>
      <c r="CL234" s="17"/>
      <c r="CM234" s="17"/>
      <c r="CN234" s="17"/>
      <c r="CO234" s="17"/>
      <c r="CP234" s="17"/>
      <c r="CQ234" s="17"/>
      <c r="CR234" s="17"/>
      <c r="CS234" s="17"/>
      <c r="CT234" s="17"/>
      <c r="CU234" s="17"/>
      <c r="CV234" s="17"/>
      <c r="CW234" s="17"/>
      <c r="CX234" s="17"/>
      <c r="CY234" s="17"/>
      <c r="CZ234" s="17"/>
      <c r="DA234" s="17"/>
      <c r="DB234" s="17"/>
      <c r="DC234" s="17"/>
      <c r="DD234" s="17"/>
      <c r="DE234" s="17"/>
      <c r="DF234" s="17"/>
      <c r="DG234" s="17"/>
      <c r="DH234" s="17"/>
      <c r="DI234" s="17"/>
      <c r="DJ234" s="17"/>
      <c r="DK234" s="17"/>
      <c r="DL234" s="17"/>
      <c r="DM234" s="17"/>
      <c r="DN234" s="17"/>
      <c r="DO234" s="17"/>
      <c r="DP234" s="17"/>
      <c r="DQ234" s="17"/>
      <c r="DR234" s="17"/>
      <c r="DS234" s="17"/>
      <c r="DT234" s="17"/>
      <c r="DU234" s="17"/>
      <c r="DV234" s="111"/>
      <c r="DW234" s="111"/>
      <c r="DX234" s="111"/>
      <c r="DY234" s="111"/>
      <c r="DZ234" s="111"/>
      <c r="EA234" s="111"/>
      <c r="EB234" s="17"/>
      <c r="EC234" s="17"/>
      <c r="ED234" s="17"/>
      <c r="EE234" s="17"/>
      <c r="EF234" s="17"/>
      <c r="EG234" s="17"/>
      <c r="EH234" s="17"/>
      <c r="EI234" s="17"/>
      <c r="EJ234" s="17"/>
      <c r="EK234" s="17"/>
    </row>
    <row r="235" spans="1:141" ht="16.5" customHeight="1">
      <c r="A235" s="17"/>
      <c r="B235" s="17"/>
      <c r="C235" s="17"/>
      <c r="D235" s="145"/>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46"/>
      <c r="AI235" s="146"/>
      <c r="AJ235" s="17"/>
      <c r="AK235" s="17"/>
      <c r="AL235" s="146"/>
      <c r="AM235" s="146"/>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7"/>
      <c r="BO235" s="17"/>
      <c r="BP235" s="17"/>
      <c r="BQ235" s="17"/>
      <c r="BR235" s="17"/>
      <c r="BS235" s="17"/>
      <c r="BT235" s="17"/>
      <c r="BU235" s="17"/>
      <c r="BV235" s="17"/>
      <c r="BW235" s="17"/>
      <c r="BX235" s="17"/>
      <c r="BY235" s="17"/>
      <c r="BZ235" s="17"/>
      <c r="CA235" s="17"/>
      <c r="CB235" s="17"/>
      <c r="CC235" s="17"/>
      <c r="CD235" s="17"/>
      <c r="CE235" s="17"/>
      <c r="CF235" s="17"/>
      <c r="CG235" s="17"/>
      <c r="CH235" s="17"/>
      <c r="CI235" s="17"/>
      <c r="CJ235" s="17"/>
      <c r="CK235" s="17"/>
      <c r="CL235" s="17"/>
      <c r="CM235" s="17"/>
      <c r="CN235" s="17"/>
      <c r="CO235" s="17"/>
      <c r="CP235" s="17"/>
      <c r="CQ235" s="17"/>
      <c r="CR235" s="17"/>
      <c r="CS235" s="17"/>
      <c r="CT235" s="17"/>
      <c r="CU235" s="17"/>
      <c r="CV235" s="17"/>
      <c r="CW235" s="17"/>
      <c r="CX235" s="17"/>
      <c r="CY235" s="17"/>
      <c r="CZ235" s="17"/>
      <c r="DA235" s="17"/>
      <c r="DB235" s="17"/>
      <c r="DC235" s="17"/>
      <c r="DD235" s="17"/>
      <c r="DE235" s="17"/>
      <c r="DF235" s="17"/>
      <c r="DG235" s="17"/>
      <c r="DH235" s="17"/>
      <c r="DI235" s="17"/>
      <c r="DJ235" s="17"/>
      <c r="DK235" s="17"/>
      <c r="DL235" s="17"/>
      <c r="DM235" s="17"/>
      <c r="DN235" s="17"/>
      <c r="DO235" s="17"/>
      <c r="DP235" s="17"/>
      <c r="DQ235" s="17"/>
      <c r="DR235" s="17"/>
      <c r="DS235" s="17"/>
      <c r="DT235" s="17"/>
      <c r="DU235" s="17"/>
      <c r="DV235" s="111"/>
      <c r="DW235" s="111"/>
      <c r="DX235" s="111"/>
      <c r="DY235" s="111"/>
      <c r="DZ235" s="111"/>
      <c r="EA235" s="111"/>
      <c r="EB235" s="17"/>
      <c r="EC235" s="17"/>
      <c r="ED235" s="17"/>
      <c r="EE235" s="17"/>
      <c r="EF235" s="17"/>
      <c r="EG235" s="17"/>
      <c r="EH235" s="17"/>
      <c r="EI235" s="17"/>
      <c r="EJ235" s="17"/>
      <c r="EK235" s="17"/>
    </row>
    <row r="236" spans="1:141" ht="16.5" customHeight="1">
      <c r="A236" s="17"/>
      <c r="B236" s="17"/>
      <c r="C236" s="17"/>
      <c r="D236" s="145"/>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46"/>
      <c r="AI236" s="146"/>
      <c r="AJ236" s="17"/>
      <c r="AK236" s="17"/>
      <c r="AL236" s="146"/>
      <c r="AM236" s="146"/>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c r="BN236" s="17"/>
      <c r="BO236" s="17"/>
      <c r="BP236" s="17"/>
      <c r="BQ236" s="17"/>
      <c r="BR236" s="17"/>
      <c r="BS236" s="17"/>
      <c r="BT236" s="17"/>
      <c r="BU236" s="17"/>
      <c r="BV236" s="17"/>
      <c r="BW236" s="17"/>
      <c r="BX236" s="17"/>
      <c r="BY236" s="17"/>
      <c r="BZ236" s="17"/>
      <c r="CA236" s="17"/>
      <c r="CB236" s="17"/>
      <c r="CC236" s="17"/>
      <c r="CD236" s="17"/>
      <c r="CE236" s="17"/>
      <c r="CF236" s="17"/>
      <c r="CG236" s="17"/>
      <c r="CH236" s="17"/>
      <c r="CI236" s="17"/>
      <c r="CJ236" s="17"/>
      <c r="CK236" s="17"/>
      <c r="CL236" s="17"/>
      <c r="CM236" s="17"/>
      <c r="CN236" s="17"/>
      <c r="CO236" s="17"/>
      <c r="CP236" s="17"/>
      <c r="CQ236" s="17"/>
      <c r="CR236" s="17"/>
      <c r="CS236" s="17"/>
      <c r="CT236" s="17"/>
      <c r="CU236" s="17"/>
      <c r="CV236" s="17"/>
      <c r="CW236" s="17"/>
      <c r="CX236" s="17"/>
      <c r="CY236" s="17"/>
      <c r="CZ236" s="17"/>
      <c r="DA236" s="17"/>
      <c r="DB236" s="17"/>
      <c r="DC236" s="17"/>
      <c r="DD236" s="17"/>
      <c r="DE236" s="17"/>
      <c r="DF236" s="17"/>
      <c r="DG236" s="17"/>
      <c r="DH236" s="17"/>
      <c r="DI236" s="17"/>
      <c r="DJ236" s="17"/>
      <c r="DK236" s="17"/>
      <c r="DL236" s="17"/>
      <c r="DM236" s="17"/>
      <c r="DN236" s="17"/>
      <c r="DO236" s="17"/>
      <c r="DP236" s="17"/>
      <c r="DQ236" s="17"/>
      <c r="DR236" s="17"/>
      <c r="DS236" s="17"/>
      <c r="DT236" s="17"/>
      <c r="DU236" s="17"/>
      <c r="DV236" s="111"/>
      <c r="DW236" s="111"/>
      <c r="DX236" s="111"/>
      <c r="DY236" s="111"/>
      <c r="DZ236" s="111"/>
      <c r="EA236" s="111"/>
      <c r="EB236" s="17"/>
      <c r="EC236" s="17"/>
      <c r="ED236" s="17"/>
      <c r="EE236" s="17"/>
      <c r="EF236" s="17"/>
      <c r="EG236" s="17"/>
      <c r="EH236" s="17"/>
      <c r="EI236" s="17"/>
      <c r="EJ236" s="17"/>
      <c r="EK236" s="17"/>
    </row>
    <row r="237" spans="1:141" ht="16.5" customHeight="1">
      <c r="A237" s="17"/>
      <c r="B237" s="17"/>
      <c r="C237" s="17"/>
      <c r="D237" s="145"/>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46"/>
      <c r="AI237" s="146"/>
      <c r="AJ237" s="17"/>
      <c r="AK237" s="17"/>
      <c r="AL237" s="146"/>
      <c r="AM237" s="146"/>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c r="BN237" s="17"/>
      <c r="BO237" s="17"/>
      <c r="BP237" s="17"/>
      <c r="BQ237" s="17"/>
      <c r="BR237" s="17"/>
      <c r="BS237" s="17"/>
      <c r="BT237" s="17"/>
      <c r="BU237" s="17"/>
      <c r="BV237" s="17"/>
      <c r="BW237" s="17"/>
      <c r="BX237" s="17"/>
      <c r="BY237" s="17"/>
      <c r="BZ237" s="17"/>
      <c r="CA237" s="17"/>
      <c r="CB237" s="17"/>
      <c r="CC237" s="17"/>
      <c r="CD237" s="17"/>
      <c r="CE237" s="17"/>
      <c r="CF237" s="17"/>
      <c r="CG237" s="17"/>
      <c r="CH237" s="17"/>
      <c r="CI237" s="17"/>
      <c r="CJ237" s="17"/>
      <c r="CK237" s="17"/>
      <c r="CL237" s="17"/>
      <c r="CM237" s="17"/>
      <c r="CN237" s="17"/>
      <c r="CO237" s="17"/>
      <c r="CP237" s="17"/>
      <c r="CQ237" s="17"/>
      <c r="CR237" s="17"/>
      <c r="CS237" s="17"/>
      <c r="CT237" s="17"/>
      <c r="CU237" s="17"/>
      <c r="CV237" s="17"/>
      <c r="CW237" s="17"/>
      <c r="CX237" s="17"/>
      <c r="CY237" s="17"/>
      <c r="CZ237" s="17"/>
      <c r="DA237" s="17"/>
      <c r="DB237" s="17"/>
      <c r="DC237" s="17"/>
      <c r="DD237" s="17"/>
      <c r="DE237" s="17"/>
      <c r="DF237" s="17"/>
      <c r="DG237" s="17"/>
      <c r="DH237" s="17"/>
      <c r="DI237" s="17"/>
      <c r="DJ237" s="17"/>
      <c r="DK237" s="17"/>
      <c r="DL237" s="17"/>
      <c r="DM237" s="17"/>
      <c r="DN237" s="17"/>
      <c r="DO237" s="17"/>
      <c r="DP237" s="17"/>
      <c r="DQ237" s="17"/>
      <c r="DR237" s="17"/>
      <c r="DS237" s="17"/>
      <c r="DT237" s="17"/>
      <c r="DU237" s="17"/>
      <c r="DV237" s="111"/>
      <c r="DW237" s="111"/>
      <c r="DX237" s="111"/>
      <c r="DY237" s="111"/>
      <c r="DZ237" s="111"/>
      <c r="EA237" s="111"/>
      <c r="EB237" s="17"/>
      <c r="EC237" s="17"/>
      <c r="ED237" s="17"/>
      <c r="EE237" s="17"/>
      <c r="EF237" s="17"/>
      <c r="EG237" s="17"/>
      <c r="EH237" s="17"/>
      <c r="EI237" s="17"/>
      <c r="EJ237" s="17"/>
      <c r="EK237" s="17"/>
    </row>
    <row r="238" spans="1:141" ht="16.5" customHeight="1">
      <c r="A238" s="17"/>
      <c r="B238" s="17"/>
      <c r="C238" s="17"/>
      <c r="D238" s="145"/>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46"/>
      <c r="AI238" s="146"/>
      <c r="AJ238" s="17"/>
      <c r="AK238" s="17"/>
      <c r="AL238" s="146"/>
      <c r="AM238" s="146"/>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c r="BN238" s="17"/>
      <c r="BO238" s="17"/>
      <c r="BP238" s="17"/>
      <c r="BQ238" s="17"/>
      <c r="BR238" s="17"/>
      <c r="BS238" s="17"/>
      <c r="BT238" s="17"/>
      <c r="BU238" s="17"/>
      <c r="BV238" s="17"/>
      <c r="BW238" s="17"/>
      <c r="BX238" s="17"/>
      <c r="BY238" s="17"/>
      <c r="BZ238" s="17"/>
      <c r="CA238" s="17"/>
      <c r="CB238" s="17"/>
      <c r="CC238" s="17"/>
      <c r="CD238" s="17"/>
      <c r="CE238" s="17"/>
      <c r="CF238" s="17"/>
      <c r="CG238" s="17"/>
      <c r="CH238" s="17"/>
      <c r="CI238" s="17"/>
      <c r="CJ238" s="17"/>
      <c r="CK238" s="17"/>
      <c r="CL238" s="17"/>
      <c r="CM238" s="17"/>
      <c r="CN238" s="17"/>
      <c r="CO238" s="17"/>
      <c r="CP238" s="17"/>
      <c r="CQ238" s="17"/>
      <c r="CR238" s="17"/>
      <c r="CS238" s="17"/>
      <c r="CT238" s="17"/>
      <c r="CU238" s="17"/>
      <c r="CV238" s="17"/>
      <c r="CW238" s="17"/>
      <c r="CX238" s="17"/>
      <c r="CY238" s="17"/>
      <c r="CZ238" s="17"/>
      <c r="DA238" s="17"/>
      <c r="DB238" s="17"/>
      <c r="DC238" s="17"/>
      <c r="DD238" s="17"/>
      <c r="DE238" s="17"/>
      <c r="DF238" s="17"/>
      <c r="DG238" s="17"/>
      <c r="DH238" s="17"/>
      <c r="DI238" s="17"/>
      <c r="DJ238" s="17"/>
      <c r="DK238" s="17"/>
      <c r="DL238" s="17"/>
      <c r="DM238" s="17"/>
      <c r="DN238" s="17"/>
      <c r="DO238" s="17"/>
      <c r="DP238" s="17"/>
      <c r="DQ238" s="17"/>
      <c r="DR238" s="17"/>
      <c r="DS238" s="17"/>
      <c r="DT238" s="17"/>
      <c r="DU238" s="17"/>
      <c r="DV238" s="111"/>
      <c r="DW238" s="111"/>
      <c r="DX238" s="111"/>
      <c r="DY238" s="111"/>
      <c r="DZ238" s="111"/>
      <c r="EA238" s="111"/>
      <c r="EB238" s="17"/>
      <c r="EC238" s="17"/>
      <c r="ED238" s="17"/>
      <c r="EE238" s="17"/>
      <c r="EF238" s="17"/>
      <c r="EG238" s="17"/>
      <c r="EH238" s="17"/>
      <c r="EI238" s="17"/>
      <c r="EJ238" s="17"/>
      <c r="EK238" s="17"/>
    </row>
    <row r="239" spans="1:141" ht="16.5" customHeight="1">
      <c r="A239" s="17"/>
      <c r="B239" s="17"/>
      <c r="C239" s="17"/>
      <c r="D239" s="145"/>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46"/>
      <c r="AI239" s="146"/>
      <c r="AJ239" s="17"/>
      <c r="AK239" s="17"/>
      <c r="AL239" s="146"/>
      <c r="AM239" s="146"/>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c r="BN239" s="17"/>
      <c r="BO239" s="17"/>
      <c r="BP239" s="17"/>
      <c r="BQ239" s="17"/>
      <c r="BR239" s="17"/>
      <c r="BS239" s="17"/>
      <c r="BT239" s="17"/>
      <c r="BU239" s="17"/>
      <c r="BV239" s="17"/>
      <c r="BW239" s="17"/>
      <c r="BX239" s="17"/>
      <c r="BY239" s="17"/>
      <c r="BZ239" s="17"/>
      <c r="CA239" s="17"/>
      <c r="CB239" s="17"/>
      <c r="CC239" s="17"/>
      <c r="CD239" s="17"/>
      <c r="CE239" s="17"/>
      <c r="CF239" s="17"/>
      <c r="CG239" s="17"/>
      <c r="CH239" s="17"/>
      <c r="CI239" s="17"/>
      <c r="CJ239" s="17"/>
      <c r="CK239" s="17"/>
      <c r="CL239" s="17"/>
      <c r="CM239" s="17"/>
      <c r="CN239" s="17"/>
      <c r="CO239" s="17"/>
      <c r="CP239" s="17"/>
      <c r="CQ239" s="17"/>
      <c r="CR239" s="17"/>
      <c r="CS239" s="17"/>
      <c r="CT239" s="17"/>
      <c r="CU239" s="17"/>
      <c r="CV239" s="17"/>
      <c r="CW239" s="17"/>
      <c r="CX239" s="17"/>
      <c r="CY239" s="17"/>
      <c r="CZ239" s="17"/>
      <c r="DA239" s="17"/>
      <c r="DB239" s="17"/>
      <c r="DC239" s="17"/>
      <c r="DD239" s="17"/>
      <c r="DE239" s="17"/>
      <c r="DF239" s="17"/>
      <c r="DG239" s="17"/>
      <c r="DH239" s="17"/>
      <c r="DI239" s="17"/>
      <c r="DJ239" s="17"/>
      <c r="DK239" s="17"/>
      <c r="DL239" s="17"/>
      <c r="DM239" s="17"/>
      <c r="DN239" s="17"/>
      <c r="DO239" s="17"/>
      <c r="DP239" s="17"/>
      <c r="DQ239" s="17"/>
      <c r="DR239" s="17"/>
      <c r="DS239" s="17"/>
      <c r="DT239" s="17"/>
      <c r="DU239" s="17"/>
      <c r="DV239" s="111"/>
      <c r="DW239" s="111"/>
      <c r="DX239" s="111"/>
      <c r="DY239" s="111"/>
      <c r="DZ239" s="111"/>
      <c r="EA239" s="111"/>
      <c r="EB239" s="17"/>
      <c r="EC239" s="17"/>
      <c r="ED239" s="17"/>
      <c r="EE239" s="17"/>
      <c r="EF239" s="17"/>
      <c r="EG239" s="17"/>
      <c r="EH239" s="17"/>
      <c r="EI239" s="17"/>
      <c r="EJ239" s="17"/>
      <c r="EK239" s="17"/>
    </row>
    <row r="240" spans="1:141" ht="16.5" customHeight="1">
      <c r="A240" s="17"/>
      <c r="B240" s="17"/>
      <c r="C240" s="17"/>
      <c r="D240" s="145"/>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46"/>
      <c r="AI240" s="146"/>
      <c r="AJ240" s="17"/>
      <c r="AK240" s="17"/>
      <c r="AL240" s="146"/>
      <c r="AM240" s="146"/>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c r="BN240" s="17"/>
      <c r="BO240" s="17"/>
      <c r="BP240" s="17"/>
      <c r="BQ240" s="17"/>
      <c r="BR240" s="17"/>
      <c r="BS240" s="17"/>
      <c r="BT240" s="17"/>
      <c r="BU240" s="17"/>
      <c r="BV240" s="17"/>
      <c r="BW240" s="17"/>
      <c r="BX240" s="17"/>
      <c r="BY240" s="17"/>
      <c r="BZ240" s="17"/>
      <c r="CA240" s="17"/>
      <c r="CB240" s="17"/>
      <c r="CC240" s="17"/>
      <c r="CD240" s="17"/>
      <c r="CE240" s="17"/>
      <c r="CF240" s="17"/>
      <c r="CG240" s="17"/>
      <c r="CH240" s="17"/>
      <c r="CI240" s="17"/>
      <c r="CJ240" s="17"/>
      <c r="CK240" s="17"/>
      <c r="CL240" s="17"/>
      <c r="CM240" s="17"/>
      <c r="CN240" s="17"/>
      <c r="CO240" s="17"/>
      <c r="CP240" s="17"/>
      <c r="CQ240" s="17"/>
      <c r="CR240" s="17"/>
      <c r="CS240" s="17"/>
      <c r="CT240" s="17"/>
      <c r="CU240" s="17"/>
      <c r="CV240" s="17"/>
      <c r="CW240" s="17"/>
      <c r="CX240" s="17"/>
      <c r="CY240" s="17"/>
      <c r="CZ240" s="17"/>
      <c r="DA240" s="17"/>
      <c r="DB240" s="17"/>
      <c r="DC240" s="17"/>
      <c r="DD240" s="17"/>
      <c r="DE240" s="17"/>
      <c r="DF240" s="17"/>
      <c r="DG240" s="17"/>
      <c r="DH240" s="17"/>
      <c r="DI240" s="17"/>
      <c r="DJ240" s="17"/>
      <c r="DK240" s="17"/>
      <c r="DL240" s="17"/>
      <c r="DM240" s="17"/>
      <c r="DN240" s="17"/>
      <c r="DO240" s="17"/>
      <c r="DP240" s="17"/>
      <c r="DQ240" s="17"/>
      <c r="DR240" s="17"/>
      <c r="DS240" s="17"/>
      <c r="DT240" s="17"/>
      <c r="DU240" s="17"/>
      <c r="DV240" s="111"/>
      <c r="DW240" s="111"/>
      <c r="DX240" s="111"/>
      <c r="DY240" s="111"/>
      <c r="DZ240" s="111"/>
      <c r="EA240" s="111"/>
      <c r="EB240" s="17"/>
      <c r="EC240" s="17"/>
      <c r="ED240" s="17"/>
      <c r="EE240" s="17"/>
      <c r="EF240" s="17"/>
      <c r="EG240" s="17"/>
      <c r="EH240" s="17"/>
      <c r="EI240" s="17"/>
      <c r="EJ240" s="17"/>
      <c r="EK240" s="17"/>
    </row>
    <row r="241" spans="1:141" ht="16.5" customHeight="1">
      <c r="A241" s="17"/>
      <c r="B241" s="17"/>
      <c r="C241" s="17"/>
      <c r="D241" s="145"/>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46"/>
      <c r="AI241" s="146"/>
      <c r="AJ241" s="17"/>
      <c r="AK241" s="17"/>
      <c r="AL241" s="146"/>
      <c r="AM241" s="146"/>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c r="DO241" s="17"/>
      <c r="DP241" s="17"/>
      <c r="DQ241" s="17"/>
      <c r="DR241" s="17"/>
      <c r="DS241" s="17"/>
      <c r="DT241" s="17"/>
      <c r="DU241" s="17"/>
      <c r="DV241" s="111"/>
      <c r="DW241" s="111"/>
      <c r="DX241" s="111"/>
      <c r="DY241" s="111"/>
      <c r="DZ241" s="111"/>
      <c r="EA241" s="111"/>
      <c r="EB241" s="17"/>
      <c r="EC241" s="17"/>
      <c r="ED241" s="17"/>
      <c r="EE241" s="17"/>
      <c r="EF241" s="17"/>
      <c r="EG241" s="17"/>
      <c r="EH241" s="17"/>
      <c r="EI241" s="17"/>
      <c r="EJ241" s="17"/>
      <c r="EK241" s="17"/>
    </row>
    <row r="242" spans="1:141" ht="16.5" customHeight="1">
      <c r="A242" s="17"/>
      <c r="B242" s="17"/>
      <c r="C242" s="17"/>
      <c r="D242" s="145"/>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46"/>
      <c r="AI242" s="146"/>
      <c r="AJ242" s="17"/>
      <c r="AK242" s="17"/>
      <c r="AL242" s="146"/>
      <c r="AM242" s="146"/>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c r="BN242" s="17"/>
      <c r="BO242" s="17"/>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11"/>
      <c r="DW242" s="111"/>
      <c r="DX242" s="111"/>
      <c r="DY242" s="111"/>
      <c r="DZ242" s="111"/>
      <c r="EA242" s="111"/>
      <c r="EB242" s="17"/>
      <c r="EC242" s="17"/>
      <c r="ED242" s="17"/>
      <c r="EE242" s="17"/>
      <c r="EF242" s="17"/>
      <c r="EG242" s="17"/>
      <c r="EH242" s="17"/>
      <c r="EI242" s="17"/>
      <c r="EJ242" s="17"/>
      <c r="EK242" s="17"/>
    </row>
    <row r="243" spans="1:141" ht="16.5" customHeight="1">
      <c r="A243" s="17"/>
      <c r="B243" s="17"/>
      <c r="C243" s="17"/>
      <c r="D243" s="145"/>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46"/>
      <c r="AI243" s="146"/>
      <c r="AJ243" s="17"/>
      <c r="AK243" s="17"/>
      <c r="AL243" s="146"/>
      <c r="AM243" s="146"/>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c r="BN243" s="17"/>
      <c r="BO243" s="17"/>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11"/>
      <c r="DW243" s="111"/>
      <c r="DX243" s="111"/>
      <c r="DY243" s="111"/>
      <c r="DZ243" s="111"/>
      <c r="EA243" s="111"/>
      <c r="EB243" s="17"/>
      <c r="EC243" s="17"/>
      <c r="ED243" s="17"/>
      <c r="EE243" s="17"/>
      <c r="EF243" s="17"/>
      <c r="EG243" s="17"/>
      <c r="EH243" s="17"/>
      <c r="EI243" s="17"/>
      <c r="EJ243" s="17"/>
      <c r="EK243" s="17"/>
    </row>
    <row r="244" spans="1:141" ht="16.5" customHeight="1">
      <c r="A244" s="17"/>
      <c r="B244" s="17"/>
      <c r="C244" s="17"/>
      <c r="D244" s="145"/>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46"/>
      <c r="AI244" s="146"/>
      <c r="AJ244" s="17"/>
      <c r="AK244" s="17"/>
      <c r="AL244" s="146"/>
      <c r="AM244" s="146"/>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c r="BN244" s="17"/>
      <c r="BO244" s="17"/>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11"/>
      <c r="DW244" s="111"/>
      <c r="DX244" s="111"/>
      <c r="DY244" s="111"/>
      <c r="DZ244" s="111"/>
      <c r="EA244" s="111"/>
      <c r="EB244" s="17"/>
      <c r="EC244" s="17"/>
      <c r="ED244" s="17"/>
      <c r="EE244" s="17"/>
      <c r="EF244" s="17"/>
      <c r="EG244" s="17"/>
      <c r="EH244" s="17"/>
      <c r="EI244" s="17"/>
      <c r="EJ244" s="17"/>
      <c r="EK244" s="17"/>
    </row>
    <row r="245" spans="1:141" ht="16.5" customHeight="1">
      <c r="A245" s="17"/>
      <c r="B245" s="17"/>
      <c r="C245" s="17"/>
      <c r="D245" s="145"/>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46"/>
      <c r="AI245" s="146"/>
      <c r="AJ245" s="17"/>
      <c r="AK245" s="17"/>
      <c r="AL245" s="146"/>
      <c r="AM245" s="146"/>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c r="BN245" s="17"/>
      <c r="BO245" s="17"/>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11"/>
      <c r="DW245" s="111"/>
      <c r="DX245" s="111"/>
      <c r="DY245" s="111"/>
      <c r="DZ245" s="111"/>
      <c r="EA245" s="111"/>
      <c r="EB245" s="17"/>
      <c r="EC245" s="17"/>
      <c r="ED245" s="17"/>
      <c r="EE245" s="17"/>
      <c r="EF245" s="17"/>
      <c r="EG245" s="17"/>
      <c r="EH245" s="17"/>
      <c r="EI245" s="17"/>
      <c r="EJ245" s="17"/>
      <c r="EK245" s="17"/>
    </row>
    <row r="246" spans="1:141" ht="16.5" customHeight="1">
      <c r="A246" s="17"/>
      <c r="B246" s="17"/>
      <c r="C246" s="17"/>
      <c r="D246" s="145"/>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46"/>
      <c r="AI246" s="146"/>
      <c r="AJ246" s="17"/>
      <c r="AK246" s="17"/>
      <c r="AL246" s="146"/>
      <c r="AM246" s="146"/>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c r="BN246" s="17"/>
      <c r="BO246" s="17"/>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11"/>
      <c r="DW246" s="111"/>
      <c r="DX246" s="111"/>
      <c r="DY246" s="111"/>
      <c r="DZ246" s="111"/>
      <c r="EA246" s="111"/>
      <c r="EB246" s="17"/>
      <c r="EC246" s="17"/>
      <c r="ED246" s="17"/>
      <c r="EE246" s="17"/>
      <c r="EF246" s="17"/>
      <c r="EG246" s="17"/>
      <c r="EH246" s="17"/>
      <c r="EI246" s="17"/>
      <c r="EJ246" s="17"/>
      <c r="EK246" s="17"/>
    </row>
    <row r="247" spans="1:141" ht="16.5" customHeight="1">
      <c r="A247" s="17"/>
      <c r="B247" s="17"/>
      <c r="C247" s="17"/>
      <c r="D247" s="145"/>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46"/>
      <c r="AI247" s="146"/>
      <c r="AJ247" s="17"/>
      <c r="AK247" s="17"/>
      <c r="AL247" s="146"/>
      <c r="AM247" s="146"/>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c r="BN247" s="17"/>
      <c r="BO247" s="17"/>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11"/>
      <c r="DW247" s="111"/>
      <c r="DX247" s="111"/>
      <c r="DY247" s="111"/>
      <c r="DZ247" s="111"/>
      <c r="EA247" s="111"/>
      <c r="EB247" s="17"/>
      <c r="EC247" s="17"/>
      <c r="ED247" s="17"/>
      <c r="EE247" s="17"/>
      <c r="EF247" s="17"/>
      <c r="EG247" s="17"/>
      <c r="EH247" s="17"/>
      <c r="EI247" s="17"/>
      <c r="EJ247" s="17"/>
      <c r="EK247" s="17"/>
    </row>
    <row r="248" spans="1:141" ht="16.5" customHeight="1">
      <c r="A248" s="17"/>
      <c r="B248" s="17"/>
      <c r="C248" s="17"/>
      <c r="D248" s="145"/>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46"/>
      <c r="AI248" s="146"/>
      <c r="AJ248" s="17"/>
      <c r="AK248" s="17"/>
      <c r="AL248" s="146"/>
      <c r="AM248" s="146"/>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11"/>
      <c r="DW248" s="111"/>
      <c r="DX248" s="111"/>
      <c r="DY248" s="111"/>
      <c r="DZ248" s="111"/>
      <c r="EA248" s="111"/>
      <c r="EB248" s="17"/>
      <c r="EC248" s="17"/>
      <c r="ED248" s="17"/>
      <c r="EE248" s="17"/>
      <c r="EF248" s="17"/>
      <c r="EG248" s="17"/>
      <c r="EH248" s="17"/>
      <c r="EI248" s="17"/>
      <c r="EJ248" s="17"/>
      <c r="EK248" s="17"/>
    </row>
    <row r="249" spans="1:141" ht="16.5" customHeight="1">
      <c r="A249" s="17"/>
      <c r="B249" s="17"/>
      <c r="C249" s="17"/>
      <c r="D249" s="145"/>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46"/>
      <c r="AI249" s="146"/>
      <c r="AJ249" s="17"/>
      <c r="AK249" s="17"/>
      <c r="AL249" s="146"/>
      <c r="AM249" s="146"/>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c r="BN249" s="17"/>
      <c r="BO249" s="17"/>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11"/>
      <c r="DW249" s="111"/>
      <c r="DX249" s="111"/>
      <c r="DY249" s="111"/>
      <c r="DZ249" s="111"/>
      <c r="EA249" s="111"/>
      <c r="EB249" s="17"/>
      <c r="EC249" s="17"/>
      <c r="ED249" s="17"/>
      <c r="EE249" s="17"/>
      <c r="EF249" s="17"/>
      <c r="EG249" s="17"/>
      <c r="EH249" s="17"/>
      <c r="EI249" s="17"/>
      <c r="EJ249" s="17"/>
      <c r="EK249" s="17"/>
    </row>
    <row r="250" spans="1:141" ht="16.5" customHeight="1">
      <c r="A250" s="17"/>
      <c r="B250" s="17"/>
      <c r="C250" s="17"/>
      <c r="D250" s="145"/>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46"/>
      <c r="AI250" s="146"/>
      <c r="AJ250" s="17"/>
      <c r="AK250" s="17"/>
      <c r="AL250" s="146"/>
      <c r="AM250" s="146"/>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c r="BN250" s="17"/>
      <c r="BO250" s="17"/>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11"/>
      <c r="DW250" s="111"/>
      <c r="DX250" s="111"/>
      <c r="DY250" s="111"/>
      <c r="DZ250" s="111"/>
      <c r="EA250" s="111"/>
      <c r="EB250" s="17"/>
      <c r="EC250" s="17"/>
      <c r="ED250" s="17"/>
      <c r="EE250" s="17"/>
      <c r="EF250" s="17"/>
      <c r="EG250" s="17"/>
      <c r="EH250" s="17"/>
      <c r="EI250" s="17"/>
      <c r="EJ250" s="17"/>
      <c r="EK250" s="17"/>
    </row>
    <row r="251" spans="1:141" ht="16.5" customHeight="1">
      <c r="A251" s="17"/>
      <c r="B251" s="17"/>
      <c r="C251" s="17"/>
      <c r="D251" s="145"/>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46"/>
      <c r="AI251" s="146"/>
      <c r="AJ251" s="17"/>
      <c r="AK251" s="17"/>
      <c r="AL251" s="146"/>
      <c r="AM251" s="146"/>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c r="BN251" s="17"/>
      <c r="BO251" s="17"/>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11"/>
      <c r="DW251" s="111"/>
      <c r="DX251" s="111"/>
      <c r="DY251" s="111"/>
      <c r="DZ251" s="111"/>
      <c r="EA251" s="111"/>
      <c r="EB251" s="17"/>
      <c r="EC251" s="17"/>
      <c r="ED251" s="17"/>
      <c r="EE251" s="17"/>
      <c r="EF251" s="17"/>
      <c r="EG251" s="17"/>
      <c r="EH251" s="17"/>
      <c r="EI251" s="17"/>
      <c r="EJ251" s="17"/>
      <c r="EK251" s="17"/>
    </row>
    <row r="252" spans="1:141" ht="16.5" customHeight="1">
      <c r="A252" s="17"/>
      <c r="B252" s="17"/>
      <c r="C252" s="17"/>
      <c r="D252" s="145"/>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46"/>
      <c r="AI252" s="146"/>
      <c r="AJ252" s="17"/>
      <c r="AK252" s="17"/>
      <c r="AL252" s="146"/>
      <c r="AM252" s="146"/>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c r="BN252" s="17"/>
      <c r="BO252" s="17"/>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11"/>
      <c r="DW252" s="111"/>
      <c r="DX252" s="111"/>
      <c r="DY252" s="111"/>
      <c r="DZ252" s="111"/>
      <c r="EA252" s="111"/>
      <c r="EB252" s="17"/>
      <c r="EC252" s="17"/>
      <c r="ED252" s="17"/>
      <c r="EE252" s="17"/>
      <c r="EF252" s="17"/>
      <c r="EG252" s="17"/>
      <c r="EH252" s="17"/>
      <c r="EI252" s="17"/>
      <c r="EJ252" s="17"/>
      <c r="EK252" s="17"/>
    </row>
    <row r="253" spans="1:141" ht="16.5" customHeight="1">
      <c r="A253" s="17"/>
      <c r="B253" s="17"/>
      <c r="C253" s="17"/>
      <c r="D253" s="145"/>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46"/>
      <c r="AI253" s="146"/>
      <c r="AJ253" s="17"/>
      <c r="AK253" s="17"/>
      <c r="AL253" s="146"/>
      <c r="AM253" s="146"/>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c r="BN253" s="17"/>
      <c r="BO253" s="17"/>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11"/>
      <c r="DW253" s="111"/>
      <c r="DX253" s="111"/>
      <c r="DY253" s="111"/>
      <c r="DZ253" s="111"/>
      <c r="EA253" s="111"/>
      <c r="EB253" s="17"/>
      <c r="EC253" s="17"/>
      <c r="ED253" s="17"/>
      <c r="EE253" s="17"/>
      <c r="EF253" s="17"/>
      <c r="EG253" s="17"/>
      <c r="EH253" s="17"/>
      <c r="EI253" s="17"/>
      <c r="EJ253" s="17"/>
      <c r="EK253" s="17"/>
    </row>
    <row r="254" spans="1:141" ht="16.5" customHeight="1">
      <c r="A254" s="17"/>
      <c r="B254" s="17"/>
      <c r="C254" s="17"/>
      <c r="D254" s="145"/>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46"/>
      <c r="AI254" s="146"/>
      <c r="AJ254" s="17"/>
      <c r="AK254" s="17"/>
      <c r="AL254" s="146"/>
      <c r="AM254" s="146"/>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c r="BN254" s="17"/>
      <c r="BO254" s="17"/>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11"/>
      <c r="DW254" s="111"/>
      <c r="DX254" s="111"/>
      <c r="DY254" s="111"/>
      <c r="DZ254" s="111"/>
      <c r="EA254" s="111"/>
      <c r="EB254" s="17"/>
      <c r="EC254" s="17"/>
      <c r="ED254" s="17"/>
      <c r="EE254" s="17"/>
      <c r="EF254" s="17"/>
      <c r="EG254" s="17"/>
      <c r="EH254" s="17"/>
      <c r="EI254" s="17"/>
      <c r="EJ254" s="17"/>
      <c r="EK254" s="17"/>
    </row>
    <row r="255" spans="1:141" ht="16.5" customHeight="1">
      <c r="A255" s="17"/>
      <c r="B255" s="17"/>
      <c r="C255" s="17"/>
      <c r="D255" s="145"/>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46"/>
      <c r="AI255" s="146"/>
      <c r="AJ255" s="17"/>
      <c r="AK255" s="17"/>
      <c r="AL255" s="146"/>
      <c r="AM255" s="146"/>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c r="BN255" s="17"/>
      <c r="BO255" s="17"/>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11"/>
      <c r="DW255" s="111"/>
      <c r="DX255" s="111"/>
      <c r="DY255" s="111"/>
      <c r="DZ255" s="111"/>
      <c r="EA255" s="111"/>
      <c r="EB255" s="17"/>
      <c r="EC255" s="17"/>
      <c r="ED255" s="17"/>
      <c r="EE255" s="17"/>
      <c r="EF255" s="17"/>
      <c r="EG255" s="17"/>
      <c r="EH255" s="17"/>
      <c r="EI255" s="17"/>
      <c r="EJ255" s="17"/>
      <c r="EK255" s="17"/>
    </row>
    <row r="256" spans="1:141" ht="16.5" customHeight="1">
      <c r="A256" s="17"/>
      <c r="B256" s="17"/>
      <c r="C256" s="17"/>
      <c r="D256" s="145"/>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46"/>
      <c r="AI256" s="146"/>
      <c r="AJ256" s="17"/>
      <c r="AK256" s="17"/>
      <c r="AL256" s="146"/>
      <c r="AM256" s="146"/>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c r="BN256" s="17"/>
      <c r="BO256" s="17"/>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11"/>
      <c r="DW256" s="111"/>
      <c r="DX256" s="111"/>
      <c r="DY256" s="111"/>
      <c r="DZ256" s="111"/>
      <c r="EA256" s="111"/>
      <c r="EB256" s="17"/>
      <c r="EC256" s="17"/>
      <c r="ED256" s="17"/>
      <c r="EE256" s="17"/>
      <c r="EF256" s="17"/>
      <c r="EG256" s="17"/>
      <c r="EH256" s="17"/>
      <c r="EI256" s="17"/>
      <c r="EJ256" s="17"/>
      <c r="EK256" s="17"/>
    </row>
    <row r="257" spans="1:141" ht="16.5" customHeight="1">
      <c r="A257" s="17"/>
      <c r="B257" s="17"/>
      <c r="C257" s="17"/>
      <c r="D257" s="145"/>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46"/>
      <c r="AI257" s="146"/>
      <c r="AJ257" s="17"/>
      <c r="AK257" s="17"/>
      <c r="AL257" s="146"/>
      <c r="AM257" s="146"/>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c r="BN257" s="17"/>
      <c r="BO257" s="17"/>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11"/>
      <c r="DW257" s="111"/>
      <c r="DX257" s="111"/>
      <c r="DY257" s="111"/>
      <c r="DZ257" s="111"/>
      <c r="EA257" s="111"/>
      <c r="EB257" s="17"/>
      <c r="EC257" s="17"/>
      <c r="ED257" s="17"/>
      <c r="EE257" s="17"/>
      <c r="EF257" s="17"/>
      <c r="EG257" s="17"/>
      <c r="EH257" s="17"/>
      <c r="EI257" s="17"/>
      <c r="EJ257" s="17"/>
      <c r="EK257" s="17"/>
    </row>
    <row r="258" spans="1:141" ht="16.5" customHeight="1">
      <c r="A258" s="17"/>
      <c r="B258" s="17"/>
      <c r="C258" s="17"/>
      <c r="D258" s="145"/>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46"/>
      <c r="AI258" s="146"/>
      <c r="AJ258" s="17"/>
      <c r="AK258" s="17"/>
      <c r="AL258" s="146"/>
      <c r="AM258" s="146"/>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11"/>
      <c r="DW258" s="111"/>
      <c r="DX258" s="111"/>
      <c r="DY258" s="111"/>
      <c r="DZ258" s="111"/>
      <c r="EA258" s="111"/>
      <c r="EB258" s="17"/>
      <c r="EC258" s="17"/>
      <c r="ED258" s="17"/>
      <c r="EE258" s="17"/>
      <c r="EF258" s="17"/>
      <c r="EG258" s="17"/>
      <c r="EH258" s="17"/>
      <c r="EI258" s="17"/>
      <c r="EJ258" s="17"/>
      <c r="EK258" s="17"/>
    </row>
    <row r="259" spans="1:141" ht="16.5" customHeight="1">
      <c r="A259" s="17"/>
      <c r="B259" s="17"/>
      <c r="C259" s="17"/>
      <c r="D259" s="145"/>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46"/>
      <c r="AI259" s="146"/>
      <c r="AJ259" s="17"/>
      <c r="AK259" s="17"/>
      <c r="AL259" s="146"/>
      <c r="AM259" s="146"/>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11"/>
      <c r="DW259" s="111"/>
      <c r="DX259" s="111"/>
      <c r="DY259" s="111"/>
      <c r="DZ259" s="111"/>
      <c r="EA259" s="111"/>
      <c r="EB259" s="17"/>
      <c r="EC259" s="17"/>
      <c r="ED259" s="17"/>
      <c r="EE259" s="17"/>
      <c r="EF259" s="17"/>
      <c r="EG259" s="17"/>
      <c r="EH259" s="17"/>
      <c r="EI259" s="17"/>
      <c r="EJ259" s="17"/>
      <c r="EK259" s="17"/>
    </row>
    <row r="260" spans="1:141" ht="16.5" customHeight="1">
      <c r="A260" s="17"/>
      <c r="B260" s="17"/>
      <c r="C260" s="17"/>
      <c r="D260" s="145"/>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46"/>
      <c r="AI260" s="146"/>
      <c r="AJ260" s="17"/>
      <c r="AK260" s="17"/>
      <c r="AL260" s="146"/>
      <c r="AM260" s="146"/>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11"/>
      <c r="DW260" s="111"/>
      <c r="DX260" s="111"/>
      <c r="DY260" s="111"/>
      <c r="DZ260" s="111"/>
      <c r="EA260" s="111"/>
      <c r="EB260" s="17"/>
      <c r="EC260" s="17"/>
      <c r="ED260" s="17"/>
      <c r="EE260" s="17"/>
      <c r="EF260" s="17"/>
      <c r="EG260" s="17"/>
      <c r="EH260" s="17"/>
      <c r="EI260" s="17"/>
      <c r="EJ260" s="17"/>
      <c r="EK260" s="17"/>
    </row>
    <row r="261" spans="1:141" ht="16.5" customHeight="1">
      <c r="A261" s="17"/>
      <c r="B261" s="17"/>
      <c r="C261" s="17"/>
      <c r="D261" s="145"/>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46"/>
      <c r="AI261" s="146"/>
      <c r="AJ261" s="17"/>
      <c r="AK261" s="17"/>
      <c r="AL261" s="146"/>
      <c r="AM261" s="146"/>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c r="BN261" s="17"/>
      <c r="BO261" s="17"/>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11"/>
      <c r="DW261" s="111"/>
      <c r="DX261" s="111"/>
      <c r="DY261" s="111"/>
      <c r="DZ261" s="111"/>
      <c r="EA261" s="111"/>
      <c r="EB261" s="17"/>
      <c r="EC261" s="17"/>
      <c r="ED261" s="17"/>
      <c r="EE261" s="17"/>
      <c r="EF261" s="17"/>
      <c r="EG261" s="17"/>
      <c r="EH261" s="17"/>
      <c r="EI261" s="17"/>
      <c r="EJ261" s="17"/>
      <c r="EK261" s="17"/>
    </row>
    <row r="262" spans="1:141" ht="16.5" customHeight="1">
      <c r="A262" s="17"/>
      <c r="B262" s="17"/>
      <c r="C262" s="17"/>
      <c r="D262" s="145"/>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46"/>
      <c r="AI262" s="146"/>
      <c r="AJ262" s="17"/>
      <c r="AK262" s="17"/>
      <c r="AL262" s="146"/>
      <c r="AM262" s="146"/>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c r="BN262" s="17"/>
      <c r="BO262" s="17"/>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11"/>
      <c r="DW262" s="111"/>
      <c r="DX262" s="111"/>
      <c r="DY262" s="111"/>
      <c r="DZ262" s="111"/>
      <c r="EA262" s="111"/>
      <c r="EB262" s="17"/>
      <c r="EC262" s="17"/>
      <c r="ED262" s="17"/>
      <c r="EE262" s="17"/>
      <c r="EF262" s="17"/>
      <c r="EG262" s="17"/>
      <c r="EH262" s="17"/>
      <c r="EI262" s="17"/>
      <c r="EJ262" s="17"/>
      <c r="EK262" s="17"/>
    </row>
    <row r="263" spans="1:141" ht="16.5" customHeight="1">
      <c r="A263" s="17"/>
      <c r="B263" s="17"/>
      <c r="C263" s="17"/>
      <c r="D263" s="145"/>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46"/>
      <c r="AI263" s="146"/>
      <c r="AJ263" s="17"/>
      <c r="AK263" s="17"/>
      <c r="AL263" s="146"/>
      <c r="AM263" s="146"/>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c r="BN263" s="17"/>
      <c r="BO263" s="17"/>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11"/>
      <c r="DW263" s="111"/>
      <c r="DX263" s="111"/>
      <c r="DY263" s="111"/>
      <c r="DZ263" s="111"/>
      <c r="EA263" s="111"/>
      <c r="EB263" s="17"/>
      <c r="EC263" s="17"/>
      <c r="ED263" s="17"/>
      <c r="EE263" s="17"/>
      <c r="EF263" s="17"/>
      <c r="EG263" s="17"/>
      <c r="EH263" s="17"/>
      <c r="EI263" s="17"/>
      <c r="EJ263" s="17"/>
      <c r="EK263" s="17"/>
    </row>
    <row r="264" spans="1:141" ht="16.5" customHeight="1">
      <c r="A264" s="17"/>
      <c r="B264" s="17"/>
      <c r="C264" s="17"/>
      <c r="D264" s="145"/>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46"/>
      <c r="AI264" s="146"/>
      <c r="AJ264" s="17"/>
      <c r="AK264" s="17"/>
      <c r="AL264" s="146"/>
      <c r="AM264" s="146"/>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c r="BN264" s="17"/>
      <c r="BO264" s="17"/>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11"/>
      <c r="DW264" s="111"/>
      <c r="DX264" s="111"/>
      <c r="DY264" s="111"/>
      <c r="DZ264" s="111"/>
      <c r="EA264" s="111"/>
      <c r="EB264" s="17"/>
      <c r="EC264" s="17"/>
      <c r="ED264" s="17"/>
      <c r="EE264" s="17"/>
      <c r="EF264" s="17"/>
      <c r="EG264" s="17"/>
      <c r="EH264" s="17"/>
      <c r="EI264" s="17"/>
      <c r="EJ264" s="17"/>
      <c r="EK264" s="17"/>
    </row>
    <row r="265" spans="1:141" ht="16.5" customHeight="1">
      <c r="A265" s="17"/>
      <c r="B265" s="17"/>
      <c r="C265" s="17"/>
      <c r="D265" s="145"/>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46"/>
      <c r="AI265" s="146"/>
      <c r="AJ265" s="17"/>
      <c r="AK265" s="17"/>
      <c r="AL265" s="146"/>
      <c r="AM265" s="146"/>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11"/>
      <c r="DW265" s="111"/>
      <c r="DX265" s="111"/>
      <c r="DY265" s="111"/>
      <c r="DZ265" s="111"/>
      <c r="EA265" s="111"/>
      <c r="EB265" s="17"/>
      <c r="EC265" s="17"/>
      <c r="ED265" s="17"/>
      <c r="EE265" s="17"/>
      <c r="EF265" s="17"/>
      <c r="EG265" s="17"/>
      <c r="EH265" s="17"/>
      <c r="EI265" s="17"/>
      <c r="EJ265" s="17"/>
      <c r="EK265" s="17"/>
    </row>
    <row r="266" spans="1:141" ht="16.5" customHeight="1">
      <c r="A266" s="17"/>
      <c r="B266" s="17"/>
      <c r="C266" s="17"/>
      <c r="D266" s="145"/>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46"/>
      <c r="AI266" s="146"/>
      <c r="AJ266" s="17"/>
      <c r="AK266" s="17"/>
      <c r="AL266" s="146"/>
      <c r="AM266" s="146"/>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c r="BN266" s="17"/>
      <c r="BO266" s="17"/>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11"/>
      <c r="DW266" s="111"/>
      <c r="DX266" s="111"/>
      <c r="DY266" s="111"/>
      <c r="DZ266" s="111"/>
      <c r="EA266" s="111"/>
      <c r="EB266" s="17"/>
      <c r="EC266" s="17"/>
      <c r="ED266" s="17"/>
      <c r="EE266" s="17"/>
      <c r="EF266" s="17"/>
      <c r="EG266" s="17"/>
      <c r="EH266" s="17"/>
      <c r="EI266" s="17"/>
      <c r="EJ266" s="17"/>
      <c r="EK266" s="17"/>
    </row>
    <row r="267" spans="1:141" ht="16.5" customHeight="1">
      <c r="A267" s="17"/>
      <c r="B267" s="17"/>
      <c r="C267" s="17"/>
      <c r="D267" s="145"/>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46"/>
      <c r="AI267" s="146"/>
      <c r="AJ267" s="17"/>
      <c r="AK267" s="17"/>
      <c r="AL267" s="146"/>
      <c r="AM267" s="146"/>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c r="BN267" s="17"/>
      <c r="BO267" s="17"/>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11"/>
      <c r="DW267" s="111"/>
      <c r="DX267" s="111"/>
      <c r="DY267" s="111"/>
      <c r="DZ267" s="111"/>
      <c r="EA267" s="111"/>
      <c r="EB267" s="17"/>
      <c r="EC267" s="17"/>
      <c r="ED267" s="17"/>
      <c r="EE267" s="17"/>
      <c r="EF267" s="17"/>
      <c r="EG267" s="17"/>
      <c r="EH267" s="17"/>
      <c r="EI267" s="17"/>
      <c r="EJ267" s="17"/>
      <c r="EK267" s="17"/>
    </row>
    <row r="268" spans="1:141" ht="16.5" customHeight="1">
      <c r="A268" s="17"/>
      <c r="B268" s="17"/>
      <c r="C268" s="17"/>
      <c r="D268" s="145"/>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46"/>
      <c r="AI268" s="146"/>
      <c r="AJ268" s="17"/>
      <c r="AK268" s="17"/>
      <c r="AL268" s="146"/>
      <c r="AM268" s="146"/>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c r="BN268" s="17"/>
      <c r="BO268" s="17"/>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11"/>
      <c r="DW268" s="111"/>
      <c r="DX268" s="111"/>
      <c r="DY268" s="111"/>
      <c r="DZ268" s="111"/>
      <c r="EA268" s="111"/>
      <c r="EB268" s="17"/>
      <c r="EC268" s="17"/>
      <c r="ED268" s="17"/>
      <c r="EE268" s="17"/>
      <c r="EF268" s="17"/>
      <c r="EG268" s="17"/>
      <c r="EH268" s="17"/>
      <c r="EI268" s="17"/>
      <c r="EJ268" s="17"/>
      <c r="EK268" s="17"/>
    </row>
    <row r="269" spans="1:141" ht="16.5" customHeight="1">
      <c r="A269" s="17"/>
      <c r="B269" s="17"/>
      <c r="C269" s="17"/>
      <c r="D269" s="145"/>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46"/>
      <c r="AI269" s="146"/>
      <c r="AJ269" s="17"/>
      <c r="AK269" s="17"/>
      <c r="AL269" s="146"/>
      <c r="AM269" s="146"/>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c r="BN269" s="17"/>
      <c r="BO269" s="17"/>
      <c r="BP269" s="17"/>
      <c r="BQ269" s="17"/>
      <c r="BR269" s="17"/>
      <c r="BS269" s="17"/>
      <c r="BT269" s="17"/>
      <c r="BU269" s="17"/>
      <c r="BV269" s="17"/>
      <c r="BW269" s="17"/>
      <c r="BX269" s="17"/>
      <c r="BY269" s="17"/>
      <c r="BZ269" s="17"/>
      <c r="CA269" s="17"/>
      <c r="CB269" s="17"/>
      <c r="CC269" s="17"/>
      <c r="CD269" s="17"/>
      <c r="CE269" s="17"/>
      <c r="CF269" s="17"/>
      <c r="CG269" s="17"/>
      <c r="CH269" s="17"/>
      <c r="CI269" s="17"/>
      <c r="CJ269" s="17"/>
      <c r="CK269" s="17"/>
      <c r="CL269" s="17"/>
      <c r="CM269" s="17"/>
      <c r="CN269" s="17"/>
      <c r="CO269" s="17"/>
      <c r="CP269" s="17"/>
      <c r="CQ269" s="17"/>
      <c r="CR269" s="17"/>
      <c r="CS269" s="17"/>
      <c r="CT269" s="17"/>
      <c r="CU269" s="17"/>
      <c r="CV269" s="17"/>
      <c r="CW269" s="17"/>
      <c r="CX269" s="17"/>
      <c r="CY269" s="17"/>
      <c r="CZ269" s="17"/>
      <c r="DA269" s="17"/>
      <c r="DB269" s="17"/>
      <c r="DC269" s="17"/>
      <c r="DD269" s="17"/>
      <c r="DE269" s="17"/>
      <c r="DF269" s="17"/>
      <c r="DG269" s="17"/>
      <c r="DH269" s="17"/>
      <c r="DI269" s="17"/>
      <c r="DJ269" s="17"/>
      <c r="DK269" s="17"/>
      <c r="DL269" s="17"/>
      <c r="DM269" s="17"/>
      <c r="DN269" s="17"/>
      <c r="DO269" s="17"/>
      <c r="DP269" s="17"/>
      <c r="DQ269" s="17"/>
      <c r="DR269" s="17"/>
      <c r="DS269" s="17"/>
      <c r="DT269" s="17"/>
      <c r="DU269" s="17"/>
      <c r="DV269" s="111"/>
      <c r="DW269" s="111"/>
      <c r="DX269" s="111"/>
      <c r="DY269" s="111"/>
      <c r="DZ269" s="111"/>
      <c r="EA269" s="111"/>
      <c r="EB269" s="17"/>
      <c r="EC269" s="17"/>
      <c r="ED269" s="17"/>
      <c r="EE269" s="17"/>
      <c r="EF269" s="17"/>
      <c r="EG269" s="17"/>
      <c r="EH269" s="17"/>
      <c r="EI269" s="17"/>
      <c r="EJ269" s="17"/>
      <c r="EK269" s="17"/>
    </row>
    <row r="270" spans="1:141" ht="16.5" customHeight="1">
      <c r="A270" s="17"/>
      <c r="B270" s="17"/>
      <c r="C270" s="17"/>
      <c r="D270" s="145"/>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46"/>
      <c r="AI270" s="146"/>
      <c r="AJ270" s="17"/>
      <c r="AK270" s="17"/>
      <c r="AL270" s="146"/>
      <c r="AM270" s="146"/>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c r="BN270" s="17"/>
      <c r="BO270" s="17"/>
      <c r="BP270" s="17"/>
      <c r="BQ270" s="17"/>
      <c r="BR270" s="17"/>
      <c r="BS270" s="17"/>
      <c r="BT270" s="17"/>
      <c r="BU270" s="17"/>
      <c r="BV270" s="17"/>
      <c r="BW270" s="17"/>
      <c r="BX270" s="17"/>
      <c r="BY270" s="17"/>
      <c r="BZ270" s="17"/>
      <c r="CA270" s="17"/>
      <c r="CB270" s="17"/>
      <c r="CC270" s="17"/>
      <c r="CD270" s="17"/>
      <c r="CE270" s="17"/>
      <c r="CF270" s="17"/>
      <c r="CG270" s="17"/>
      <c r="CH270" s="17"/>
      <c r="CI270" s="17"/>
      <c r="CJ270" s="17"/>
      <c r="CK270" s="17"/>
      <c r="CL270" s="17"/>
      <c r="CM270" s="17"/>
      <c r="CN270" s="17"/>
      <c r="CO270" s="17"/>
      <c r="CP270" s="17"/>
      <c r="CQ270" s="17"/>
      <c r="CR270" s="17"/>
      <c r="CS270" s="17"/>
      <c r="CT270" s="17"/>
      <c r="CU270" s="17"/>
      <c r="CV270" s="17"/>
      <c r="CW270" s="17"/>
      <c r="CX270" s="17"/>
      <c r="CY270" s="17"/>
      <c r="CZ270" s="17"/>
      <c r="DA270" s="17"/>
      <c r="DB270" s="17"/>
      <c r="DC270" s="17"/>
      <c r="DD270" s="17"/>
      <c r="DE270" s="17"/>
      <c r="DF270" s="17"/>
      <c r="DG270" s="17"/>
      <c r="DH270" s="17"/>
      <c r="DI270" s="17"/>
      <c r="DJ270" s="17"/>
      <c r="DK270" s="17"/>
      <c r="DL270" s="17"/>
      <c r="DM270" s="17"/>
      <c r="DN270" s="17"/>
      <c r="DO270" s="17"/>
      <c r="DP270" s="17"/>
      <c r="DQ270" s="17"/>
      <c r="DR270" s="17"/>
      <c r="DS270" s="17"/>
      <c r="DT270" s="17"/>
      <c r="DU270" s="17"/>
      <c r="DV270" s="111"/>
      <c r="DW270" s="111"/>
      <c r="DX270" s="111"/>
      <c r="DY270" s="111"/>
      <c r="DZ270" s="111"/>
      <c r="EA270" s="111"/>
      <c r="EB270" s="17"/>
      <c r="EC270" s="17"/>
      <c r="ED270" s="17"/>
      <c r="EE270" s="17"/>
      <c r="EF270" s="17"/>
      <c r="EG270" s="17"/>
      <c r="EH270" s="17"/>
      <c r="EI270" s="17"/>
      <c r="EJ270" s="17"/>
      <c r="EK270" s="17"/>
    </row>
    <row r="271" spans="1:141" ht="16.5" customHeight="1">
      <c r="A271" s="17"/>
      <c r="B271" s="17"/>
      <c r="C271" s="17"/>
      <c r="D271" s="145"/>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46"/>
      <c r="AI271" s="146"/>
      <c r="AJ271" s="17"/>
      <c r="AK271" s="17"/>
      <c r="AL271" s="146"/>
      <c r="AM271" s="146"/>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c r="BN271" s="17"/>
      <c r="BO271" s="17"/>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11"/>
      <c r="DW271" s="111"/>
      <c r="DX271" s="111"/>
      <c r="DY271" s="111"/>
      <c r="DZ271" s="111"/>
      <c r="EA271" s="111"/>
      <c r="EB271" s="17"/>
      <c r="EC271" s="17"/>
      <c r="ED271" s="17"/>
      <c r="EE271" s="17"/>
      <c r="EF271" s="17"/>
      <c r="EG271" s="17"/>
      <c r="EH271" s="17"/>
      <c r="EI271" s="17"/>
      <c r="EJ271" s="17"/>
      <c r="EK271" s="17"/>
    </row>
    <row r="272" spans="1:141" ht="16.5" customHeight="1">
      <c r="A272" s="17"/>
      <c r="B272" s="17"/>
      <c r="C272" s="17"/>
      <c r="D272" s="145"/>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46"/>
      <c r="AI272" s="146"/>
      <c r="AJ272" s="17"/>
      <c r="AK272" s="17"/>
      <c r="AL272" s="146"/>
      <c r="AM272" s="146"/>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11"/>
      <c r="DW272" s="111"/>
      <c r="DX272" s="111"/>
      <c r="DY272" s="111"/>
      <c r="DZ272" s="111"/>
      <c r="EA272" s="111"/>
      <c r="EB272" s="17"/>
      <c r="EC272" s="17"/>
      <c r="ED272" s="17"/>
      <c r="EE272" s="17"/>
      <c r="EF272" s="17"/>
      <c r="EG272" s="17"/>
      <c r="EH272" s="17"/>
      <c r="EI272" s="17"/>
      <c r="EJ272" s="17"/>
      <c r="EK272" s="17"/>
    </row>
    <row r="273" spans="1:141" ht="16.5" customHeight="1">
      <c r="A273" s="17"/>
      <c r="B273" s="17"/>
      <c r="C273" s="17"/>
      <c r="D273" s="145"/>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46"/>
      <c r="AI273" s="146"/>
      <c r="AJ273" s="17"/>
      <c r="AK273" s="17"/>
      <c r="AL273" s="146"/>
      <c r="AM273" s="146"/>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11"/>
      <c r="DW273" s="111"/>
      <c r="DX273" s="111"/>
      <c r="DY273" s="111"/>
      <c r="DZ273" s="111"/>
      <c r="EA273" s="111"/>
      <c r="EB273" s="17"/>
      <c r="EC273" s="17"/>
      <c r="ED273" s="17"/>
      <c r="EE273" s="17"/>
      <c r="EF273" s="17"/>
      <c r="EG273" s="17"/>
      <c r="EH273" s="17"/>
      <c r="EI273" s="17"/>
      <c r="EJ273" s="17"/>
      <c r="EK273" s="17"/>
    </row>
    <row r="274" spans="1:141" ht="16.5" customHeight="1">
      <c r="A274" s="17"/>
      <c r="B274" s="17"/>
      <c r="C274" s="17"/>
      <c r="D274" s="145"/>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46"/>
      <c r="AI274" s="146"/>
      <c r="AJ274" s="17"/>
      <c r="AK274" s="17"/>
      <c r="AL274" s="146"/>
      <c r="AM274" s="146"/>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c r="BN274" s="17"/>
      <c r="BO274" s="17"/>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11"/>
      <c r="DW274" s="111"/>
      <c r="DX274" s="111"/>
      <c r="DY274" s="111"/>
      <c r="DZ274" s="111"/>
      <c r="EA274" s="111"/>
      <c r="EB274" s="17"/>
      <c r="EC274" s="17"/>
      <c r="ED274" s="17"/>
      <c r="EE274" s="17"/>
      <c r="EF274" s="17"/>
      <c r="EG274" s="17"/>
      <c r="EH274" s="17"/>
      <c r="EI274" s="17"/>
      <c r="EJ274" s="17"/>
      <c r="EK274" s="17"/>
    </row>
    <row r="275" spans="1:141" ht="16.5" customHeight="1">
      <c r="A275" s="17"/>
      <c r="B275" s="17"/>
      <c r="C275" s="17"/>
      <c r="D275" s="145"/>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46"/>
      <c r="AI275" s="146"/>
      <c r="AJ275" s="17"/>
      <c r="AK275" s="17"/>
      <c r="AL275" s="146"/>
      <c r="AM275" s="146"/>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c r="BN275" s="17"/>
      <c r="BO275" s="17"/>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11"/>
      <c r="DW275" s="111"/>
      <c r="DX275" s="111"/>
      <c r="DY275" s="111"/>
      <c r="DZ275" s="111"/>
      <c r="EA275" s="111"/>
      <c r="EB275" s="17"/>
      <c r="EC275" s="17"/>
      <c r="ED275" s="17"/>
      <c r="EE275" s="17"/>
      <c r="EF275" s="17"/>
      <c r="EG275" s="17"/>
      <c r="EH275" s="17"/>
      <c r="EI275" s="17"/>
      <c r="EJ275" s="17"/>
      <c r="EK275" s="17"/>
    </row>
    <row r="276" spans="1:141" ht="16.5" customHeight="1">
      <c r="A276" s="17"/>
      <c r="B276" s="17"/>
      <c r="C276" s="17"/>
      <c r="D276" s="145"/>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46"/>
      <c r="AI276" s="146"/>
      <c r="AJ276" s="17"/>
      <c r="AK276" s="17"/>
      <c r="AL276" s="146"/>
      <c r="AM276" s="146"/>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c r="BN276" s="17"/>
      <c r="BO276" s="17"/>
      <c r="BP276" s="17"/>
      <c r="BQ276" s="17"/>
      <c r="BR276" s="17"/>
      <c r="BS276" s="17"/>
      <c r="BT276" s="17"/>
      <c r="BU276" s="17"/>
      <c r="BV276" s="17"/>
      <c r="BW276" s="17"/>
      <c r="BX276" s="17"/>
      <c r="BY276" s="17"/>
      <c r="BZ276" s="17"/>
      <c r="CA276" s="17"/>
      <c r="CB276" s="17"/>
      <c r="CC276" s="17"/>
      <c r="CD276" s="17"/>
      <c r="CE276" s="17"/>
      <c r="CF276" s="17"/>
      <c r="CG276" s="17"/>
      <c r="CH276" s="17"/>
      <c r="CI276" s="17"/>
      <c r="CJ276" s="17"/>
      <c r="CK276" s="17"/>
      <c r="CL276" s="17"/>
      <c r="CM276" s="17"/>
      <c r="CN276" s="17"/>
      <c r="CO276" s="17"/>
      <c r="CP276" s="17"/>
      <c r="CQ276" s="17"/>
      <c r="CR276" s="17"/>
      <c r="CS276" s="17"/>
      <c r="CT276" s="17"/>
      <c r="CU276" s="17"/>
      <c r="CV276" s="17"/>
      <c r="CW276" s="17"/>
      <c r="CX276" s="17"/>
      <c r="CY276" s="17"/>
      <c r="CZ276" s="17"/>
      <c r="DA276" s="17"/>
      <c r="DB276" s="17"/>
      <c r="DC276" s="17"/>
      <c r="DD276" s="17"/>
      <c r="DE276" s="17"/>
      <c r="DF276" s="17"/>
      <c r="DG276" s="17"/>
      <c r="DH276" s="17"/>
      <c r="DI276" s="17"/>
      <c r="DJ276" s="17"/>
      <c r="DK276" s="17"/>
      <c r="DL276" s="17"/>
      <c r="DM276" s="17"/>
      <c r="DN276" s="17"/>
      <c r="DO276" s="17"/>
      <c r="DP276" s="17"/>
      <c r="DQ276" s="17"/>
      <c r="DR276" s="17"/>
      <c r="DS276" s="17"/>
      <c r="DT276" s="17"/>
      <c r="DU276" s="17"/>
      <c r="DV276" s="111"/>
      <c r="DW276" s="111"/>
      <c r="DX276" s="111"/>
      <c r="DY276" s="111"/>
      <c r="DZ276" s="111"/>
      <c r="EA276" s="111"/>
      <c r="EB276" s="17"/>
      <c r="EC276" s="17"/>
      <c r="ED276" s="17"/>
      <c r="EE276" s="17"/>
      <c r="EF276" s="17"/>
      <c r="EG276" s="17"/>
      <c r="EH276" s="17"/>
      <c r="EI276" s="17"/>
      <c r="EJ276" s="17"/>
      <c r="EK276" s="17"/>
    </row>
    <row r="277" spans="1:141" ht="16.5" customHeight="1">
      <c r="A277" s="17"/>
      <c r="B277" s="17"/>
      <c r="C277" s="17"/>
      <c r="D277" s="145"/>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46"/>
      <c r="AI277" s="146"/>
      <c r="AJ277" s="17"/>
      <c r="AK277" s="17"/>
      <c r="AL277" s="146"/>
      <c r="AM277" s="146"/>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c r="BN277" s="17"/>
      <c r="BO277" s="17"/>
      <c r="BP277" s="17"/>
      <c r="BQ277" s="17"/>
      <c r="BR277" s="17"/>
      <c r="BS277" s="17"/>
      <c r="BT277" s="17"/>
      <c r="BU277" s="17"/>
      <c r="BV277" s="17"/>
      <c r="BW277" s="17"/>
      <c r="BX277" s="17"/>
      <c r="BY277" s="17"/>
      <c r="BZ277" s="17"/>
      <c r="CA277" s="17"/>
      <c r="CB277" s="17"/>
      <c r="CC277" s="17"/>
      <c r="CD277" s="17"/>
      <c r="CE277" s="17"/>
      <c r="CF277" s="17"/>
      <c r="CG277" s="17"/>
      <c r="CH277" s="17"/>
      <c r="CI277" s="17"/>
      <c r="CJ277" s="17"/>
      <c r="CK277" s="17"/>
      <c r="CL277" s="17"/>
      <c r="CM277" s="17"/>
      <c r="CN277" s="17"/>
      <c r="CO277" s="17"/>
      <c r="CP277" s="17"/>
      <c r="CQ277" s="17"/>
      <c r="CR277" s="17"/>
      <c r="CS277" s="17"/>
      <c r="CT277" s="17"/>
      <c r="CU277" s="17"/>
      <c r="CV277" s="17"/>
      <c r="CW277" s="17"/>
      <c r="CX277" s="17"/>
      <c r="CY277" s="17"/>
      <c r="CZ277" s="17"/>
      <c r="DA277" s="17"/>
      <c r="DB277" s="17"/>
      <c r="DC277" s="17"/>
      <c r="DD277" s="17"/>
      <c r="DE277" s="17"/>
      <c r="DF277" s="17"/>
      <c r="DG277" s="17"/>
      <c r="DH277" s="17"/>
      <c r="DI277" s="17"/>
      <c r="DJ277" s="17"/>
      <c r="DK277" s="17"/>
      <c r="DL277" s="17"/>
      <c r="DM277" s="17"/>
      <c r="DN277" s="17"/>
      <c r="DO277" s="17"/>
      <c r="DP277" s="17"/>
      <c r="DQ277" s="17"/>
      <c r="DR277" s="17"/>
      <c r="DS277" s="17"/>
      <c r="DT277" s="17"/>
      <c r="DU277" s="17"/>
      <c r="DV277" s="111"/>
      <c r="DW277" s="111"/>
      <c r="DX277" s="111"/>
      <c r="DY277" s="111"/>
      <c r="DZ277" s="111"/>
      <c r="EA277" s="111"/>
      <c r="EB277" s="17"/>
      <c r="EC277" s="17"/>
      <c r="ED277" s="17"/>
      <c r="EE277" s="17"/>
      <c r="EF277" s="17"/>
      <c r="EG277" s="17"/>
      <c r="EH277" s="17"/>
      <c r="EI277" s="17"/>
      <c r="EJ277" s="17"/>
      <c r="EK277" s="17"/>
    </row>
    <row r="278" spans="1:141" ht="16.5" customHeight="1">
      <c r="A278" s="17"/>
      <c r="B278" s="17"/>
      <c r="C278" s="17"/>
      <c r="D278" s="145"/>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46"/>
      <c r="AI278" s="146"/>
      <c r="AJ278" s="17"/>
      <c r="AK278" s="17"/>
      <c r="AL278" s="146"/>
      <c r="AM278" s="146"/>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c r="BN278" s="17"/>
      <c r="BO278" s="17"/>
      <c r="BP278" s="17"/>
      <c r="BQ278" s="17"/>
      <c r="BR278" s="17"/>
      <c r="BS278" s="17"/>
      <c r="BT278" s="17"/>
      <c r="BU278" s="17"/>
      <c r="BV278" s="17"/>
      <c r="BW278" s="17"/>
      <c r="BX278" s="17"/>
      <c r="BY278" s="17"/>
      <c r="BZ278" s="17"/>
      <c r="CA278" s="17"/>
      <c r="CB278" s="17"/>
      <c r="CC278" s="17"/>
      <c r="CD278" s="17"/>
      <c r="CE278" s="17"/>
      <c r="CF278" s="17"/>
      <c r="CG278" s="17"/>
      <c r="CH278" s="17"/>
      <c r="CI278" s="17"/>
      <c r="CJ278" s="17"/>
      <c r="CK278" s="17"/>
      <c r="CL278" s="17"/>
      <c r="CM278" s="17"/>
      <c r="CN278" s="17"/>
      <c r="CO278" s="17"/>
      <c r="CP278" s="17"/>
      <c r="CQ278" s="17"/>
      <c r="CR278" s="17"/>
      <c r="CS278" s="17"/>
      <c r="CT278" s="17"/>
      <c r="CU278" s="17"/>
      <c r="CV278" s="17"/>
      <c r="CW278" s="17"/>
      <c r="CX278" s="17"/>
      <c r="CY278" s="17"/>
      <c r="CZ278" s="17"/>
      <c r="DA278" s="17"/>
      <c r="DB278" s="17"/>
      <c r="DC278" s="17"/>
      <c r="DD278" s="17"/>
      <c r="DE278" s="17"/>
      <c r="DF278" s="17"/>
      <c r="DG278" s="17"/>
      <c r="DH278" s="17"/>
      <c r="DI278" s="17"/>
      <c r="DJ278" s="17"/>
      <c r="DK278" s="17"/>
      <c r="DL278" s="17"/>
      <c r="DM278" s="17"/>
      <c r="DN278" s="17"/>
      <c r="DO278" s="17"/>
      <c r="DP278" s="17"/>
      <c r="DQ278" s="17"/>
      <c r="DR278" s="17"/>
      <c r="DS278" s="17"/>
      <c r="DT278" s="17"/>
      <c r="DU278" s="17"/>
      <c r="DV278" s="111"/>
      <c r="DW278" s="111"/>
      <c r="DX278" s="111"/>
      <c r="DY278" s="111"/>
      <c r="DZ278" s="111"/>
      <c r="EA278" s="111"/>
      <c r="EB278" s="17"/>
      <c r="EC278" s="17"/>
      <c r="ED278" s="17"/>
      <c r="EE278" s="17"/>
      <c r="EF278" s="17"/>
      <c r="EG278" s="17"/>
      <c r="EH278" s="17"/>
      <c r="EI278" s="17"/>
      <c r="EJ278" s="17"/>
      <c r="EK278" s="17"/>
    </row>
    <row r="279" spans="1:141" ht="16.5" customHeight="1">
      <c r="A279" s="17"/>
      <c r="B279" s="17"/>
      <c r="C279" s="17"/>
      <c r="D279" s="145"/>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46"/>
      <c r="AI279" s="146"/>
      <c r="AJ279" s="17"/>
      <c r="AK279" s="17"/>
      <c r="AL279" s="146"/>
      <c r="AM279" s="146"/>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c r="CD279" s="17"/>
      <c r="CE279" s="17"/>
      <c r="CF279" s="17"/>
      <c r="CG279" s="17"/>
      <c r="CH279" s="17"/>
      <c r="CI279" s="17"/>
      <c r="CJ279" s="17"/>
      <c r="CK279" s="17"/>
      <c r="CL279" s="17"/>
      <c r="CM279" s="17"/>
      <c r="CN279" s="17"/>
      <c r="CO279" s="17"/>
      <c r="CP279" s="17"/>
      <c r="CQ279" s="17"/>
      <c r="CR279" s="17"/>
      <c r="CS279" s="17"/>
      <c r="CT279" s="17"/>
      <c r="CU279" s="17"/>
      <c r="CV279" s="17"/>
      <c r="CW279" s="17"/>
      <c r="CX279" s="17"/>
      <c r="CY279" s="17"/>
      <c r="CZ279" s="17"/>
      <c r="DA279" s="17"/>
      <c r="DB279" s="17"/>
      <c r="DC279" s="17"/>
      <c r="DD279" s="17"/>
      <c r="DE279" s="17"/>
      <c r="DF279" s="17"/>
      <c r="DG279" s="17"/>
      <c r="DH279" s="17"/>
      <c r="DI279" s="17"/>
      <c r="DJ279" s="17"/>
      <c r="DK279" s="17"/>
      <c r="DL279" s="17"/>
      <c r="DM279" s="17"/>
      <c r="DN279" s="17"/>
      <c r="DO279" s="17"/>
      <c r="DP279" s="17"/>
      <c r="DQ279" s="17"/>
      <c r="DR279" s="17"/>
      <c r="DS279" s="17"/>
      <c r="DT279" s="17"/>
      <c r="DU279" s="17"/>
      <c r="DV279" s="111"/>
      <c r="DW279" s="111"/>
      <c r="DX279" s="111"/>
      <c r="DY279" s="111"/>
      <c r="DZ279" s="111"/>
      <c r="EA279" s="111"/>
      <c r="EB279" s="17"/>
      <c r="EC279" s="17"/>
      <c r="ED279" s="17"/>
      <c r="EE279" s="17"/>
      <c r="EF279" s="17"/>
      <c r="EG279" s="17"/>
      <c r="EH279" s="17"/>
      <c r="EI279" s="17"/>
      <c r="EJ279" s="17"/>
      <c r="EK279" s="17"/>
    </row>
    <row r="280" spans="1:141" ht="16.5" customHeight="1">
      <c r="A280" s="17"/>
      <c r="B280" s="17"/>
      <c r="C280" s="17"/>
      <c r="D280" s="145"/>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46"/>
      <c r="AI280" s="146"/>
      <c r="AJ280" s="17"/>
      <c r="AK280" s="17"/>
      <c r="AL280" s="146"/>
      <c r="AM280" s="146"/>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c r="BN280" s="17"/>
      <c r="BO280" s="17"/>
      <c r="BP280" s="17"/>
      <c r="BQ280" s="17"/>
      <c r="BR280" s="17"/>
      <c r="BS280" s="17"/>
      <c r="BT280" s="17"/>
      <c r="BU280" s="17"/>
      <c r="BV280" s="17"/>
      <c r="BW280" s="17"/>
      <c r="BX280" s="17"/>
      <c r="BY280" s="17"/>
      <c r="BZ280" s="17"/>
      <c r="CA280" s="17"/>
      <c r="CB280" s="17"/>
      <c r="CC280" s="17"/>
      <c r="CD280" s="17"/>
      <c r="CE280" s="17"/>
      <c r="CF280" s="17"/>
      <c r="CG280" s="17"/>
      <c r="CH280" s="17"/>
      <c r="CI280" s="17"/>
      <c r="CJ280" s="17"/>
      <c r="CK280" s="17"/>
      <c r="CL280" s="17"/>
      <c r="CM280" s="17"/>
      <c r="CN280" s="17"/>
      <c r="CO280" s="17"/>
      <c r="CP280" s="17"/>
      <c r="CQ280" s="17"/>
      <c r="CR280" s="17"/>
      <c r="CS280" s="17"/>
      <c r="CT280" s="17"/>
      <c r="CU280" s="17"/>
      <c r="CV280" s="17"/>
      <c r="CW280" s="17"/>
      <c r="CX280" s="17"/>
      <c r="CY280" s="17"/>
      <c r="CZ280" s="17"/>
      <c r="DA280" s="17"/>
      <c r="DB280" s="17"/>
      <c r="DC280" s="17"/>
      <c r="DD280" s="17"/>
      <c r="DE280" s="17"/>
      <c r="DF280" s="17"/>
      <c r="DG280" s="17"/>
      <c r="DH280" s="17"/>
      <c r="DI280" s="17"/>
      <c r="DJ280" s="17"/>
      <c r="DK280" s="17"/>
      <c r="DL280" s="17"/>
      <c r="DM280" s="17"/>
      <c r="DN280" s="17"/>
      <c r="DO280" s="17"/>
      <c r="DP280" s="17"/>
      <c r="DQ280" s="17"/>
      <c r="DR280" s="17"/>
      <c r="DS280" s="17"/>
      <c r="DT280" s="17"/>
      <c r="DU280" s="17"/>
      <c r="DV280" s="111"/>
      <c r="DW280" s="111"/>
      <c r="DX280" s="111"/>
      <c r="DY280" s="111"/>
      <c r="DZ280" s="111"/>
      <c r="EA280" s="111"/>
      <c r="EB280" s="17"/>
      <c r="EC280" s="17"/>
      <c r="ED280" s="17"/>
      <c r="EE280" s="17"/>
      <c r="EF280" s="17"/>
      <c r="EG280" s="17"/>
      <c r="EH280" s="17"/>
      <c r="EI280" s="17"/>
      <c r="EJ280" s="17"/>
      <c r="EK280" s="17"/>
    </row>
    <row r="281" spans="1:141" ht="16.5" customHeight="1">
      <c r="A281" s="17"/>
      <c r="B281" s="17"/>
      <c r="C281" s="17"/>
      <c r="D281" s="145"/>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46"/>
      <c r="AI281" s="146"/>
      <c r="AJ281" s="17"/>
      <c r="AK281" s="17"/>
      <c r="AL281" s="146"/>
      <c r="AM281" s="146"/>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c r="BN281" s="17"/>
      <c r="BO281" s="17"/>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11"/>
      <c r="DW281" s="111"/>
      <c r="DX281" s="111"/>
      <c r="DY281" s="111"/>
      <c r="DZ281" s="111"/>
      <c r="EA281" s="111"/>
      <c r="EB281" s="17"/>
      <c r="EC281" s="17"/>
      <c r="ED281" s="17"/>
      <c r="EE281" s="17"/>
      <c r="EF281" s="17"/>
      <c r="EG281" s="17"/>
      <c r="EH281" s="17"/>
      <c r="EI281" s="17"/>
      <c r="EJ281" s="17"/>
      <c r="EK281" s="17"/>
    </row>
    <row r="282" spans="1:141" ht="16.5" customHeight="1">
      <c r="A282" s="17"/>
      <c r="B282" s="17"/>
      <c r="C282" s="17"/>
      <c r="D282" s="145"/>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46"/>
      <c r="AI282" s="146"/>
      <c r="AJ282" s="17"/>
      <c r="AK282" s="17"/>
      <c r="AL282" s="146"/>
      <c r="AM282" s="146"/>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c r="BN282" s="17"/>
      <c r="BO282" s="17"/>
      <c r="BP282" s="17"/>
      <c r="BQ282" s="17"/>
      <c r="BR282" s="17"/>
      <c r="BS282" s="17"/>
      <c r="BT282" s="17"/>
      <c r="BU282" s="17"/>
      <c r="BV282" s="17"/>
      <c r="BW282" s="17"/>
      <c r="BX282" s="17"/>
      <c r="BY282" s="17"/>
      <c r="BZ282" s="17"/>
      <c r="CA282" s="17"/>
      <c r="CB282" s="17"/>
      <c r="CC282" s="17"/>
      <c r="CD282" s="17"/>
      <c r="CE282" s="17"/>
      <c r="CF282" s="17"/>
      <c r="CG282" s="17"/>
      <c r="CH282" s="17"/>
      <c r="CI282" s="17"/>
      <c r="CJ282" s="17"/>
      <c r="CK282" s="17"/>
      <c r="CL282" s="17"/>
      <c r="CM282" s="17"/>
      <c r="CN282" s="17"/>
      <c r="CO282" s="17"/>
      <c r="CP282" s="17"/>
      <c r="CQ282" s="17"/>
      <c r="CR282" s="17"/>
      <c r="CS282" s="17"/>
      <c r="CT282" s="17"/>
      <c r="CU282" s="17"/>
      <c r="CV282" s="17"/>
      <c r="CW282" s="17"/>
      <c r="CX282" s="17"/>
      <c r="CY282" s="17"/>
      <c r="CZ282" s="17"/>
      <c r="DA282" s="17"/>
      <c r="DB282" s="17"/>
      <c r="DC282" s="17"/>
      <c r="DD282" s="17"/>
      <c r="DE282" s="17"/>
      <c r="DF282" s="17"/>
      <c r="DG282" s="17"/>
      <c r="DH282" s="17"/>
      <c r="DI282" s="17"/>
      <c r="DJ282" s="17"/>
      <c r="DK282" s="17"/>
      <c r="DL282" s="17"/>
      <c r="DM282" s="17"/>
      <c r="DN282" s="17"/>
      <c r="DO282" s="17"/>
      <c r="DP282" s="17"/>
      <c r="DQ282" s="17"/>
      <c r="DR282" s="17"/>
      <c r="DS282" s="17"/>
      <c r="DT282" s="17"/>
      <c r="DU282" s="17"/>
      <c r="DV282" s="111"/>
      <c r="DW282" s="111"/>
      <c r="DX282" s="111"/>
      <c r="DY282" s="111"/>
      <c r="DZ282" s="111"/>
      <c r="EA282" s="111"/>
      <c r="EB282" s="17"/>
      <c r="EC282" s="17"/>
      <c r="ED282" s="17"/>
      <c r="EE282" s="17"/>
      <c r="EF282" s="17"/>
      <c r="EG282" s="17"/>
      <c r="EH282" s="17"/>
      <c r="EI282" s="17"/>
      <c r="EJ282" s="17"/>
      <c r="EK282" s="17"/>
    </row>
    <row r="283" spans="1:141" ht="16.5" customHeight="1">
      <c r="A283" s="17"/>
      <c r="B283" s="17"/>
      <c r="C283" s="17"/>
      <c r="D283" s="145"/>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46"/>
      <c r="AI283" s="146"/>
      <c r="AJ283" s="17"/>
      <c r="AK283" s="17"/>
      <c r="AL283" s="146"/>
      <c r="AM283" s="146"/>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7"/>
      <c r="CW283" s="17"/>
      <c r="CX283" s="17"/>
      <c r="CY283" s="17"/>
      <c r="CZ283" s="17"/>
      <c r="DA283" s="17"/>
      <c r="DB283" s="17"/>
      <c r="DC283" s="17"/>
      <c r="DD283" s="17"/>
      <c r="DE283" s="17"/>
      <c r="DF283" s="17"/>
      <c r="DG283" s="17"/>
      <c r="DH283" s="17"/>
      <c r="DI283" s="17"/>
      <c r="DJ283" s="17"/>
      <c r="DK283" s="17"/>
      <c r="DL283" s="17"/>
      <c r="DM283" s="17"/>
      <c r="DN283" s="17"/>
      <c r="DO283" s="17"/>
      <c r="DP283" s="17"/>
      <c r="DQ283" s="17"/>
      <c r="DR283" s="17"/>
      <c r="DS283" s="17"/>
      <c r="DT283" s="17"/>
      <c r="DU283" s="17"/>
      <c r="DV283" s="111"/>
      <c r="DW283" s="111"/>
      <c r="DX283" s="111"/>
      <c r="DY283" s="111"/>
      <c r="DZ283" s="111"/>
      <c r="EA283" s="111"/>
      <c r="EB283" s="17"/>
      <c r="EC283" s="17"/>
      <c r="ED283" s="17"/>
      <c r="EE283" s="17"/>
      <c r="EF283" s="17"/>
      <c r="EG283" s="17"/>
      <c r="EH283" s="17"/>
      <c r="EI283" s="17"/>
      <c r="EJ283" s="17"/>
      <c r="EK283" s="17"/>
    </row>
    <row r="284" spans="1:141" ht="16.5" customHeight="1">
      <c r="A284" s="17"/>
      <c r="B284" s="17"/>
      <c r="C284" s="17"/>
      <c r="D284" s="145"/>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46"/>
      <c r="AI284" s="146"/>
      <c r="AJ284" s="17"/>
      <c r="AK284" s="17"/>
      <c r="AL284" s="146"/>
      <c r="AM284" s="146"/>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c r="BN284" s="17"/>
      <c r="BO284" s="17"/>
      <c r="BP284" s="17"/>
      <c r="BQ284" s="17"/>
      <c r="BR284" s="17"/>
      <c r="BS284" s="17"/>
      <c r="BT284" s="17"/>
      <c r="BU284" s="17"/>
      <c r="BV284" s="17"/>
      <c r="BW284" s="17"/>
      <c r="BX284" s="17"/>
      <c r="BY284" s="17"/>
      <c r="BZ284" s="17"/>
      <c r="CA284" s="17"/>
      <c r="CB284" s="17"/>
      <c r="CC284" s="17"/>
      <c r="CD284" s="17"/>
      <c r="CE284" s="17"/>
      <c r="CF284" s="17"/>
      <c r="CG284" s="17"/>
      <c r="CH284" s="17"/>
      <c r="CI284" s="17"/>
      <c r="CJ284" s="17"/>
      <c r="CK284" s="17"/>
      <c r="CL284" s="17"/>
      <c r="CM284" s="17"/>
      <c r="CN284" s="17"/>
      <c r="CO284" s="17"/>
      <c r="CP284" s="17"/>
      <c r="CQ284" s="17"/>
      <c r="CR284" s="17"/>
      <c r="CS284" s="17"/>
      <c r="CT284" s="17"/>
      <c r="CU284" s="17"/>
      <c r="CV284" s="17"/>
      <c r="CW284" s="17"/>
      <c r="CX284" s="17"/>
      <c r="CY284" s="17"/>
      <c r="CZ284" s="17"/>
      <c r="DA284" s="17"/>
      <c r="DB284" s="17"/>
      <c r="DC284" s="17"/>
      <c r="DD284" s="17"/>
      <c r="DE284" s="17"/>
      <c r="DF284" s="17"/>
      <c r="DG284" s="17"/>
      <c r="DH284" s="17"/>
      <c r="DI284" s="17"/>
      <c r="DJ284" s="17"/>
      <c r="DK284" s="17"/>
      <c r="DL284" s="17"/>
      <c r="DM284" s="17"/>
      <c r="DN284" s="17"/>
      <c r="DO284" s="17"/>
      <c r="DP284" s="17"/>
      <c r="DQ284" s="17"/>
      <c r="DR284" s="17"/>
      <c r="DS284" s="17"/>
      <c r="DT284" s="17"/>
      <c r="DU284" s="17"/>
      <c r="DV284" s="111"/>
      <c r="DW284" s="111"/>
      <c r="DX284" s="111"/>
      <c r="DY284" s="111"/>
      <c r="DZ284" s="111"/>
      <c r="EA284" s="111"/>
      <c r="EB284" s="17"/>
      <c r="EC284" s="17"/>
      <c r="ED284" s="17"/>
      <c r="EE284" s="17"/>
      <c r="EF284" s="17"/>
      <c r="EG284" s="17"/>
      <c r="EH284" s="17"/>
      <c r="EI284" s="17"/>
      <c r="EJ284" s="17"/>
      <c r="EK284" s="17"/>
    </row>
    <row r="285" spans="1:141" ht="16.5" customHeight="1">
      <c r="A285" s="17"/>
      <c r="B285" s="17"/>
      <c r="C285" s="17"/>
      <c r="D285" s="145"/>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46"/>
      <c r="AI285" s="146"/>
      <c r="AJ285" s="17"/>
      <c r="AK285" s="17"/>
      <c r="AL285" s="146"/>
      <c r="AM285" s="146"/>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c r="BN285" s="17"/>
      <c r="BO285" s="17"/>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11"/>
      <c r="DW285" s="111"/>
      <c r="DX285" s="111"/>
      <c r="DY285" s="111"/>
      <c r="DZ285" s="111"/>
      <c r="EA285" s="111"/>
      <c r="EB285" s="17"/>
      <c r="EC285" s="17"/>
      <c r="ED285" s="17"/>
      <c r="EE285" s="17"/>
      <c r="EF285" s="17"/>
      <c r="EG285" s="17"/>
      <c r="EH285" s="17"/>
      <c r="EI285" s="17"/>
      <c r="EJ285" s="17"/>
      <c r="EK285" s="17"/>
    </row>
    <row r="286" spans="1:141" ht="16.5" customHeight="1">
      <c r="A286" s="17"/>
      <c r="B286" s="17"/>
      <c r="C286" s="17"/>
      <c r="D286" s="145"/>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46"/>
      <c r="AI286" s="146"/>
      <c r="AJ286" s="17"/>
      <c r="AK286" s="17"/>
      <c r="AL286" s="146"/>
      <c r="AM286" s="146"/>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c r="BN286" s="17"/>
      <c r="BO286" s="17"/>
      <c r="BP286" s="17"/>
      <c r="BQ286" s="17"/>
      <c r="BR286" s="17"/>
      <c r="BS286" s="17"/>
      <c r="BT286" s="17"/>
      <c r="BU286" s="17"/>
      <c r="BV286" s="17"/>
      <c r="BW286" s="17"/>
      <c r="BX286" s="17"/>
      <c r="BY286" s="17"/>
      <c r="BZ286" s="17"/>
      <c r="CA286" s="17"/>
      <c r="CB286" s="17"/>
      <c r="CC286" s="17"/>
      <c r="CD286" s="17"/>
      <c r="CE286" s="17"/>
      <c r="CF286" s="17"/>
      <c r="CG286" s="17"/>
      <c r="CH286" s="17"/>
      <c r="CI286" s="17"/>
      <c r="CJ286" s="17"/>
      <c r="CK286" s="17"/>
      <c r="CL286" s="17"/>
      <c r="CM286" s="17"/>
      <c r="CN286" s="17"/>
      <c r="CO286" s="17"/>
      <c r="CP286" s="17"/>
      <c r="CQ286" s="17"/>
      <c r="CR286" s="17"/>
      <c r="CS286" s="17"/>
      <c r="CT286" s="17"/>
      <c r="CU286" s="17"/>
      <c r="CV286" s="17"/>
      <c r="CW286" s="17"/>
      <c r="CX286" s="17"/>
      <c r="CY286" s="17"/>
      <c r="CZ286" s="17"/>
      <c r="DA286" s="17"/>
      <c r="DB286" s="17"/>
      <c r="DC286" s="17"/>
      <c r="DD286" s="17"/>
      <c r="DE286" s="17"/>
      <c r="DF286" s="17"/>
      <c r="DG286" s="17"/>
      <c r="DH286" s="17"/>
      <c r="DI286" s="17"/>
      <c r="DJ286" s="17"/>
      <c r="DK286" s="17"/>
      <c r="DL286" s="17"/>
      <c r="DM286" s="17"/>
      <c r="DN286" s="17"/>
      <c r="DO286" s="17"/>
      <c r="DP286" s="17"/>
      <c r="DQ286" s="17"/>
      <c r="DR286" s="17"/>
      <c r="DS286" s="17"/>
      <c r="DT286" s="17"/>
      <c r="DU286" s="17"/>
      <c r="DV286" s="111"/>
      <c r="DW286" s="111"/>
      <c r="DX286" s="111"/>
      <c r="DY286" s="111"/>
      <c r="DZ286" s="111"/>
      <c r="EA286" s="111"/>
      <c r="EB286" s="17"/>
      <c r="EC286" s="17"/>
      <c r="ED286" s="17"/>
      <c r="EE286" s="17"/>
      <c r="EF286" s="17"/>
      <c r="EG286" s="17"/>
      <c r="EH286" s="17"/>
      <c r="EI286" s="17"/>
      <c r="EJ286" s="17"/>
      <c r="EK286" s="17"/>
    </row>
    <row r="287" spans="1:141" ht="16.5" customHeight="1">
      <c r="A287" s="17"/>
      <c r="B287" s="17"/>
      <c r="C287" s="17"/>
      <c r="D287" s="145"/>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46"/>
      <c r="AI287" s="146"/>
      <c r="AJ287" s="17"/>
      <c r="AK287" s="17"/>
      <c r="AL287" s="146"/>
      <c r="AM287" s="146"/>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c r="BN287" s="17"/>
      <c r="BO287" s="17"/>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11"/>
      <c r="DW287" s="111"/>
      <c r="DX287" s="111"/>
      <c r="DY287" s="111"/>
      <c r="DZ287" s="111"/>
      <c r="EA287" s="111"/>
      <c r="EB287" s="17"/>
      <c r="EC287" s="17"/>
      <c r="ED287" s="17"/>
      <c r="EE287" s="17"/>
      <c r="EF287" s="17"/>
      <c r="EG287" s="17"/>
      <c r="EH287" s="17"/>
      <c r="EI287" s="17"/>
      <c r="EJ287" s="17"/>
      <c r="EK287" s="17"/>
    </row>
    <row r="288" spans="1:141" ht="16.5" customHeight="1">
      <c r="A288" s="17"/>
      <c r="B288" s="17"/>
      <c r="C288" s="17"/>
      <c r="D288" s="145"/>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46"/>
      <c r="AI288" s="146"/>
      <c r="AJ288" s="17"/>
      <c r="AK288" s="17"/>
      <c r="AL288" s="146"/>
      <c r="AM288" s="146"/>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c r="BN288" s="17"/>
      <c r="BO288" s="17"/>
      <c r="BP288" s="17"/>
      <c r="BQ288" s="17"/>
      <c r="BR288" s="17"/>
      <c r="BS288" s="17"/>
      <c r="BT288" s="17"/>
      <c r="BU288" s="17"/>
      <c r="BV288" s="17"/>
      <c r="BW288" s="17"/>
      <c r="BX288" s="17"/>
      <c r="BY288" s="17"/>
      <c r="BZ288" s="17"/>
      <c r="CA288" s="17"/>
      <c r="CB288" s="17"/>
      <c r="CC288" s="17"/>
      <c r="CD288" s="17"/>
      <c r="CE288" s="17"/>
      <c r="CF288" s="17"/>
      <c r="CG288" s="17"/>
      <c r="CH288" s="17"/>
      <c r="CI288" s="17"/>
      <c r="CJ288" s="17"/>
      <c r="CK288" s="17"/>
      <c r="CL288" s="17"/>
      <c r="CM288" s="17"/>
      <c r="CN288" s="17"/>
      <c r="CO288" s="17"/>
      <c r="CP288" s="17"/>
      <c r="CQ288" s="17"/>
      <c r="CR288" s="17"/>
      <c r="CS288" s="17"/>
      <c r="CT288" s="17"/>
      <c r="CU288" s="17"/>
      <c r="CV288" s="17"/>
      <c r="CW288" s="17"/>
      <c r="CX288" s="17"/>
      <c r="CY288" s="17"/>
      <c r="CZ288" s="17"/>
      <c r="DA288" s="17"/>
      <c r="DB288" s="17"/>
      <c r="DC288" s="17"/>
      <c r="DD288" s="17"/>
      <c r="DE288" s="17"/>
      <c r="DF288" s="17"/>
      <c r="DG288" s="17"/>
      <c r="DH288" s="17"/>
      <c r="DI288" s="17"/>
      <c r="DJ288" s="17"/>
      <c r="DK288" s="17"/>
      <c r="DL288" s="17"/>
      <c r="DM288" s="17"/>
      <c r="DN288" s="17"/>
      <c r="DO288" s="17"/>
      <c r="DP288" s="17"/>
      <c r="DQ288" s="17"/>
      <c r="DR288" s="17"/>
      <c r="DS288" s="17"/>
      <c r="DT288" s="17"/>
      <c r="DU288" s="17"/>
      <c r="DV288" s="111"/>
      <c r="DW288" s="111"/>
      <c r="DX288" s="111"/>
      <c r="DY288" s="111"/>
      <c r="DZ288" s="111"/>
      <c r="EA288" s="111"/>
      <c r="EB288" s="17"/>
      <c r="EC288" s="17"/>
      <c r="ED288" s="17"/>
      <c r="EE288" s="17"/>
      <c r="EF288" s="17"/>
      <c r="EG288" s="17"/>
      <c r="EH288" s="17"/>
      <c r="EI288" s="17"/>
      <c r="EJ288" s="17"/>
      <c r="EK288" s="17"/>
    </row>
    <row r="289" spans="1:141" ht="16.5" customHeight="1">
      <c r="A289" s="17"/>
      <c r="B289" s="17"/>
      <c r="C289" s="17"/>
      <c r="D289" s="145"/>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46"/>
      <c r="AI289" s="146"/>
      <c r="AJ289" s="17"/>
      <c r="AK289" s="17"/>
      <c r="AL289" s="146"/>
      <c r="AM289" s="146"/>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c r="BN289" s="17"/>
      <c r="BO289" s="17"/>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11"/>
      <c r="DW289" s="111"/>
      <c r="DX289" s="111"/>
      <c r="DY289" s="111"/>
      <c r="DZ289" s="111"/>
      <c r="EA289" s="111"/>
      <c r="EB289" s="17"/>
      <c r="EC289" s="17"/>
      <c r="ED289" s="17"/>
      <c r="EE289" s="17"/>
      <c r="EF289" s="17"/>
      <c r="EG289" s="17"/>
      <c r="EH289" s="17"/>
      <c r="EI289" s="17"/>
      <c r="EJ289" s="17"/>
      <c r="EK289" s="17"/>
    </row>
    <row r="290" spans="1:141" ht="16.5" customHeight="1">
      <c r="A290" s="17"/>
      <c r="B290" s="17"/>
      <c r="C290" s="17"/>
      <c r="D290" s="145"/>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46"/>
      <c r="AI290" s="146"/>
      <c r="AJ290" s="17"/>
      <c r="AK290" s="17"/>
      <c r="AL290" s="146"/>
      <c r="AM290" s="146"/>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c r="BN290" s="17"/>
      <c r="BO290" s="17"/>
      <c r="BP290" s="17"/>
      <c r="BQ290" s="17"/>
      <c r="BR290" s="17"/>
      <c r="BS290" s="17"/>
      <c r="BT290" s="17"/>
      <c r="BU290" s="17"/>
      <c r="BV290" s="17"/>
      <c r="BW290" s="17"/>
      <c r="BX290" s="17"/>
      <c r="BY290" s="17"/>
      <c r="BZ290" s="17"/>
      <c r="CA290" s="17"/>
      <c r="CB290" s="17"/>
      <c r="CC290" s="17"/>
      <c r="CD290" s="17"/>
      <c r="CE290" s="17"/>
      <c r="CF290" s="17"/>
      <c r="CG290" s="17"/>
      <c r="CH290" s="17"/>
      <c r="CI290" s="17"/>
      <c r="CJ290" s="17"/>
      <c r="CK290" s="17"/>
      <c r="CL290" s="17"/>
      <c r="CM290" s="17"/>
      <c r="CN290" s="17"/>
      <c r="CO290" s="17"/>
      <c r="CP290" s="17"/>
      <c r="CQ290" s="17"/>
      <c r="CR290" s="17"/>
      <c r="CS290" s="17"/>
      <c r="CT290" s="17"/>
      <c r="CU290" s="17"/>
      <c r="CV290" s="17"/>
      <c r="CW290" s="17"/>
      <c r="CX290" s="17"/>
      <c r="CY290" s="17"/>
      <c r="CZ290" s="17"/>
      <c r="DA290" s="17"/>
      <c r="DB290" s="17"/>
      <c r="DC290" s="17"/>
      <c r="DD290" s="17"/>
      <c r="DE290" s="17"/>
      <c r="DF290" s="17"/>
      <c r="DG290" s="17"/>
      <c r="DH290" s="17"/>
      <c r="DI290" s="17"/>
      <c r="DJ290" s="17"/>
      <c r="DK290" s="17"/>
      <c r="DL290" s="17"/>
      <c r="DM290" s="17"/>
      <c r="DN290" s="17"/>
      <c r="DO290" s="17"/>
      <c r="DP290" s="17"/>
      <c r="DQ290" s="17"/>
      <c r="DR290" s="17"/>
      <c r="DS290" s="17"/>
      <c r="DT290" s="17"/>
      <c r="DU290" s="17"/>
      <c r="DV290" s="111"/>
      <c r="DW290" s="111"/>
      <c r="DX290" s="111"/>
      <c r="DY290" s="111"/>
      <c r="DZ290" s="111"/>
      <c r="EA290" s="111"/>
      <c r="EB290" s="17"/>
      <c r="EC290" s="17"/>
      <c r="ED290" s="17"/>
      <c r="EE290" s="17"/>
      <c r="EF290" s="17"/>
      <c r="EG290" s="17"/>
      <c r="EH290" s="17"/>
      <c r="EI290" s="17"/>
      <c r="EJ290" s="17"/>
      <c r="EK290" s="17"/>
    </row>
    <row r="291" spans="1:141" ht="16.5" customHeight="1">
      <c r="A291" s="17"/>
      <c r="B291" s="17"/>
      <c r="C291" s="17"/>
      <c r="D291" s="145"/>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46"/>
      <c r="AI291" s="146"/>
      <c r="AJ291" s="17"/>
      <c r="AK291" s="17"/>
      <c r="AL291" s="146"/>
      <c r="AM291" s="146"/>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c r="BN291" s="17"/>
      <c r="BO291" s="17"/>
      <c r="BP291" s="17"/>
      <c r="BQ291" s="17"/>
      <c r="BR291" s="17"/>
      <c r="BS291" s="17"/>
      <c r="BT291" s="17"/>
      <c r="BU291" s="17"/>
      <c r="BV291" s="17"/>
      <c r="BW291" s="17"/>
      <c r="BX291" s="17"/>
      <c r="BY291" s="17"/>
      <c r="BZ291" s="17"/>
      <c r="CA291" s="17"/>
      <c r="CB291" s="17"/>
      <c r="CC291" s="17"/>
      <c r="CD291" s="17"/>
      <c r="CE291" s="17"/>
      <c r="CF291" s="17"/>
      <c r="CG291" s="17"/>
      <c r="CH291" s="17"/>
      <c r="CI291" s="17"/>
      <c r="CJ291" s="17"/>
      <c r="CK291" s="17"/>
      <c r="CL291" s="17"/>
      <c r="CM291" s="17"/>
      <c r="CN291" s="17"/>
      <c r="CO291" s="17"/>
      <c r="CP291" s="17"/>
      <c r="CQ291" s="17"/>
      <c r="CR291" s="17"/>
      <c r="CS291" s="17"/>
      <c r="CT291" s="17"/>
      <c r="CU291" s="17"/>
      <c r="CV291" s="17"/>
      <c r="CW291" s="17"/>
      <c r="CX291" s="17"/>
      <c r="CY291" s="17"/>
      <c r="CZ291" s="17"/>
      <c r="DA291" s="17"/>
      <c r="DB291" s="17"/>
      <c r="DC291" s="17"/>
      <c r="DD291" s="17"/>
      <c r="DE291" s="17"/>
      <c r="DF291" s="17"/>
      <c r="DG291" s="17"/>
      <c r="DH291" s="17"/>
      <c r="DI291" s="17"/>
      <c r="DJ291" s="17"/>
      <c r="DK291" s="17"/>
      <c r="DL291" s="17"/>
      <c r="DM291" s="17"/>
      <c r="DN291" s="17"/>
      <c r="DO291" s="17"/>
      <c r="DP291" s="17"/>
      <c r="DQ291" s="17"/>
      <c r="DR291" s="17"/>
      <c r="DS291" s="17"/>
      <c r="DT291" s="17"/>
      <c r="DU291" s="17"/>
      <c r="DV291" s="111"/>
      <c r="DW291" s="111"/>
      <c r="DX291" s="111"/>
      <c r="DY291" s="111"/>
      <c r="DZ291" s="111"/>
      <c r="EA291" s="111"/>
      <c r="EB291" s="17"/>
      <c r="EC291" s="17"/>
      <c r="ED291" s="17"/>
      <c r="EE291" s="17"/>
      <c r="EF291" s="17"/>
      <c r="EG291" s="17"/>
      <c r="EH291" s="17"/>
      <c r="EI291" s="17"/>
      <c r="EJ291" s="17"/>
      <c r="EK291" s="17"/>
    </row>
    <row r="292" spans="1:141" ht="16.5" customHeight="1">
      <c r="A292" s="17"/>
      <c r="B292" s="17"/>
      <c r="C292" s="17"/>
      <c r="D292" s="145"/>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46"/>
      <c r="AI292" s="146"/>
      <c r="AJ292" s="17"/>
      <c r="AK292" s="17"/>
      <c r="AL292" s="146"/>
      <c r="AM292" s="146"/>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c r="BN292" s="17"/>
      <c r="BO292" s="17"/>
      <c r="BP292" s="17"/>
      <c r="BQ292" s="17"/>
      <c r="BR292" s="17"/>
      <c r="BS292" s="17"/>
      <c r="BT292" s="17"/>
      <c r="BU292" s="17"/>
      <c r="BV292" s="17"/>
      <c r="BW292" s="17"/>
      <c r="BX292" s="17"/>
      <c r="BY292" s="17"/>
      <c r="BZ292" s="17"/>
      <c r="CA292" s="17"/>
      <c r="CB292" s="17"/>
      <c r="CC292" s="17"/>
      <c r="CD292" s="17"/>
      <c r="CE292" s="17"/>
      <c r="CF292" s="17"/>
      <c r="CG292" s="17"/>
      <c r="CH292" s="17"/>
      <c r="CI292" s="17"/>
      <c r="CJ292" s="17"/>
      <c r="CK292" s="17"/>
      <c r="CL292" s="17"/>
      <c r="CM292" s="17"/>
      <c r="CN292" s="17"/>
      <c r="CO292" s="17"/>
      <c r="CP292" s="17"/>
      <c r="CQ292" s="17"/>
      <c r="CR292" s="17"/>
      <c r="CS292" s="17"/>
      <c r="CT292" s="17"/>
      <c r="CU292" s="17"/>
      <c r="CV292" s="17"/>
      <c r="CW292" s="17"/>
      <c r="CX292" s="17"/>
      <c r="CY292" s="17"/>
      <c r="CZ292" s="17"/>
      <c r="DA292" s="17"/>
      <c r="DB292" s="17"/>
      <c r="DC292" s="17"/>
      <c r="DD292" s="17"/>
      <c r="DE292" s="17"/>
      <c r="DF292" s="17"/>
      <c r="DG292" s="17"/>
      <c r="DH292" s="17"/>
      <c r="DI292" s="17"/>
      <c r="DJ292" s="17"/>
      <c r="DK292" s="17"/>
      <c r="DL292" s="17"/>
      <c r="DM292" s="17"/>
      <c r="DN292" s="17"/>
      <c r="DO292" s="17"/>
      <c r="DP292" s="17"/>
      <c r="DQ292" s="17"/>
      <c r="DR292" s="17"/>
      <c r="DS292" s="17"/>
      <c r="DT292" s="17"/>
      <c r="DU292" s="17"/>
      <c r="DV292" s="111"/>
      <c r="DW292" s="111"/>
      <c r="DX292" s="111"/>
      <c r="DY292" s="111"/>
      <c r="DZ292" s="111"/>
      <c r="EA292" s="111"/>
      <c r="EB292" s="17"/>
      <c r="EC292" s="17"/>
      <c r="ED292" s="17"/>
      <c r="EE292" s="17"/>
      <c r="EF292" s="17"/>
      <c r="EG292" s="17"/>
      <c r="EH292" s="17"/>
      <c r="EI292" s="17"/>
      <c r="EJ292" s="17"/>
      <c r="EK292" s="17"/>
    </row>
    <row r="293" spans="1:141" ht="16.5" customHeight="1">
      <c r="A293" s="17"/>
      <c r="B293" s="17"/>
      <c r="C293" s="17"/>
      <c r="D293" s="145"/>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46"/>
      <c r="AI293" s="146"/>
      <c r="AJ293" s="17"/>
      <c r="AK293" s="17"/>
      <c r="AL293" s="146"/>
      <c r="AM293" s="146"/>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c r="BN293" s="17"/>
      <c r="BO293" s="17"/>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11"/>
      <c r="DW293" s="111"/>
      <c r="DX293" s="111"/>
      <c r="DY293" s="111"/>
      <c r="DZ293" s="111"/>
      <c r="EA293" s="111"/>
      <c r="EB293" s="17"/>
      <c r="EC293" s="17"/>
      <c r="ED293" s="17"/>
      <c r="EE293" s="17"/>
      <c r="EF293" s="17"/>
      <c r="EG293" s="17"/>
      <c r="EH293" s="17"/>
      <c r="EI293" s="17"/>
      <c r="EJ293" s="17"/>
      <c r="EK293" s="17"/>
    </row>
    <row r="294" spans="1:141" ht="16.5" customHeight="1">
      <c r="A294" s="17"/>
      <c r="B294" s="17"/>
      <c r="C294" s="17"/>
      <c r="D294" s="145"/>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46"/>
      <c r="AI294" s="146"/>
      <c r="AJ294" s="17"/>
      <c r="AK294" s="17"/>
      <c r="AL294" s="146"/>
      <c r="AM294" s="146"/>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11"/>
      <c r="DW294" s="111"/>
      <c r="DX294" s="111"/>
      <c r="DY294" s="111"/>
      <c r="DZ294" s="111"/>
      <c r="EA294" s="111"/>
      <c r="EB294" s="17"/>
      <c r="EC294" s="17"/>
      <c r="ED294" s="17"/>
      <c r="EE294" s="17"/>
      <c r="EF294" s="17"/>
      <c r="EG294" s="17"/>
      <c r="EH294" s="17"/>
      <c r="EI294" s="17"/>
      <c r="EJ294" s="17"/>
      <c r="EK294" s="17"/>
    </row>
    <row r="295" spans="1:141" ht="16.5" customHeight="1">
      <c r="A295" s="17"/>
      <c r="B295" s="17"/>
      <c r="C295" s="17"/>
      <c r="D295" s="145"/>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46"/>
      <c r="AI295" s="146"/>
      <c r="AJ295" s="17"/>
      <c r="AK295" s="17"/>
      <c r="AL295" s="146"/>
      <c r="AM295" s="146"/>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11"/>
      <c r="DW295" s="111"/>
      <c r="DX295" s="111"/>
      <c r="DY295" s="111"/>
      <c r="DZ295" s="111"/>
      <c r="EA295" s="111"/>
      <c r="EB295" s="17"/>
      <c r="EC295" s="17"/>
      <c r="ED295" s="17"/>
      <c r="EE295" s="17"/>
      <c r="EF295" s="17"/>
      <c r="EG295" s="17"/>
      <c r="EH295" s="17"/>
      <c r="EI295" s="17"/>
      <c r="EJ295" s="17"/>
      <c r="EK295" s="17"/>
    </row>
    <row r="296" spans="1:141" ht="16.5" customHeight="1">
      <c r="A296" s="17"/>
      <c r="B296" s="17"/>
      <c r="C296" s="17"/>
      <c r="D296" s="145"/>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46"/>
      <c r="AI296" s="146"/>
      <c r="AJ296" s="17"/>
      <c r="AK296" s="17"/>
      <c r="AL296" s="146"/>
      <c r="AM296" s="146"/>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11"/>
      <c r="DW296" s="111"/>
      <c r="DX296" s="111"/>
      <c r="DY296" s="111"/>
      <c r="DZ296" s="111"/>
      <c r="EA296" s="111"/>
      <c r="EB296" s="17"/>
      <c r="EC296" s="17"/>
      <c r="ED296" s="17"/>
      <c r="EE296" s="17"/>
      <c r="EF296" s="17"/>
      <c r="EG296" s="17"/>
      <c r="EH296" s="17"/>
      <c r="EI296" s="17"/>
      <c r="EJ296" s="17"/>
      <c r="EK296" s="17"/>
    </row>
    <row r="297" spans="1:141" ht="16.5" customHeight="1">
      <c r="A297" s="17"/>
      <c r="B297" s="17"/>
      <c r="C297" s="17"/>
      <c r="D297" s="145"/>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46"/>
      <c r="AI297" s="146"/>
      <c r="AJ297" s="17"/>
      <c r="AK297" s="17"/>
      <c r="AL297" s="146"/>
      <c r="AM297" s="146"/>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c r="BN297" s="17"/>
      <c r="BO297" s="17"/>
      <c r="BP297" s="17"/>
      <c r="BQ297" s="17"/>
      <c r="BR297" s="17"/>
      <c r="BS297" s="17"/>
      <c r="BT297" s="17"/>
      <c r="BU297" s="17"/>
      <c r="BV297" s="17"/>
      <c r="BW297" s="17"/>
      <c r="BX297" s="17"/>
      <c r="BY297" s="17"/>
      <c r="BZ297" s="17"/>
      <c r="CA297" s="17"/>
      <c r="CB297" s="17"/>
      <c r="CC297" s="17"/>
      <c r="CD297" s="17"/>
      <c r="CE297" s="17"/>
      <c r="CF297" s="17"/>
      <c r="CG297" s="17"/>
      <c r="CH297" s="17"/>
      <c r="CI297" s="17"/>
      <c r="CJ297" s="17"/>
      <c r="CK297" s="17"/>
      <c r="CL297" s="17"/>
      <c r="CM297" s="17"/>
      <c r="CN297" s="17"/>
      <c r="CO297" s="17"/>
      <c r="CP297" s="17"/>
      <c r="CQ297" s="17"/>
      <c r="CR297" s="17"/>
      <c r="CS297" s="17"/>
      <c r="CT297" s="17"/>
      <c r="CU297" s="17"/>
      <c r="CV297" s="17"/>
      <c r="CW297" s="17"/>
      <c r="CX297" s="17"/>
      <c r="CY297" s="17"/>
      <c r="CZ297" s="17"/>
      <c r="DA297" s="17"/>
      <c r="DB297" s="17"/>
      <c r="DC297" s="17"/>
      <c r="DD297" s="17"/>
      <c r="DE297" s="17"/>
      <c r="DF297" s="17"/>
      <c r="DG297" s="17"/>
      <c r="DH297" s="17"/>
      <c r="DI297" s="17"/>
      <c r="DJ297" s="17"/>
      <c r="DK297" s="17"/>
      <c r="DL297" s="17"/>
      <c r="DM297" s="17"/>
      <c r="DN297" s="17"/>
      <c r="DO297" s="17"/>
      <c r="DP297" s="17"/>
      <c r="DQ297" s="17"/>
      <c r="DR297" s="17"/>
      <c r="DS297" s="17"/>
      <c r="DT297" s="17"/>
      <c r="DU297" s="17"/>
      <c r="DV297" s="111"/>
      <c r="DW297" s="111"/>
      <c r="DX297" s="111"/>
      <c r="DY297" s="111"/>
      <c r="DZ297" s="111"/>
      <c r="EA297" s="111"/>
      <c r="EB297" s="17"/>
      <c r="EC297" s="17"/>
      <c r="ED297" s="17"/>
      <c r="EE297" s="17"/>
      <c r="EF297" s="17"/>
      <c r="EG297" s="17"/>
      <c r="EH297" s="17"/>
      <c r="EI297" s="17"/>
      <c r="EJ297" s="17"/>
      <c r="EK297" s="17"/>
    </row>
    <row r="298" spans="1:141" ht="16.5" customHeight="1">
      <c r="A298" s="17"/>
      <c r="B298" s="17"/>
      <c r="C298" s="17"/>
      <c r="D298" s="145"/>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46"/>
      <c r="AI298" s="146"/>
      <c r="AJ298" s="17"/>
      <c r="AK298" s="17"/>
      <c r="AL298" s="146"/>
      <c r="AM298" s="146"/>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c r="BN298" s="17"/>
      <c r="BO298" s="17"/>
      <c r="BP298" s="17"/>
      <c r="BQ298" s="17"/>
      <c r="BR298" s="17"/>
      <c r="BS298" s="17"/>
      <c r="BT298" s="17"/>
      <c r="BU298" s="17"/>
      <c r="BV298" s="17"/>
      <c r="BW298" s="17"/>
      <c r="BX298" s="17"/>
      <c r="BY298" s="17"/>
      <c r="BZ298" s="17"/>
      <c r="CA298" s="17"/>
      <c r="CB298" s="17"/>
      <c r="CC298" s="17"/>
      <c r="CD298" s="17"/>
      <c r="CE298" s="17"/>
      <c r="CF298" s="17"/>
      <c r="CG298" s="17"/>
      <c r="CH298" s="17"/>
      <c r="CI298" s="17"/>
      <c r="CJ298" s="17"/>
      <c r="CK298" s="17"/>
      <c r="CL298" s="17"/>
      <c r="CM298" s="17"/>
      <c r="CN298" s="17"/>
      <c r="CO298" s="17"/>
      <c r="CP298" s="17"/>
      <c r="CQ298" s="17"/>
      <c r="CR298" s="17"/>
      <c r="CS298" s="17"/>
      <c r="CT298" s="17"/>
      <c r="CU298" s="17"/>
      <c r="CV298" s="17"/>
      <c r="CW298" s="17"/>
      <c r="CX298" s="17"/>
      <c r="CY298" s="17"/>
      <c r="CZ298" s="17"/>
      <c r="DA298" s="17"/>
      <c r="DB298" s="17"/>
      <c r="DC298" s="17"/>
      <c r="DD298" s="17"/>
      <c r="DE298" s="17"/>
      <c r="DF298" s="17"/>
      <c r="DG298" s="17"/>
      <c r="DH298" s="17"/>
      <c r="DI298" s="17"/>
      <c r="DJ298" s="17"/>
      <c r="DK298" s="17"/>
      <c r="DL298" s="17"/>
      <c r="DM298" s="17"/>
      <c r="DN298" s="17"/>
      <c r="DO298" s="17"/>
      <c r="DP298" s="17"/>
      <c r="DQ298" s="17"/>
      <c r="DR298" s="17"/>
      <c r="DS298" s="17"/>
      <c r="DT298" s="17"/>
      <c r="DU298" s="17"/>
      <c r="DV298" s="111"/>
      <c r="DW298" s="111"/>
      <c r="DX298" s="111"/>
      <c r="DY298" s="111"/>
      <c r="DZ298" s="111"/>
      <c r="EA298" s="111"/>
      <c r="EB298" s="17"/>
      <c r="EC298" s="17"/>
      <c r="ED298" s="17"/>
      <c r="EE298" s="17"/>
      <c r="EF298" s="17"/>
      <c r="EG298" s="17"/>
      <c r="EH298" s="17"/>
      <c r="EI298" s="17"/>
      <c r="EJ298" s="17"/>
      <c r="EK298" s="17"/>
    </row>
    <row r="299" spans="1:141" ht="16.5" customHeight="1">
      <c r="A299" s="17"/>
      <c r="B299" s="17"/>
      <c r="C299" s="17"/>
      <c r="D299" s="145"/>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46"/>
      <c r="AI299" s="146"/>
      <c r="AJ299" s="17"/>
      <c r="AK299" s="17"/>
      <c r="AL299" s="146"/>
      <c r="AM299" s="146"/>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c r="BN299" s="17"/>
      <c r="BO299" s="17"/>
      <c r="BP299" s="17"/>
      <c r="BQ299" s="17"/>
      <c r="BR299" s="17"/>
      <c r="BS299" s="17"/>
      <c r="BT299" s="17"/>
      <c r="BU299" s="17"/>
      <c r="BV299" s="17"/>
      <c r="BW299" s="17"/>
      <c r="BX299" s="17"/>
      <c r="BY299" s="17"/>
      <c r="BZ299" s="17"/>
      <c r="CA299" s="17"/>
      <c r="CB299" s="17"/>
      <c r="CC299" s="17"/>
      <c r="CD299" s="17"/>
      <c r="CE299" s="17"/>
      <c r="CF299" s="17"/>
      <c r="CG299" s="17"/>
      <c r="CH299" s="17"/>
      <c r="CI299" s="17"/>
      <c r="CJ299" s="17"/>
      <c r="CK299" s="17"/>
      <c r="CL299" s="17"/>
      <c r="CM299" s="17"/>
      <c r="CN299" s="17"/>
      <c r="CO299" s="17"/>
      <c r="CP299" s="17"/>
      <c r="CQ299" s="17"/>
      <c r="CR299" s="17"/>
      <c r="CS299" s="17"/>
      <c r="CT299" s="17"/>
      <c r="CU299" s="17"/>
      <c r="CV299" s="17"/>
      <c r="CW299" s="17"/>
      <c r="CX299" s="17"/>
      <c r="CY299" s="17"/>
      <c r="CZ299" s="17"/>
      <c r="DA299" s="17"/>
      <c r="DB299" s="17"/>
      <c r="DC299" s="17"/>
      <c r="DD299" s="17"/>
      <c r="DE299" s="17"/>
      <c r="DF299" s="17"/>
      <c r="DG299" s="17"/>
      <c r="DH299" s="17"/>
      <c r="DI299" s="17"/>
      <c r="DJ299" s="17"/>
      <c r="DK299" s="17"/>
      <c r="DL299" s="17"/>
      <c r="DM299" s="17"/>
      <c r="DN299" s="17"/>
      <c r="DO299" s="17"/>
      <c r="DP299" s="17"/>
      <c r="DQ299" s="17"/>
      <c r="DR299" s="17"/>
      <c r="DS299" s="17"/>
      <c r="DT299" s="17"/>
      <c r="DU299" s="17"/>
      <c r="DV299" s="111"/>
      <c r="DW299" s="111"/>
      <c r="DX299" s="111"/>
      <c r="DY299" s="111"/>
      <c r="DZ299" s="111"/>
      <c r="EA299" s="111"/>
      <c r="EB299" s="17"/>
      <c r="EC299" s="17"/>
      <c r="ED299" s="17"/>
      <c r="EE299" s="17"/>
      <c r="EF299" s="17"/>
      <c r="EG299" s="17"/>
      <c r="EH299" s="17"/>
      <c r="EI299" s="17"/>
      <c r="EJ299" s="17"/>
      <c r="EK299" s="17"/>
    </row>
    <row r="300" spans="1:141" ht="16.5" customHeight="1">
      <c r="A300" s="17"/>
      <c r="B300" s="17"/>
      <c r="C300" s="17"/>
      <c r="D300" s="145"/>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46"/>
      <c r="AI300" s="146"/>
      <c r="AJ300" s="17"/>
      <c r="AK300" s="17"/>
      <c r="AL300" s="146"/>
      <c r="AM300" s="146"/>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c r="BN300" s="17"/>
      <c r="BO300" s="17"/>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11"/>
      <c r="DW300" s="111"/>
      <c r="DX300" s="111"/>
      <c r="DY300" s="111"/>
      <c r="DZ300" s="111"/>
      <c r="EA300" s="111"/>
      <c r="EB300" s="17"/>
      <c r="EC300" s="17"/>
      <c r="ED300" s="17"/>
      <c r="EE300" s="17"/>
      <c r="EF300" s="17"/>
      <c r="EG300" s="17"/>
      <c r="EH300" s="17"/>
      <c r="EI300" s="17"/>
      <c r="EJ300" s="17"/>
      <c r="EK300" s="17"/>
    </row>
    <row r="301" spans="1:141" ht="16.5" customHeight="1">
      <c r="A301" s="17"/>
      <c r="B301" s="17"/>
      <c r="C301" s="17"/>
      <c r="D301" s="145"/>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46"/>
      <c r="AI301" s="146"/>
      <c r="AJ301" s="17"/>
      <c r="AK301" s="17"/>
      <c r="AL301" s="146"/>
      <c r="AM301" s="146"/>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c r="BN301" s="17"/>
      <c r="BO301" s="17"/>
      <c r="BP301" s="17"/>
      <c r="BQ301" s="17"/>
      <c r="BR301" s="17"/>
      <c r="BS301" s="17"/>
      <c r="BT301" s="17"/>
      <c r="BU301" s="17"/>
      <c r="BV301" s="17"/>
      <c r="BW301" s="17"/>
      <c r="BX301" s="17"/>
      <c r="BY301" s="17"/>
      <c r="BZ301" s="17"/>
      <c r="CA301" s="17"/>
      <c r="CB301" s="17"/>
      <c r="CC301" s="17"/>
      <c r="CD301" s="17"/>
      <c r="CE301" s="17"/>
      <c r="CF301" s="17"/>
      <c r="CG301" s="17"/>
      <c r="CH301" s="17"/>
      <c r="CI301" s="17"/>
      <c r="CJ301" s="17"/>
      <c r="CK301" s="17"/>
      <c r="CL301" s="17"/>
      <c r="CM301" s="17"/>
      <c r="CN301" s="17"/>
      <c r="CO301" s="17"/>
      <c r="CP301" s="17"/>
      <c r="CQ301" s="17"/>
      <c r="CR301" s="17"/>
      <c r="CS301" s="17"/>
      <c r="CT301" s="17"/>
      <c r="CU301" s="17"/>
      <c r="CV301" s="17"/>
      <c r="CW301" s="17"/>
      <c r="CX301" s="17"/>
      <c r="CY301" s="17"/>
      <c r="CZ301" s="17"/>
      <c r="DA301" s="17"/>
      <c r="DB301" s="17"/>
      <c r="DC301" s="17"/>
      <c r="DD301" s="17"/>
      <c r="DE301" s="17"/>
      <c r="DF301" s="17"/>
      <c r="DG301" s="17"/>
      <c r="DH301" s="17"/>
      <c r="DI301" s="17"/>
      <c r="DJ301" s="17"/>
      <c r="DK301" s="17"/>
      <c r="DL301" s="17"/>
      <c r="DM301" s="17"/>
      <c r="DN301" s="17"/>
      <c r="DO301" s="17"/>
      <c r="DP301" s="17"/>
      <c r="DQ301" s="17"/>
      <c r="DR301" s="17"/>
      <c r="DS301" s="17"/>
      <c r="DT301" s="17"/>
      <c r="DU301" s="17"/>
      <c r="DV301" s="111"/>
      <c r="DW301" s="111"/>
      <c r="DX301" s="111"/>
      <c r="DY301" s="111"/>
      <c r="DZ301" s="111"/>
      <c r="EA301" s="111"/>
      <c r="EB301" s="17"/>
      <c r="EC301" s="17"/>
      <c r="ED301" s="17"/>
      <c r="EE301" s="17"/>
      <c r="EF301" s="17"/>
      <c r="EG301" s="17"/>
      <c r="EH301" s="17"/>
      <c r="EI301" s="17"/>
      <c r="EJ301" s="17"/>
      <c r="EK301" s="17"/>
    </row>
    <row r="302" spans="1:141" ht="16.5" customHeight="1">
      <c r="A302" s="17"/>
      <c r="B302" s="17"/>
      <c r="C302" s="17"/>
      <c r="D302" s="145"/>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46"/>
      <c r="AI302" s="146"/>
      <c r="AJ302" s="17"/>
      <c r="AK302" s="17"/>
      <c r="AL302" s="146"/>
      <c r="AM302" s="146"/>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c r="BN302" s="17"/>
      <c r="BO302" s="17"/>
      <c r="BP302" s="17"/>
      <c r="BQ302" s="17"/>
      <c r="BR302" s="17"/>
      <c r="BS302" s="17"/>
      <c r="BT302" s="17"/>
      <c r="BU302" s="17"/>
      <c r="BV302" s="17"/>
      <c r="BW302" s="17"/>
      <c r="BX302" s="17"/>
      <c r="BY302" s="17"/>
      <c r="BZ302" s="17"/>
      <c r="CA302" s="17"/>
      <c r="CB302" s="17"/>
      <c r="CC302" s="17"/>
      <c r="CD302" s="17"/>
      <c r="CE302" s="17"/>
      <c r="CF302" s="17"/>
      <c r="CG302" s="17"/>
      <c r="CH302" s="17"/>
      <c r="CI302" s="17"/>
      <c r="CJ302" s="17"/>
      <c r="CK302" s="17"/>
      <c r="CL302" s="17"/>
      <c r="CM302" s="17"/>
      <c r="CN302" s="17"/>
      <c r="CO302" s="17"/>
      <c r="CP302" s="17"/>
      <c r="CQ302" s="17"/>
      <c r="CR302" s="17"/>
      <c r="CS302" s="17"/>
      <c r="CT302" s="17"/>
      <c r="CU302" s="17"/>
      <c r="CV302" s="17"/>
      <c r="CW302" s="17"/>
      <c r="CX302" s="17"/>
      <c r="CY302" s="17"/>
      <c r="CZ302" s="17"/>
      <c r="DA302" s="17"/>
      <c r="DB302" s="17"/>
      <c r="DC302" s="17"/>
      <c r="DD302" s="17"/>
      <c r="DE302" s="17"/>
      <c r="DF302" s="17"/>
      <c r="DG302" s="17"/>
      <c r="DH302" s="17"/>
      <c r="DI302" s="17"/>
      <c r="DJ302" s="17"/>
      <c r="DK302" s="17"/>
      <c r="DL302" s="17"/>
      <c r="DM302" s="17"/>
      <c r="DN302" s="17"/>
      <c r="DO302" s="17"/>
      <c r="DP302" s="17"/>
      <c r="DQ302" s="17"/>
      <c r="DR302" s="17"/>
      <c r="DS302" s="17"/>
      <c r="DT302" s="17"/>
      <c r="DU302" s="17"/>
      <c r="DV302" s="111"/>
      <c r="DW302" s="111"/>
      <c r="DX302" s="111"/>
      <c r="DY302" s="111"/>
      <c r="DZ302" s="111"/>
      <c r="EA302" s="111"/>
      <c r="EB302" s="17"/>
      <c r="EC302" s="17"/>
      <c r="ED302" s="17"/>
      <c r="EE302" s="17"/>
      <c r="EF302" s="17"/>
      <c r="EG302" s="17"/>
      <c r="EH302" s="17"/>
      <c r="EI302" s="17"/>
      <c r="EJ302" s="17"/>
      <c r="EK302" s="17"/>
    </row>
    <row r="303" spans="1:141" ht="16.5" customHeight="1">
      <c r="A303" s="17"/>
      <c r="B303" s="17"/>
      <c r="C303" s="17"/>
      <c r="D303" s="145"/>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46"/>
      <c r="AI303" s="146"/>
      <c r="AJ303" s="17"/>
      <c r="AK303" s="17"/>
      <c r="AL303" s="146"/>
      <c r="AM303" s="146"/>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c r="BN303" s="17"/>
      <c r="BO303" s="17"/>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11"/>
      <c r="DW303" s="111"/>
      <c r="DX303" s="111"/>
      <c r="DY303" s="111"/>
      <c r="DZ303" s="111"/>
      <c r="EA303" s="111"/>
      <c r="EB303" s="17"/>
      <c r="EC303" s="17"/>
      <c r="ED303" s="17"/>
      <c r="EE303" s="17"/>
      <c r="EF303" s="17"/>
      <c r="EG303" s="17"/>
      <c r="EH303" s="17"/>
      <c r="EI303" s="17"/>
      <c r="EJ303" s="17"/>
      <c r="EK303" s="17"/>
    </row>
    <row r="304" spans="1:141" ht="16.5" customHeight="1">
      <c r="A304" s="17"/>
      <c r="B304" s="17"/>
      <c r="C304" s="17"/>
      <c r="D304" s="145"/>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46"/>
      <c r="AI304" s="146"/>
      <c r="AJ304" s="17"/>
      <c r="AK304" s="17"/>
      <c r="AL304" s="146"/>
      <c r="AM304" s="146"/>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c r="BO304" s="17"/>
      <c r="BP304" s="17"/>
      <c r="BQ304" s="17"/>
      <c r="BR304" s="17"/>
      <c r="BS304" s="17"/>
      <c r="BT304" s="17"/>
      <c r="BU304" s="17"/>
      <c r="BV304" s="17"/>
      <c r="BW304" s="17"/>
      <c r="BX304" s="17"/>
      <c r="BY304" s="17"/>
      <c r="BZ304" s="17"/>
      <c r="CA304" s="17"/>
      <c r="CB304" s="17"/>
      <c r="CC304" s="17"/>
      <c r="CD304" s="17"/>
      <c r="CE304" s="17"/>
      <c r="CF304" s="17"/>
      <c r="CG304" s="17"/>
      <c r="CH304" s="17"/>
      <c r="CI304" s="17"/>
      <c r="CJ304" s="17"/>
      <c r="CK304" s="17"/>
      <c r="CL304" s="17"/>
      <c r="CM304" s="17"/>
      <c r="CN304" s="17"/>
      <c r="CO304" s="17"/>
      <c r="CP304" s="17"/>
      <c r="CQ304" s="17"/>
      <c r="CR304" s="17"/>
      <c r="CS304" s="17"/>
      <c r="CT304" s="17"/>
      <c r="CU304" s="17"/>
      <c r="CV304" s="17"/>
      <c r="CW304" s="17"/>
      <c r="CX304" s="17"/>
      <c r="CY304" s="17"/>
      <c r="CZ304" s="17"/>
      <c r="DA304" s="17"/>
      <c r="DB304" s="17"/>
      <c r="DC304" s="17"/>
      <c r="DD304" s="17"/>
      <c r="DE304" s="17"/>
      <c r="DF304" s="17"/>
      <c r="DG304" s="17"/>
      <c r="DH304" s="17"/>
      <c r="DI304" s="17"/>
      <c r="DJ304" s="17"/>
      <c r="DK304" s="17"/>
      <c r="DL304" s="17"/>
      <c r="DM304" s="17"/>
      <c r="DN304" s="17"/>
      <c r="DO304" s="17"/>
      <c r="DP304" s="17"/>
      <c r="DQ304" s="17"/>
      <c r="DR304" s="17"/>
      <c r="DS304" s="17"/>
      <c r="DT304" s="17"/>
      <c r="DU304" s="17"/>
      <c r="DV304" s="111"/>
      <c r="DW304" s="111"/>
      <c r="DX304" s="111"/>
      <c r="DY304" s="111"/>
      <c r="DZ304" s="111"/>
      <c r="EA304" s="111"/>
      <c r="EB304" s="17"/>
      <c r="EC304" s="17"/>
      <c r="ED304" s="17"/>
      <c r="EE304" s="17"/>
      <c r="EF304" s="17"/>
      <c r="EG304" s="17"/>
      <c r="EH304" s="17"/>
      <c r="EI304" s="17"/>
      <c r="EJ304" s="17"/>
      <c r="EK304" s="17"/>
    </row>
    <row r="305" spans="1:141" ht="16.5" customHeight="1">
      <c r="A305" s="17"/>
      <c r="B305" s="17"/>
      <c r="C305" s="17"/>
      <c r="D305" s="145"/>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46"/>
      <c r="AI305" s="146"/>
      <c r="AJ305" s="17"/>
      <c r="AK305" s="17"/>
      <c r="AL305" s="146"/>
      <c r="AM305" s="146"/>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c r="BN305" s="17"/>
      <c r="BO305" s="17"/>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11"/>
      <c r="DW305" s="111"/>
      <c r="DX305" s="111"/>
      <c r="DY305" s="111"/>
      <c r="DZ305" s="111"/>
      <c r="EA305" s="111"/>
      <c r="EB305" s="17"/>
      <c r="EC305" s="17"/>
      <c r="ED305" s="17"/>
      <c r="EE305" s="17"/>
      <c r="EF305" s="17"/>
      <c r="EG305" s="17"/>
      <c r="EH305" s="17"/>
      <c r="EI305" s="17"/>
      <c r="EJ305" s="17"/>
      <c r="EK305" s="17"/>
    </row>
    <row r="306" spans="1:141" ht="16.5" customHeight="1">
      <c r="A306" s="17"/>
      <c r="B306" s="17"/>
      <c r="C306" s="17"/>
      <c r="D306" s="145"/>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46"/>
      <c r="AI306" s="146"/>
      <c r="AJ306" s="17"/>
      <c r="AK306" s="17"/>
      <c r="AL306" s="146"/>
      <c r="AM306" s="146"/>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c r="BN306" s="17"/>
      <c r="BO306" s="17"/>
      <c r="BP306" s="17"/>
      <c r="BQ306" s="17"/>
      <c r="BR306" s="17"/>
      <c r="BS306" s="17"/>
      <c r="BT306" s="17"/>
      <c r="BU306" s="17"/>
      <c r="BV306" s="17"/>
      <c r="BW306" s="17"/>
      <c r="BX306" s="17"/>
      <c r="BY306" s="17"/>
      <c r="BZ306" s="17"/>
      <c r="CA306" s="17"/>
      <c r="CB306" s="17"/>
      <c r="CC306" s="17"/>
      <c r="CD306" s="17"/>
      <c r="CE306" s="17"/>
      <c r="CF306" s="17"/>
      <c r="CG306" s="17"/>
      <c r="CH306" s="17"/>
      <c r="CI306" s="17"/>
      <c r="CJ306" s="17"/>
      <c r="CK306" s="17"/>
      <c r="CL306" s="17"/>
      <c r="CM306" s="17"/>
      <c r="CN306" s="17"/>
      <c r="CO306" s="17"/>
      <c r="CP306" s="17"/>
      <c r="CQ306" s="17"/>
      <c r="CR306" s="17"/>
      <c r="CS306" s="17"/>
      <c r="CT306" s="17"/>
      <c r="CU306" s="17"/>
      <c r="CV306" s="17"/>
      <c r="CW306" s="17"/>
      <c r="CX306" s="17"/>
      <c r="CY306" s="17"/>
      <c r="CZ306" s="17"/>
      <c r="DA306" s="17"/>
      <c r="DB306" s="17"/>
      <c r="DC306" s="17"/>
      <c r="DD306" s="17"/>
      <c r="DE306" s="17"/>
      <c r="DF306" s="17"/>
      <c r="DG306" s="17"/>
      <c r="DH306" s="17"/>
      <c r="DI306" s="17"/>
      <c r="DJ306" s="17"/>
      <c r="DK306" s="17"/>
      <c r="DL306" s="17"/>
      <c r="DM306" s="17"/>
      <c r="DN306" s="17"/>
      <c r="DO306" s="17"/>
      <c r="DP306" s="17"/>
      <c r="DQ306" s="17"/>
      <c r="DR306" s="17"/>
      <c r="DS306" s="17"/>
      <c r="DT306" s="17"/>
      <c r="DU306" s="17"/>
      <c r="DV306" s="111"/>
      <c r="DW306" s="111"/>
      <c r="DX306" s="111"/>
      <c r="DY306" s="111"/>
      <c r="DZ306" s="111"/>
      <c r="EA306" s="111"/>
      <c r="EB306" s="17"/>
      <c r="EC306" s="17"/>
      <c r="ED306" s="17"/>
      <c r="EE306" s="17"/>
      <c r="EF306" s="17"/>
      <c r="EG306" s="17"/>
      <c r="EH306" s="17"/>
      <c r="EI306" s="17"/>
      <c r="EJ306" s="17"/>
      <c r="EK306" s="17"/>
    </row>
    <row r="307" spans="1:141" ht="16.5" customHeight="1">
      <c r="A307" s="17"/>
      <c r="B307" s="17"/>
      <c r="C307" s="17"/>
      <c r="D307" s="145"/>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46"/>
      <c r="AI307" s="146"/>
      <c r="AJ307" s="17"/>
      <c r="AK307" s="17"/>
      <c r="AL307" s="146"/>
      <c r="AM307" s="146"/>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c r="CD307" s="17"/>
      <c r="CE307" s="17"/>
      <c r="CF307" s="17"/>
      <c r="CG307" s="17"/>
      <c r="CH307" s="17"/>
      <c r="CI307" s="17"/>
      <c r="CJ307" s="17"/>
      <c r="CK307" s="17"/>
      <c r="CL307" s="17"/>
      <c r="CM307" s="17"/>
      <c r="CN307" s="17"/>
      <c r="CO307" s="17"/>
      <c r="CP307" s="17"/>
      <c r="CQ307" s="17"/>
      <c r="CR307" s="17"/>
      <c r="CS307" s="17"/>
      <c r="CT307" s="17"/>
      <c r="CU307" s="17"/>
      <c r="CV307" s="17"/>
      <c r="CW307" s="17"/>
      <c r="CX307" s="17"/>
      <c r="CY307" s="17"/>
      <c r="CZ307" s="17"/>
      <c r="DA307" s="17"/>
      <c r="DB307" s="17"/>
      <c r="DC307" s="17"/>
      <c r="DD307" s="17"/>
      <c r="DE307" s="17"/>
      <c r="DF307" s="17"/>
      <c r="DG307" s="17"/>
      <c r="DH307" s="17"/>
      <c r="DI307" s="17"/>
      <c r="DJ307" s="17"/>
      <c r="DK307" s="17"/>
      <c r="DL307" s="17"/>
      <c r="DM307" s="17"/>
      <c r="DN307" s="17"/>
      <c r="DO307" s="17"/>
      <c r="DP307" s="17"/>
      <c r="DQ307" s="17"/>
      <c r="DR307" s="17"/>
      <c r="DS307" s="17"/>
      <c r="DT307" s="17"/>
      <c r="DU307" s="17"/>
      <c r="DV307" s="111"/>
      <c r="DW307" s="111"/>
      <c r="DX307" s="111"/>
      <c r="DY307" s="111"/>
      <c r="DZ307" s="111"/>
      <c r="EA307" s="111"/>
      <c r="EB307" s="17"/>
      <c r="EC307" s="17"/>
      <c r="ED307" s="17"/>
      <c r="EE307" s="17"/>
      <c r="EF307" s="17"/>
      <c r="EG307" s="17"/>
      <c r="EH307" s="17"/>
      <c r="EI307" s="17"/>
      <c r="EJ307" s="17"/>
      <c r="EK307" s="17"/>
    </row>
    <row r="308" spans="1:141" ht="16.5" customHeight="1">
      <c r="A308" s="17"/>
      <c r="B308" s="17"/>
      <c r="C308" s="17"/>
      <c r="D308" s="145"/>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46"/>
      <c r="AI308" s="146"/>
      <c r="AJ308" s="17"/>
      <c r="AK308" s="17"/>
      <c r="AL308" s="146"/>
      <c r="AM308" s="146"/>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c r="DJ308" s="17"/>
      <c r="DK308" s="17"/>
      <c r="DL308" s="17"/>
      <c r="DM308" s="17"/>
      <c r="DN308" s="17"/>
      <c r="DO308" s="17"/>
      <c r="DP308" s="17"/>
      <c r="DQ308" s="17"/>
      <c r="DR308" s="17"/>
      <c r="DS308" s="17"/>
      <c r="DT308" s="17"/>
      <c r="DU308" s="17"/>
      <c r="DV308" s="111"/>
      <c r="DW308" s="111"/>
      <c r="DX308" s="111"/>
      <c r="DY308" s="111"/>
      <c r="DZ308" s="111"/>
      <c r="EA308" s="111"/>
      <c r="EB308" s="17"/>
      <c r="EC308" s="17"/>
      <c r="ED308" s="17"/>
      <c r="EE308" s="17"/>
      <c r="EF308" s="17"/>
      <c r="EG308" s="17"/>
      <c r="EH308" s="17"/>
      <c r="EI308" s="17"/>
      <c r="EJ308" s="17"/>
      <c r="EK308" s="17"/>
    </row>
    <row r="309" spans="1:141" ht="16.5" customHeight="1">
      <c r="A309" s="17"/>
      <c r="B309" s="17"/>
      <c r="C309" s="17"/>
      <c r="D309" s="145"/>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46"/>
      <c r="AI309" s="146"/>
      <c r="AJ309" s="17"/>
      <c r="AK309" s="17"/>
      <c r="AL309" s="146"/>
      <c r="AM309" s="146"/>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c r="BN309" s="17"/>
      <c r="BO309" s="17"/>
      <c r="BP309" s="17"/>
      <c r="BQ309" s="17"/>
      <c r="BR309" s="17"/>
      <c r="BS309" s="17"/>
      <c r="BT309" s="17"/>
      <c r="BU309" s="17"/>
      <c r="BV309" s="17"/>
      <c r="BW309" s="17"/>
      <c r="BX309" s="17"/>
      <c r="BY309" s="17"/>
      <c r="BZ309" s="17"/>
      <c r="CA309" s="17"/>
      <c r="CB309" s="17"/>
      <c r="CC309" s="17"/>
      <c r="CD309" s="17"/>
      <c r="CE309" s="17"/>
      <c r="CF309" s="17"/>
      <c r="CG309" s="17"/>
      <c r="CH309" s="17"/>
      <c r="CI309" s="17"/>
      <c r="CJ309" s="17"/>
      <c r="CK309" s="17"/>
      <c r="CL309" s="17"/>
      <c r="CM309" s="17"/>
      <c r="CN309" s="17"/>
      <c r="CO309" s="17"/>
      <c r="CP309" s="17"/>
      <c r="CQ309" s="17"/>
      <c r="CR309" s="17"/>
      <c r="CS309" s="17"/>
      <c r="CT309" s="17"/>
      <c r="CU309" s="17"/>
      <c r="CV309" s="17"/>
      <c r="CW309" s="17"/>
      <c r="CX309" s="17"/>
      <c r="CY309" s="17"/>
      <c r="CZ309" s="17"/>
      <c r="DA309" s="17"/>
      <c r="DB309" s="17"/>
      <c r="DC309" s="17"/>
      <c r="DD309" s="17"/>
      <c r="DE309" s="17"/>
      <c r="DF309" s="17"/>
      <c r="DG309" s="17"/>
      <c r="DH309" s="17"/>
      <c r="DI309" s="17"/>
      <c r="DJ309" s="17"/>
      <c r="DK309" s="17"/>
      <c r="DL309" s="17"/>
      <c r="DM309" s="17"/>
      <c r="DN309" s="17"/>
      <c r="DO309" s="17"/>
      <c r="DP309" s="17"/>
      <c r="DQ309" s="17"/>
      <c r="DR309" s="17"/>
      <c r="DS309" s="17"/>
      <c r="DT309" s="17"/>
      <c r="DU309" s="17"/>
      <c r="DV309" s="111"/>
      <c r="DW309" s="111"/>
      <c r="DX309" s="111"/>
      <c r="DY309" s="111"/>
      <c r="DZ309" s="111"/>
      <c r="EA309" s="111"/>
      <c r="EB309" s="17"/>
      <c r="EC309" s="17"/>
      <c r="ED309" s="17"/>
      <c r="EE309" s="17"/>
      <c r="EF309" s="17"/>
      <c r="EG309" s="17"/>
      <c r="EH309" s="17"/>
      <c r="EI309" s="17"/>
      <c r="EJ309" s="17"/>
      <c r="EK309" s="17"/>
    </row>
    <row r="310" spans="1:141" ht="16.5" customHeight="1">
      <c r="A310" s="17"/>
      <c r="B310" s="17"/>
      <c r="C310" s="17"/>
      <c r="D310" s="145"/>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46"/>
      <c r="AI310" s="146"/>
      <c r="AJ310" s="17"/>
      <c r="AK310" s="17"/>
      <c r="AL310" s="146"/>
      <c r="AM310" s="146"/>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c r="BN310" s="17"/>
      <c r="BO310" s="17"/>
      <c r="BP310" s="17"/>
      <c r="BQ310" s="17"/>
      <c r="BR310" s="17"/>
      <c r="BS310" s="17"/>
      <c r="BT310" s="17"/>
      <c r="BU310" s="17"/>
      <c r="BV310" s="17"/>
      <c r="BW310" s="17"/>
      <c r="BX310" s="17"/>
      <c r="BY310" s="17"/>
      <c r="BZ310" s="17"/>
      <c r="CA310" s="17"/>
      <c r="CB310" s="17"/>
      <c r="CC310" s="17"/>
      <c r="CD310" s="17"/>
      <c r="CE310" s="17"/>
      <c r="CF310" s="17"/>
      <c r="CG310" s="17"/>
      <c r="CH310" s="17"/>
      <c r="CI310" s="17"/>
      <c r="CJ310" s="17"/>
      <c r="CK310" s="17"/>
      <c r="CL310" s="17"/>
      <c r="CM310" s="17"/>
      <c r="CN310" s="17"/>
      <c r="CO310" s="17"/>
      <c r="CP310" s="17"/>
      <c r="CQ310" s="17"/>
      <c r="CR310" s="17"/>
      <c r="CS310" s="17"/>
      <c r="CT310" s="17"/>
      <c r="CU310" s="17"/>
      <c r="CV310" s="17"/>
      <c r="CW310" s="17"/>
      <c r="CX310" s="17"/>
      <c r="CY310" s="17"/>
      <c r="CZ310" s="17"/>
      <c r="DA310" s="17"/>
      <c r="DB310" s="17"/>
      <c r="DC310" s="17"/>
      <c r="DD310" s="17"/>
      <c r="DE310" s="17"/>
      <c r="DF310" s="17"/>
      <c r="DG310" s="17"/>
      <c r="DH310" s="17"/>
      <c r="DI310" s="17"/>
      <c r="DJ310" s="17"/>
      <c r="DK310" s="17"/>
      <c r="DL310" s="17"/>
      <c r="DM310" s="17"/>
      <c r="DN310" s="17"/>
      <c r="DO310" s="17"/>
      <c r="DP310" s="17"/>
      <c r="DQ310" s="17"/>
      <c r="DR310" s="17"/>
      <c r="DS310" s="17"/>
      <c r="DT310" s="17"/>
      <c r="DU310" s="17"/>
      <c r="DV310" s="111"/>
      <c r="DW310" s="111"/>
      <c r="DX310" s="111"/>
      <c r="DY310" s="111"/>
      <c r="DZ310" s="111"/>
      <c r="EA310" s="111"/>
      <c r="EB310" s="17"/>
      <c r="EC310" s="17"/>
      <c r="ED310" s="17"/>
      <c r="EE310" s="17"/>
      <c r="EF310" s="17"/>
      <c r="EG310" s="17"/>
      <c r="EH310" s="17"/>
      <c r="EI310" s="17"/>
      <c r="EJ310" s="17"/>
      <c r="EK310" s="17"/>
    </row>
    <row r="311" spans="1:141" ht="16.5" customHeight="1">
      <c r="A311" s="17"/>
      <c r="B311" s="17"/>
      <c r="C311" s="17"/>
      <c r="D311" s="145"/>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46"/>
      <c r="AI311" s="146"/>
      <c r="AJ311" s="17"/>
      <c r="AK311" s="17"/>
      <c r="AL311" s="146"/>
      <c r="AM311" s="146"/>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c r="BN311" s="17"/>
      <c r="BO311" s="17"/>
      <c r="BP311" s="17"/>
      <c r="BQ311" s="17"/>
      <c r="BR311" s="17"/>
      <c r="BS311" s="17"/>
      <c r="BT311" s="17"/>
      <c r="BU311" s="17"/>
      <c r="BV311" s="17"/>
      <c r="BW311" s="17"/>
      <c r="BX311" s="17"/>
      <c r="BY311" s="17"/>
      <c r="BZ311" s="17"/>
      <c r="CA311" s="17"/>
      <c r="CB311" s="17"/>
      <c r="CC311" s="17"/>
      <c r="CD311" s="17"/>
      <c r="CE311" s="17"/>
      <c r="CF311" s="17"/>
      <c r="CG311" s="17"/>
      <c r="CH311" s="17"/>
      <c r="CI311" s="17"/>
      <c r="CJ311" s="17"/>
      <c r="CK311" s="17"/>
      <c r="CL311" s="17"/>
      <c r="CM311" s="17"/>
      <c r="CN311" s="17"/>
      <c r="CO311" s="17"/>
      <c r="CP311" s="17"/>
      <c r="CQ311" s="17"/>
      <c r="CR311" s="17"/>
      <c r="CS311" s="17"/>
      <c r="CT311" s="17"/>
      <c r="CU311" s="17"/>
      <c r="CV311" s="17"/>
      <c r="CW311" s="17"/>
      <c r="CX311" s="17"/>
      <c r="CY311" s="17"/>
      <c r="CZ311" s="17"/>
      <c r="DA311" s="17"/>
      <c r="DB311" s="17"/>
      <c r="DC311" s="17"/>
      <c r="DD311" s="17"/>
      <c r="DE311" s="17"/>
      <c r="DF311" s="17"/>
      <c r="DG311" s="17"/>
      <c r="DH311" s="17"/>
      <c r="DI311" s="17"/>
      <c r="DJ311" s="17"/>
      <c r="DK311" s="17"/>
      <c r="DL311" s="17"/>
      <c r="DM311" s="17"/>
      <c r="DN311" s="17"/>
      <c r="DO311" s="17"/>
      <c r="DP311" s="17"/>
      <c r="DQ311" s="17"/>
      <c r="DR311" s="17"/>
      <c r="DS311" s="17"/>
      <c r="DT311" s="17"/>
      <c r="DU311" s="17"/>
      <c r="DV311" s="111"/>
      <c r="DW311" s="111"/>
      <c r="DX311" s="111"/>
      <c r="DY311" s="111"/>
      <c r="DZ311" s="111"/>
      <c r="EA311" s="111"/>
      <c r="EB311" s="17"/>
      <c r="EC311" s="17"/>
      <c r="ED311" s="17"/>
      <c r="EE311" s="17"/>
      <c r="EF311" s="17"/>
      <c r="EG311" s="17"/>
      <c r="EH311" s="17"/>
      <c r="EI311" s="17"/>
      <c r="EJ311" s="17"/>
      <c r="EK311" s="17"/>
    </row>
    <row r="312" spans="1:141" ht="16.5" customHeight="1">
      <c r="A312" s="17"/>
      <c r="B312" s="17"/>
      <c r="C312" s="17"/>
      <c r="D312" s="145"/>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46"/>
      <c r="AI312" s="146"/>
      <c r="AJ312" s="17"/>
      <c r="AK312" s="17"/>
      <c r="AL312" s="146"/>
      <c r="AM312" s="146"/>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17"/>
      <c r="DK312" s="17"/>
      <c r="DL312" s="17"/>
      <c r="DM312" s="17"/>
      <c r="DN312" s="17"/>
      <c r="DO312" s="17"/>
      <c r="DP312" s="17"/>
      <c r="DQ312" s="17"/>
      <c r="DR312" s="17"/>
      <c r="DS312" s="17"/>
      <c r="DT312" s="17"/>
      <c r="DU312" s="17"/>
      <c r="DV312" s="111"/>
      <c r="DW312" s="111"/>
      <c r="DX312" s="111"/>
      <c r="DY312" s="111"/>
      <c r="DZ312" s="111"/>
      <c r="EA312" s="111"/>
      <c r="EB312" s="17"/>
      <c r="EC312" s="17"/>
      <c r="ED312" s="17"/>
      <c r="EE312" s="17"/>
      <c r="EF312" s="17"/>
      <c r="EG312" s="17"/>
      <c r="EH312" s="17"/>
      <c r="EI312" s="17"/>
      <c r="EJ312" s="17"/>
      <c r="EK312" s="17"/>
    </row>
    <row r="313" spans="1:141" ht="16.5" customHeight="1">
      <c r="A313" s="17"/>
      <c r="B313" s="17"/>
      <c r="C313" s="17"/>
      <c r="D313" s="145"/>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46"/>
      <c r="AI313" s="146"/>
      <c r="AJ313" s="17"/>
      <c r="AK313" s="17"/>
      <c r="AL313" s="146"/>
      <c r="AM313" s="146"/>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c r="BN313" s="17"/>
      <c r="BO313" s="17"/>
      <c r="BP313" s="17"/>
      <c r="BQ313" s="17"/>
      <c r="BR313" s="17"/>
      <c r="BS313" s="17"/>
      <c r="BT313" s="17"/>
      <c r="BU313" s="17"/>
      <c r="BV313" s="17"/>
      <c r="BW313" s="17"/>
      <c r="BX313" s="17"/>
      <c r="BY313" s="17"/>
      <c r="BZ313" s="17"/>
      <c r="CA313" s="17"/>
      <c r="CB313" s="17"/>
      <c r="CC313" s="17"/>
      <c r="CD313" s="17"/>
      <c r="CE313" s="17"/>
      <c r="CF313" s="17"/>
      <c r="CG313" s="17"/>
      <c r="CH313" s="17"/>
      <c r="CI313" s="17"/>
      <c r="CJ313" s="17"/>
      <c r="CK313" s="17"/>
      <c r="CL313" s="17"/>
      <c r="CM313" s="17"/>
      <c r="CN313" s="17"/>
      <c r="CO313" s="17"/>
      <c r="CP313" s="17"/>
      <c r="CQ313" s="17"/>
      <c r="CR313" s="17"/>
      <c r="CS313" s="17"/>
      <c r="CT313" s="17"/>
      <c r="CU313" s="17"/>
      <c r="CV313" s="17"/>
      <c r="CW313" s="17"/>
      <c r="CX313" s="17"/>
      <c r="CY313" s="17"/>
      <c r="CZ313" s="17"/>
      <c r="DA313" s="17"/>
      <c r="DB313" s="17"/>
      <c r="DC313" s="17"/>
      <c r="DD313" s="17"/>
      <c r="DE313" s="17"/>
      <c r="DF313" s="17"/>
      <c r="DG313" s="17"/>
      <c r="DH313" s="17"/>
      <c r="DI313" s="17"/>
      <c r="DJ313" s="17"/>
      <c r="DK313" s="17"/>
      <c r="DL313" s="17"/>
      <c r="DM313" s="17"/>
      <c r="DN313" s="17"/>
      <c r="DO313" s="17"/>
      <c r="DP313" s="17"/>
      <c r="DQ313" s="17"/>
      <c r="DR313" s="17"/>
      <c r="DS313" s="17"/>
      <c r="DT313" s="17"/>
      <c r="DU313" s="17"/>
      <c r="DV313" s="111"/>
      <c r="DW313" s="111"/>
      <c r="DX313" s="111"/>
      <c r="DY313" s="111"/>
      <c r="DZ313" s="111"/>
      <c r="EA313" s="111"/>
      <c r="EB313" s="17"/>
      <c r="EC313" s="17"/>
      <c r="ED313" s="17"/>
      <c r="EE313" s="17"/>
      <c r="EF313" s="17"/>
      <c r="EG313" s="17"/>
      <c r="EH313" s="17"/>
      <c r="EI313" s="17"/>
      <c r="EJ313" s="17"/>
      <c r="EK313" s="17"/>
    </row>
    <row r="314" spans="1:141" ht="16.5" customHeight="1">
      <c r="A314" s="17"/>
      <c r="B314" s="17"/>
      <c r="C314" s="17"/>
      <c r="D314" s="145"/>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46"/>
      <c r="AI314" s="146"/>
      <c r="AJ314" s="17"/>
      <c r="AK314" s="17"/>
      <c r="AL314" s="146"/>
      <c r="AM314" s="146"/>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c r="BN314" s="17"/>
      <c r="BO314" s="17"/>
      <c r="BP314" s="17"/>
      <c r="BQ314" s="17"/>
      <c r="BR314" s="17"/>
      <c r="BS314" s="17"/>
      <c r="BT314" s="17"/>
      <c r="BU314" s="17"/>
      <c r="BV314" s="17"/>
      <c r="BW314" s="17"/>
      <c r="BX314" s="17"/>
      <c r="BY314" s="17"/>
      <c r="BZ314" s="17"/>
      <c r="CA314" s="17"/>
      <c r="CB314" s="17"/>
      <c r="CC314" s="17"/>
      <c r="CD314" s="17"/>
      <c r="CE314" s="17"/>
      <c r="CF314" s="17"/>
      <c r="CG314" s="17"/>
      <c r="CH314" s="17"/>
      <c r="CI314" s="17"/>
      <c r="CJ314" s="17"/>
      <c r="CK314" s="17"/>
      <c r="CL314" s="17"/>
      <c r="CM314" s="17"/>
      <c r="CN314" s="17"/>
      <c r="CO314" s="17"/>
      <c r="CP314" s="17"/>
      <c r="CQ314" s="17"/>
      <c r="CR314" s="17"/>
      <c r="CS314" s="17"/>
      <c r="CT314" s="17"/>
      <c r="CU314" s="17"/>
      <c r="CV314" s="17"/>
      <c r="CW314" s="17"/>
      <c r="CX314" s="17"/>
      <c r="CY314" s="17"/>
      <c r="CZ314" s="17"/>
      <c r="DA314" s="17"/>
      <c r="DB314" s="17"/>
      <c r="DC314" s="17"/>
      <c r="DD314" s="17"/>
      <c r="DE314" s="17"/>
      <c r="DF314" s="17"/>
      <c r="DG314" s="17"/>
      <c r="DH314" s="17"/>
      <c r="DI314" s="17"/>
      <c r="DJ314" s="17"/>
      <c r="DK314" s="17"/>
      <c r="DL314" s="17"/>
      <c r="DM314" s="17"/>
      <c r="DN314" s="17"/>
      <c r="DO314" s="17"/>
      <c r="DP314" s="17"/>
      <c r="DQ314" s="17"/>
      <c r="DR314" s="17"/>
      <c r="DS314" s="17"/>
      <c r="DT314" s="17"/>
      <c r="DU314" s="17"/>
      <c r="DV314" s="111"/>
      <c r="DW314" s="111"/>
      <c r="DX314" s="111"/>
      <c r="DY314" s="111"/>
      <c r="DZ314" s="111"/>
      <c r="EA314" s="111"/>
      <c r="EB314" s="17"/>
      <c r="EC314" s="17"/>
      <c r="ED314" s="17"/>
      <c r="EE314" s="17"/>
      <c r="EF314" s="17"/>
      <c r="EG314" s="17"/>
      <c r="EH314" s="17"/>
      <c r="EI314" s="17"/>
      <c r="EJ314" s="17"/>
      <c r="EK314" s="17"/>
    </row>
    <row r="315" spans="1:141" ht="16.5" customHeight="1">
      <c r="A315" s="17"/>
      <c r="B315" s="17"/>
      <c r="C315" s="17"/>
      <c r="D315" s="145"/>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46"/>
      <c r="AI315" s="146"/>
      <c r="AJ315" s="17"/>
      <c r="AK315" s="17"/>
      <c r="AL315" s="146"/>
      <c r="AM315" s="146"/>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c r="BN315" s="17"/>
      <c r="BO315" s="17"/>
      <c r="BP315" s="17"/>
      <c r="BQ315" s="17"/>
      <c r="BR315" s="17"/>
      <c r="BS315" s="17"/>
      <c r="BT315" s="17"/>
      <c r="BU315" s="17"/>
      <c r="BV315" s="17"/>
      <c r="BW315" s="17"/>
      <c r="BX315" s="17"/>
      <c r="BY315" s="17"/>
      <c r="BZ315" s="17"/>
      <c r="CA315" s="17"/>
      <c r="CB315" s="17"/>
      <c r="CC315" s="17"/>
      <c r="CD315" s="17"/>
      <c r="CE315" s="17"/>
      <c r="CF315" s="17"/>
      <c r="CG315" s="17"/>
      <c r="CH315" s="17"/>
      <c r="CI315" s="17"/>
      <c r="CJ315" s="17"/>
      <c r="CK315" s="17"/>
      <c r="CL315" s="17"/>
      <c r="CM315" s="17"/>
      <c r="CN315" s="17"/>
      <c r="CO315" s="17"/>
      <c r="CP315" s="17"/>
      <c r="CQ315" s="17"/>
      <c r="CR315" s="17"/>
      <c r="CS315" s="17"/>
      <c r="CT315" s="17"/>
      <c r="CU315" s="17"/>
      <c r="CV315" s="17"/>
      <c r="CW315" s="17"/>
      <c r="CX315" s="17"/>
      <c r="CY315" s="17"/>
      <c r="CZ315" s="17"/>
      <c r="DA315" s="17"/>
      <c r="DB315" s="17"/>
      <c r="DC315" s="17"/>
      <c r="DD315" s="17"/>
      <c r="DE315" s="17"/>
      <c r="DF315" s="17"/>
      <c r="DG315" s="17"/>
      <c r="DH315" s="17"/>
      <c r="DI315" s="17"/>
      <c r="DJ315" s="17"/>
      <c r="DK315" s="17"/>
      <c r="DL315" s="17"/>
      <c r="DM315" s="17"/>
      <c r="DN315" s="17"/>
      <c r="DO315" s="17"/>
      <c r="DP315" s="17"/>
      <c r="DQ315" s="17"/>
      <c r="DR315" s="17"/>
      <c r="DS315" s="17"/>
      <c r="DT315" s="17"/>
      <c r="DU315" s="17"/>
      <c r="DV315" s="111"/>
      <c r="DW315" s="111"/>
      <c r="DX315" s="111"/>
      <c r="DY315" s="111"/>
      <c r="DZ315" s="111"/>
      <c r="EA315" s="111"/>
      <c r="EB315" s="17"/>
      <c r="EC315" s="17"/>
      <c r="ED315" s="17"/>
      <c r="EE315" s="17"/>
      <c r="EF315" s="17"/>
      <c r="EG315" s="17"/>
      <c r="EH315" s="17"/>
      <c r="EI315" s="17"/>
      <c r="EJ315" s="17"/>
      <c r="EK315" s="17"/>
    </row>
    <row r="316" spans="1:141" ht="16.5" customHeight="1">
      <c r="A316" s="17"/>
      <c r="B316" s="17"/>
      <c r="C316" s="17"/>
      <c r="D316" s="145"/>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46"/>
      <c r="AI316" s="146"/>
      <c r="AJ316" s="17"/>
      <c r="AK316" s="17"/>
      <c r="AL316" s="146"/>
      <c r="AM316" s="146"/>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c r="BN316" s="17"/>
      <c r="BO316" s="17"/>
      <c r="BP316" s="17"/>
      <c r="BQ316" s="17"/>
      <c r="BR316" s="17"/>
      <c r="BS316" s="17"/>
      <c r="BT316" s="17"/>
      <c r="BU316" s="17"/>
      <c r="BV316" s="17"/>
      <c r="BW316" s="17"/>
      <c r="BX316" s="17"/>
      <c r="BY316" s="17"/>
      <c r="BZ316" s="17"/>
      <c r="CA316" s="17"/>
      <c r="CB316" s="17"/>
      <c r="CC316" s="17"/>
      <c r="CD316" s="17"/>
      <c r="CE316" s="17"/>
      <c r="CF316" s="17"/>
      <c r="CG316" s="17"/>
      <c r="CH316" s="17"/>
      <c r="CI316" s="17"/>
      <c r="CJ316" s="17"/>
      <c r="CK316" s="17"/>
      <c r="CL316" s="17"/>
      <c r="CM316" s="17"/>
      <c r="CN316" s="17"/>
      <c r="CO316" s="17"/>
      <c r="CP316" s="17"/>
      <c r="CQ316" s="17"/>
      <c r="CR316" s="17"/>
      <c r="CS316" s="17"/>
      <c r="CT316" s="17"/>
      <c r="CU316" s="17"/>
      <c r="CV316" s="17"/>
      <c r="CW316" s="17"/>
      <c r="CX316" s="17"/>
      <c r="CY316" s="17"/>
      <c r="CZ316" s="17"/>
      <c r="DA316" s="17"/>
      <c r="DB316" s="17"/>
      <c r="DC316" s="17"/>
      <c r="DD316" s="17"/>
      <c r="DE316" s="17"/>
      <c r="DF316" s="17"/>
      <c r="DG316" s="17"/>
      <c r="DH316" s="17"/>
      <c r="DI316" s="17"/>
      <c r="DJ316" s="17"/>
      <c r="DK316" s="17"/>
      <c r="DL316" s="17"/>
      <c r="DM316" s="17"/>
      <c r="DN316" s="17"/>
      <c r="DO316" s="17"/>
      <c r="DP316" s="17"/>
      <c r="DQ316" s="17"/>
      <c r="DR316" s="17"/>
      <c r="DS316" s="17"/>
      <c r="DT316" s="17"/>
      <c r="DU316" s="17"/>
      <c r="DV316" s="111"/>
      <c r="DW316" s="111"/>
      <c r="DX316" s="111"/>
      <c r="DY316" s="111"/>
      <c r="DZ316" s="111"/>
      <c r="EA316" s="111"/>
      <c r="EB316" s="17"/>
      <c r="EC316" s="17"/>
      <c r="ED316" s="17"/>
      <c r="EE316" s="17"/>
      <c r="EF316" s="17"/>
      <c r="EG316" s="17"/>
      <c r="EH316" s="17"/>
      <c r="EI316" s="17"/>
      <c r="EJ316" s="17"/>
      <c r="EK316" s="17"/>
    </row>
    <row r="317" spans="1:141" ht="16.5" customHeight="1">
      <c r="A317" s="17"/>
      <c r="B317" s="17"/>
      <c r="C317" s="17"/>
      <c r="D317" s="145"/>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46"/>
      <c r="AI317" s="146"/>
      <c r="AJ317" s="17"/>
      <c r="AK317" s="17"/>
      <c r="AL317" s="146"/>
      <c r="AM317" s="146"/>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c r="DJ317" s="17"/>
      <c r="DK317" s="17"/>
      <c r="DL317" s="17"/>
      <c r="DM317" s="17"/>
      <c r="DN317" s="17"/>
      <c r="DO317" s="17"/>
      <c r="DP317" s="17"/>
      <c r="DQ317" s="17"/>
      <c r="DR317" s="17"/>
      <c r="DS317" s="17"/>
      <c r="DT317" s="17"/>
      <c r="DU317" s="17"/>
      <c r="DV317" s="111"/>
      <c r="DW317" s="111"/>
      <c r="DX317" s="111"/>
      <c r="DY317" s="111"/>
      <c r="DZ317" s="111"/>
      <c r="EA317" s="111"/>
      <c r="EB317" s="17"/>
      <c r="EC317" s="17"/>
      <c r="ED317" s="17"/>
      <c r="EE317" s="17"/>
      <c r="EF317" s="17"/>
      <c r="EG317" s="17"/>
      <c r="EH317" s="17"/>
      <c r="EI317" s="17"/>
      <c r="EJ317" s="17"/>
      <c r="EK317" s="17"/>
    </row>
    <row r="318" spans="1:141" ht="16.5" customHeight="1">
      <c r="A318" s="17"/>
      <c r="B318" s="17"/>
      <c r="C318" s="17"/>
      <c r="D318" s="145"/>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46"/>
      <c r="AI318" s="146"/>
      <c r="AJ318" s="17"/>
      <c r="AK318" s="17"/>
      <c r="AL318" s="146"/>
      <c r="AM318" s="146"/>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7"/>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11"/>
      <c r="DW318" s="111"/>
      <c r="DX318" s="111"/>
      <c r="DY318" s="111"/>
      <c r="DZ318" s="111"/>
      <c r="EA318" s="111"/>
      <c r="EB318" s="17"/>
      <c r="EC318" s="17"/>
      <c r="ED318" s="17"/>
      <c r="EE318" s="17"/>
      <c r="EF318" s="17"/>
      <c r="EG318" s="17"/>
      <c r="EH318" s="17"/>
      <c r="EI318" s="17"/>
      <c r="EJ318" s="17"/>
      <c r="EK318" s="17"/>
    </row>
    <row r="319" spans="1:141" ht="16.5" customHeight="1">
      <c r="A319" s="17"/>
      <c r="B319" s="17"/>
      <c r="C319" s="17"/>
      <c r="D319" s="145"/>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46"/>
      <c r="AI319" s="146"/>
      <c r="AJ319" s="17"/>
      <c r="AK319" s="17"/>
      <c r="AL319" s="146"/>
      <c r="AM319" s="146"/>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7"/>
      <c r="BO319" s="17"/>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11"/>
      <c r="DW319" s="111"/>
      <c r="DX319" s="111"/>
      <c r="DY319" s="111"/>
      <c r="DZ319" s="111"/>
      <c r="EA319" s="111"/>
      <c r="EB319" s="17"/>
      <c r="EC319" s="17"/>
      <c r="ED319" s="17"/>
      <c r="EE319" s="17"/>
      <c r="EF319" s="17"/>
      <c r="EG319" s="17"/>
      <c r="EH319" s="17"/>
      <c r="EI319" s="17"/>
      <c r="EJ319" s="17"/>
      <c r="EK319" s="17"/>
    </row>
    <row r="320" spans="1:141" ht="16.5" customHeight="1">
      <c r="A320" s="17"/>
      <c r="B320" s="17"/>
      <c r="C320" s="17"/>
      <c r="D320" s="145"/>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46"/>
      <c r="AI320" s="146"/>
      <c r="AJ320" s="17"/>
      <c r="AK320" s="17"/>
      <c r="AL320" s="146"/>
      <c r="AM320" s="146"/>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c r="BN320" s="17"/>
      <c r="BO320" s="17"/>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11"/>
      <c r="DW320" s="111"/>
      <c r="DX320" s="111"/>
      <c r="DY320" s="111"/>
      <c r="DZ320" s="111"/>
      <c r="EA320" s="111"/>
      <c r="EB320" s="17"/>
      <c r="EC320" s="17"/>
      <c r="ED320" s="17"/>
      <c r="EE320" s="17"/>
      <c r="EF320" s="17"/>
      <c r="EG320" s="17"/>
      <c r="EH320" s="17"/>
      <c r="EI320" s="17"/>
      <c r="EJ320" s="17"/>
      <c r="EK320" s="17"/>
    </row>
    <row r="321" spans="1:141" ht="16.5" customHeight="1">
      <c r="A321" s="17"/>
      <c r="B321" s="17"/>
      <c r="C321" s="17"/>
      <c r="D321" s="145"/>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46"/>
      <c r="AI321" s="146"/>
      <c r="AJ321" s="17"/>
      <c r="AK321" s="17"/>
      <c r="AL321" s="146"/>
      <c r="AM321" s="146"/>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c r="BN321" s="17"/>
      <c r="BO321" s="17"/>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11"/>
      <c r="DW321" s="111"/>
      <c r="DX321" s="111"/>
      <c r="DY321" s="111"/>
      <c r="DZ321" s="111"/>
      <c r="EA321" s="111"/>
      <c r="EB321" s="17"/>
      <c r="EC321" s="17"/>
      <c r="ED321" s="17"/>
      <c r="EE321" s="17"/>
      <c r="EF321" s="17"/>
      <c r="EG321" s="17"/>
      <c r="EH321" s="17"/>
      <c r="EI321" s="17"/>
      <c r="EJ321" s="17"/>
      <c r="EK321" s="17"/>
    </row>
    <row r="322" spans="1:141" ht="16.5" customHeight="1">
      <c r="A322" s="17"/>
      <c r="B322" s="17"/>
      <c r="C322" s="17"/>
      <c r="D322" s="145"/>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46"/>
      <c r="AI322" s="146"/>
      <c r="AJ322" s="17"/>
      <c r="AK322" s="17"/>
      <c r="AL322" s="146"/>
      <c r="AM322" s="146"/>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c r="BN322" s="17"/>
      <c r="BO322" s="17"/>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11"/>
      <c r="DW322" s="111"/>
      <c r="DX322" s="111"/>
      <c r="DY322" s="111"/>
      <c r="DZ322" s="111"/>
      <c r="EA322" s="111"/>
      <c r="EB322" s="17"/>
      <c r="EC322" s="17"/>
      <c r="ED322" s="17"/>
      <c r="EE322" s="17"/>
      <c r="EF322" s="17"/>
      <c r="EG322" s="17"/>
      <c r="EH322" s="17"/>
      <c r="EI322" s="17"/>
      <c r="EJ322" s="17"/>
      <c r="EK322" s="17"/>
    </row>
    <row r="323" spans="1:141" ht="16.5" customHeight="1">
      <c r="A323" s="17"/>
      <c r="B323" s="17"/>
      <c r="C323" s="17"/>
      <c r="D323" s="145"/>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46"/>
      <c r="AI323" s="146"/>
      <c r="AJ323" s="17"/>
      <c r="AK323" s="17"/>
      <c r="AL323" s="146"/>
      <c r="AM323" s="146"/>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c r="BN323" s="17"/>
      <c r="BO323" s="17"/>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11"/>
      <c r="DW323" s="111"/>
      <c r="DX323" s="111"/>
      <c r="DY323" s="111"/>
      <c r="DZ323" s="111"/>
      <c r="EA323" s="111"/>
      <c r="EB323" s="17"/>
      <c r="EC323" s="17"/>
      <c r="ED323" s="17"/>
      <c r="EE323" s="17"/>
      <c r="EF323" s="17"/>
      <c r="EG323" s="17"/>
      <c r="EH323" s="17"/>
      <c r="EI323" s="17"/>
      <c r="EJ323" s="17"/>
      <c r="EK323" s="17"/>
    </row>
    <row r="324" spans="1:141" ht="16.5" customHeight="1">
      <c r="A324" s="17"/>
      <c r="B324" s="17"/>
      <c r="C324" s="17"/>
      <c r="D324" s="145"/>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46"/>
      <c r="AI324" s="146"/>
      <c r="AJ324" s="17"/>
      <c r="AK324" s="17"/>
      <c r="AL324" s="146"/>
      <c r="AM324" s="146"/>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c r="BN324" s="17"/>
      <c r="BO324" s="17"/>
      <c r="BP324" s="17"/>
      <c r="BQ324" s="17"/>
      <c r="BR324" s="17"/>
      <c r="BS324" s="17"/>
      <c r="BT324" s="17"/>
      <c r="BU324" s="17"/>
      <c r="BV324" s="17"/>
      <c r="BW324" s="17"/>
      <c r="BX324" s="17"/>
      <c r="BY324" s="17"/>
      <c r="BZ324" s="17"/>
      <c r="CA324" s="17"/>
      <c r="CB324" s="17"/>
      <c r="CC324" s="17"/>
      <c r="CD324" s="17"/>
      <c r="CE324" s="17"/>
      <c r="CF324" s="17"/>
      <c r="CG324" s="17"/>
      <c r="CH324" s="17"/>
      <c r="CI324" s="17"/>
      <c r="CJ324" s="17"/>
      <c r="CK324" s="17"/>
      <c r="CL324" s="17"/>
      <c r="CM324" s="17"/>
      <c r="CN324" s="17"/>
      <c r="CO324" s="17"/>
      <c r="CP324" s="17"/>
      <c r="CQ324" s="17"/>
      <c r="CR324" s="17"/>
      <c r="CS324" s="17"/>
      <c r="CT324" s="17"/>
      <c r="CU324" s="17"/>
      <c r="CV324" s="17"/>
      <c r="CW324" s="17"/>
      <c r="CX324" s="17"/>
      <c r="CY324" s="17"/>
      <c r="CZ324" s="17"/>
      <c r="DA324" s="17"/>
      <c r="DB324" s="17"/>
      <c r="DC324" s="17"/>
      <c r="DD324" s="17"/>
      <c r="DE324" s="17"/>
      <c r="DF324" s="17"/>
      <c r="DG324" s="17"/>
      <c r="DH324" s="17"/>
      <c r="DI324" s="17"/>
      <c r="DJ324" s="17"/>
      <c r="DK324" s="17"/>
      <c r="DL324" s="17"/>
      <c r="DM324" s="17"/>
      <c r="DN324" s="17"/>
      <c r="DO324" s="17"/>
      <c r="DP324" s="17"/>
      <c r="DQ324" s="17"/>
      <c r="DR324" s="17"/>
      <c r="DS324" s="17"/>
      <c r="DT324" s="17"/>
      <c r="DU324" s="17"/>
      <c r="DV324" s="111"/>
      <c r="DW324" s="111"/>
      <c r="DX324" s="111"/>
      <c r="DY324" s="111"/>
      <c r="DZ324" s="111"/>
      <c r="EA324" s="111"/>
      <c r="EB324" s="17"/>
      <c r="EC324" s="17"/>
      <c r="ED324" s="17"/>
      <c r="EE324" s="17"/>
      <c r="EF324" s="17"/>
      <c r="EG324" s="17"/>
      <c r="EH324" s="17"/>
      <c r="EI324" s="17"/>
      <c r="EJ324" s="17"/>
      <c r="EK324" s="17"/>
    </row>
    <row r="325" spans="1:141" ht="16.5" customHeight="1">
      <c r="A325" s="17"/>
      <c r="B325" s="17"/>
      <c r="C325" s="17"/>
      <c r="D325" s="145"/>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46"/>
      <c r="AI325" s="146"/>
      <c r="AJ325" s="17"/>
      <c r="AK325" s="17"/>
      <c r="AL325" s="146"/>
      <c r="AM325" s="146"/>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c r="BN325" s="17"/>
      <c r="BO325" s="17"/>
      <c r="BP325" s="17"/>
      <c r="BQ325" s="17"/>
      <c r="BR325" s="17"/>
      <c r="BS325" s="17"/>
      <c r="BT325" s="17"/>
      <c r="BU325" s="17"/>
      <c r="BV325" s="17"/>
      <c r="BW325" s="17"/>
      <c r="BX325" s="17"/>
      <c r="BY325" s="17"/>
      <c r="BZ325" s="17"/>
      <c r="CA325" s="17"/>
      <c r="CB325" s="17"/>
      <c r="CC325" s="17"/>
      <c r="CD325" s="17"/>
      <c r="CE325" s="17"/>
      <c r="CF325" s="17"/>
      <c r="CG325" s="17"/>
      <c r="CH325" s="17"/>
      <c r="CI325" s="17"/>
      <c r="CJ325" s="17"/>
      <c r="CK325" s="17"/>
      <c r="CL325" s="17"/>
      <c r="CM325" s="17"/>
      <c r="CN325" s="17"/>
      <c r="CO325" s="17"/>
      <c r="CP325" s="17"/>
      <c r="CQ325" s="17"/>
      <c r="CR325" s="17"/>
      <c r="CS325" s="17"/>
      <c r="CT325" s="17"/>
      <c r="CU325" s="17"/>
      <c r="CV325" s="17"/>
      <c r="CW325" s="17"/>
      <c r="CX325" s="17"/>
      <c r="CY325" s="17"/>
      <c r="CZ325" s="17"/>
      <c r="DA325" s="17"/>
      <c r="DB325" s="17"/>
      <c r="DC325" s="17"/>
      <c r="DD325" s="17"/>
      <c r="DE325" s="17"/>
      <c r="DF325" s="17"/>
      <c r="DG325" s="17"/>
      <c r="DH325" s="17"/>
      <c r="DI325" s="17"/>
      <c r="DJ325" s="17"/>
      <c r="DK325" s="17"/>
      <c r="DL325" s="17"/>
      <c r="DM325" s="17"/>
      <c r="DN325" s="17"/>
      <c r="DO325" s="17"/>
      <c r="DP325" s="17"/>
      <c r="DQ325" s="17"/>
      <c r="DR325" s="17"/>
      <c r="DS325" s="17"/>
      <c r="DT325" s="17"/>
      <c r="DU325" s="17"/>
      <c r="DV325" s="111"/>
      <c r="DW325" s="111"/>
      <c r="DX325" s="111"/>
      <c r="DY325" s="111"/>
      <c r="DZ325" s="111"/>
      <c r="EA325" s="111"/>
      <c r="EB325" s="17"/>
      <c r="EC325" s="17"/>
      <c r="ED325" s="17"/>
      <c r="EE325" s="17"/>
      <c r="EF325" s="17"/>
      <c r="EG325" s="17"/>
      <c r="EH325" s="17"/>
      <c r="EI325" s="17"/>
      <c r="EJ325" s="17"/>
      <c r="EK325" s="17"/>
    </row>
    <row r="326" spans="1:141" ht="16.5" customHeight="1">
      <c r="A326" s="17"/>
      <c r="B326" s="17"/>
      <c r="C326" s="17"/>
      <c r="D326" s="145"/>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46"/>
      <c r="AI326" s="146"/>
      <c r="AJ326" s="17"/>
      <c r="AK326" s="17"/>
      <c r="AL326" s="146"/>
      <c r="AM326" s="146"/>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c r="DJ326" s="17"/>
      <c r="DK326" s="17"/>
      <c r="DL326" s="17"/>
      <c r="DM326" s="17"/>
      <c r="DN326" s="17"/>
      <c r="DO326" s="17"/>
      <c r="DP326" s="17"/>
      <c r="DQ326" s="17"/>
      <c r="DR326" s="17"/>
      <c r="DS326" s="17"/>
      <c r="DT326" s="17"/>
      <c r="DU326" s="17"/>
      <c r="DV326" s="111"/>
      <c r="DW326" s="111"/>
      <c r="DX326" s="111"/>
      <c r="DY326" s="111"/>
      <c r="DZ326" s="111"/>
      <c r="EA326" s="111"/>
      <c r="EB326" s="17"/>
      <c r="EC326" s="17"/>
      <c r="ED326" s="17"/>
      <c r="EE326" s="17"/>
      <c r="EF326" s="17"/>
      <c r="EG326" s="17"/>
      <c r="EH326" s="17"/>
      <c r="EI326" s="17"/>
      <c r="EJ326" s="17"/>
      <c r="EK326" s="17"/>
    </row>
    <row r="327" spans="1:141" ht="16.5" customHeight="1">
      <c r="A327" s="17"/>
      <c r="B327" s="17"/>
      <c r="C327" s="17"/>
      <c r="D327" s="145"/>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46"/>
      <c r="AI327" s="146"/>
      <c r="AJ327" s="17"/>
      <c r="AK327" s="17"/>
      <c r="AL327" s="146"/>
      <c r="AM327" s="146"/>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c r="BN327" s="17"/>
      <c r="BO327" s="17"/>
      <c r="BP327" s="17"/>
      <c r="BQ327" s="17"/>
      <c r="BR327" s="17"/>
      <c r="BS327" s="17"/>
      <c r="BT327" s="17"/>
      <c r="BU327" s="17"/>
      <c r="BV327" s="17"/>
      <c r="BW327" s="17"/>
      <c r="BX327" s="17"/>
      <c r="BY327" s="17"/>
      <c r="BZ327" s="17"/>
      <c r="CA327" s="17"/>
      <c r="CB327" s="17"/>
      <c r="CC327" s="17"/>
      <c r="CD327" s="17"/>
      <c r="CE327" s="17"/>
      <c r="CF327" s="17"/>
      <c r="CG327" s="17"/>
      <c r="CH327" s="17"/>
      <c r="CI327" s="17"/>
      <c r="CJ327" s="17"/>
      <c r="CK327" s="17"/>
      <c r="CL327" s="17"/>
      <c r="CM327" s="17"/>
      <c r="CN327" s="17"/>
      <c r="CO327" s="17"/>
      <c r="CP327" s="17"/>
      <c r="CQ327" s="17"/>
      <c r="CR327" s="17"/>
      <c r="CS327" s="17"/>
      <c r="CT327" s="17"/>
      <c r="CU327" s="17"/>
      <c r="CV327" s="17"/>
      <c r="CW327" s="17"/>
      <c r="CX327" s="17"/>
      <c r="CY327" s="17"/>
      <c r="CZ327" s="17"/>
      <c r="DA327" s="17"/>
      <c r="DB327" s="17"/>
      <c r="DC327" s="17"/>
      <c r="DD327" s="17"/>
      <c r="DE327" s="17"/>
      <c r="DF327" s="17"/>
      <c r="DG327" s="17"/>
      <c r="DH327" s="17"/>
      <c r="DI327" s="17"/>
      <c r="DJ327" s="17"/>
      <c r="DK327" s="17"/>
      <c r="DL327" s="17"/>
      <c r="DM327" s="17"/>
      <c r="DN327" s="17"/>
      <c r="DO327" s="17"/>
      <c r="DP327" s="17"/>
      <c r="DQ327" s="17"/>
      <c r="DR327" s="17"/>
      <c r="DS327" s="17"/>
      <c r="DT327" s="17"/>
      <c r="DU327" s="17"/>
      <c r="DV327" s="111"/>
      <c r="DW327" s="111"/>
      <c r="DX327" s="111"/>
      <c r="DY327" s="111"/>
      <c r="DZ327" s="111"/>
      <c r="EA327" s="111"/>
      <c r="EB327" s="17"/>
      <c r="EC327" s="17"/>
      <c r="ED327" s="17"/>
      <c r="EE327" s="17"/>
      <c r="EF327" s="17"/>
      <c r="EG327" s="17"/>
      <c r="EH327" s="17"/>
      <c r="EI327" s="17"/>
      <c r="EJ327" s="17"/>
      <c r="EK327" s="17"/>
    </row>
    <row r="328" spans="1:141" ht="16.5" customHeight="1">
      <c r="A328" s="17"/>
      <c r="B328" s="17"/>
      <c r="C328" s="17"/>
      <c r="D328" s="145"/>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46"/>
      <c r="AI328" s="146"/>
      <c r="AJ328" s="17"/>
      <c r="AK328" s="17"/>
      <c r="AL328" s="146"/>
      <c r="AM328" s="146"/>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c r="BN328" s="17"/>
      <c r="BO328" s="17"/>
      <c r="BP328" s="17"/>
      <c r="BQ328" s="17"/>
      <c r="BR328" s="17"/>
      <c r="BS328" s="17"/>
      <c r="BT328" s="17"/>
      <c r="BU328" s="17"/>
      <c r="BV328" s="17"/>
      <c r="BW328" s="17"/>
      <c r="BX328" s="17"/>
      <c r="BY328" s="17"/>
      <c r="BZ328" s="17"/>
      <c r="CA328" s="17"/>
      <c r="CB328" s="17"/>
      <c r="CC328" s="17"/>
      <c r="CD328" s="17"/>
      <c r="CE328" s="17"/>
      <c r="CF328" s="17"/>
      <c r="CG328" s="17"/>
      <c r="CH328" s="17"/>
      <c r="CI328" s="17"/>
      <c r="CJ328" s="17"/>
      <c r="CK328" s="17"/>
      <c r="CL328" s="17"/>
      <c r="CM328" s="17"/>
      <c r="CN328" s="17"/>
      <c r="CO328" s="17"/>
      <c r="CP328" s="17"/>
      <c r="CQ328" s="17"/>
      <c r="CR328" s="17"/>
      <c r="CS328" s="17"/>
      <c r="CT328" s="17"/>
      <c r="CU328" s="17"/>
      <c r="CV328" s="17"/>
      <c r="CW328" s="17"/>
      <c r="CX328" s="17"/>
      <c r="CY328" s="17"/>
      <c r="CZ328" s="17"/>
      <c r="DA328" s="17"/>
      <c r="DB328" s="17"/>
      <c r="DC328" s="17"/>
      <c r="DD328" s="17"/>
      <c r="DE328" s="17"/>
      <c r="DF328" s="17"/>
      <c r="DG328" s="17"/>
      <c r="DH328" s="17"/>
      <c r="DI328" s="17"/>
      <c r="DJ328" s="17"/>
      <c r="DK328" s="17"/>
      <c r="DL328" s="17"/>
      <c r="DM328" s="17"/>
      <c r="DN328" s="17"/>
      <c r="DO328" s="17"/>
      <c r="DP328" s="17"/>
      <c r="DQ328" s="17"/>
      <c r="DR328" s="17"/>
      <c r="DS328" s="17"/>
      <c r="DT328" s="17"/>
      <c r="DU328" s="17"/>
      <c r="DV328" s="111"/>
      <c r="DW328" s="111"/>
      <c r="DX328" s="111"/>
      <c r="DY328" s="111"/>
      <c r="DZ328" s="111"/>
      <c r="EA328" s="111"/>
      <c r="EB328" s="17"/>
      <c r="EC328" s="17"/>
      <c r="ED328" s="17"/>
      <c r="EE328" s="17"/>
      <c r="EF328" s="17"/>
      <c r="EG328" s="17"/>
      <c r="EH328" s="17"/>
      <c r="EI328" s="17"/>
      <c r="EJ328" s="17"/>
      <c r="EK328" s="17"/>
    </row>
    <row r="329" spans="1:141" ht="16.5" customHeight="1">
      <c r="A329" s="17"/>
      <c r="B329" s="17"/>
      <c r="C329" s="17"/>
      <c r="D329" s="145"/>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46"/>
      <c r="AI329" s="146"/>
      <c r="AJ329" s="17"/>
      <c r="AK329" s="17"/>
      <c r="AL329" s="146"/>
      <c r="AM329" s="146"/>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c r="BN329" s="17"/>
      <c r="BO329" s="17"/>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11"/>
      <c r="DW329" s="111"/>
      <c r="DX329" s="111"/>
      <c r="DY329" s="111"/>
      <c r="DZ329" s="111"/>
      <c r="EA329" s="111"/>
      <c r="EB329" s="17"/>
      <c r="EC329" s="17"/>
      <c r="ED329" s="17"/>
      <c r="EE329" s="17"/>
      <c r="EF329" s="17"/>
      <c r="EG329" s="17"/>
      <c r="EH329" s="17"/>
      <c r="EI329" s="17"/>
      <c r="EJ329" s="17"/>
      <c r="EK329" s="17"/>
    </row>
    <row r="330" spans="1:141" ht="16.5" customHeight="1">
      <c r="A330" s="17"/>
      <c r="B330" s="17"/>
      <c r="C330" s="17"/>
      <c r="D330" s="145"/>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46"/>
      <c r="AI330" s="146"/>
      <c r="AJ330" s="17"/>
      <c r="AK330" s="17"/>
      <c r="AL330" s="146"/>
      <c r="AM330" s="146"/>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c r="BN330" s="17"/>
      <c r="BO330" s="17"/>
      <c r="BP330" s="17"/>
      <c r="BQ330" s="17"/>
      <c r="BR330" s="17"/>
      <c r="BS330" s="17"/>
      <c r="BT330" s="17"/>
      <c r="BU330" s="17"/>
      <c r="BV330" s="17"/>
      <c r="BW330" s="17"/>
      <c r="BX330" s="17"/>
      <c r="BY330" s="17"/>
      <c r="BZ330" s="17"/>
      <c r="CA330" s="17"/>
      <c r="CB330" s="17"/>
      <c r="CC330" s="17"/>
      <c r="CD330" s="17"/>
      <c r="CE330" s="17"/>
      <c r="CF330" s="17"/>
      <c r="CG330" s="17"/>
      <c r="CH330" s="17"/>
      <c r="CI330" s="17"/>
      <c r="CJ330" s="17"/>
      <c r="CK330" s="17"/>
      <c r="CL330" s="17"/>
      <c r="CM330" s="17"/>
      <c r="CN330" s="17"/>
      <c r="CO330" s="17"/>
      <c r="CP330" s="17"/>
      <c r="CQ330" s="17"/>
      <c r="CR330" s="17"/>
      <c r="CS330" s="17"/>
      <c r="CT330" s="17"/>
      <c r="CU330" s="17"/>
      <c r="CV330" s="17"/>
      <c r="CW330" s="17"/>
      <c r="CX330" s="17"/>
      <c r="CY330" s="17"/>
      <c r="CZ330" s="17"/>
      <c r="DA330" s="17"/>
      <c r="DB330" s="17"/>
      <c r="DC330" s="17"/>
      <c r="DD330" s="17"/>
      <c r="DE330" s="17"/>
      <c r="DF330" s="17"/>
      <c r="DG330" s="17"/>
      <c r="DH330" s="17"/>
      <c r="DI330" s="17"/>
      <c r="DJ330" s="17"/>
      <c r="DK330" s="17"/>
      <c r="DL330" s="17"/>
      <c r="DM330" s="17"/>
      <c r="DN330" s="17"/>
      <c r="DO330" s="17"/>
      <c r="DP330" s="17"/>
      <c r="DQ330" s="17"/>
      <c r="DR330" s="17"/>
      <c r="DS330" s="17"/>
      <c r="DT330" s="17"/>
      <c r="DU330" s="17"/>
      <c r="DV330" s="111"/>
      <c r="DW330" s="111"/>
      <c r="DX330" s="111"/>
      <c r="DY330" s="111"/>
      <c r="DZ330" s="111"/>
      <c r="EA330" s="111"/>
      <c r="EB330" s="17"/>
      <c r="EC330" s="17"/>
      <c r="ED330" s="17"/>
      <c r="EE330" s="17"/>
      <c r="EF330" s="17"/>
      <c r="EG330" s="17"/>
      <c r="EH330" s="17"/>
      <c r="EI330" s="17"/>
      <c r="EJ330" s="17"/>
      <c r="EK330" s="17"/>
    </row>
    <row r="331" spans="1:141" ht="16.5" customHeight="1">
      <c r="A331" s="17"/>
      <c r="B331" s="17"/>
      <c r="C331" s="17"/>
      <c r="D331" s="145"/>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46"/>
      <c r="AI331" s="146"/>
      <c r="AJ331" s="17"/>
      <c r="AK331" s="17"/>
      <c r="AL331" s="146"/>
      <c r="AM331" s="146"/>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c r="CB331" s="17"/>
      <c r="CC331" s="17"/>
      <c r="CD331" s="17"/>
      <c r="CE331" s="17"/>
      <c r="CF331" s="17"/>
      <c r="CG331" s="17"/>
      <c r="CH331" s="17"/>
      <c r="CI331" s="17"/>
      <c r="CJ331" s="17"/>
      <c r="CK331" s="17"/>
      <c r="CL331" s="17"/>
      <c r="CM331" s="17"/>
      <c r="CN331" s="17"/>
      <c r="CO331" s="17"/>
      <c r="CP331" s="17"/>
      <c r="CQ331" s="17"/>
      <c r="CR331" s="17"/>
      <c r="CS331" s="17"/>
      <c r="CT331" s="17"/>
      <c r="CU331" s="17"/>
      <c r="CV331" s="17"/>
      <c r="CW331" s="17"/>
      <c r="CX331" s="17"/>
      <c r="CY331" s="17"/>
      <c r="CZ331" s="17"/>
      <c r="DA331" s="17"/>
      <c r="DB331" s="17"/>
      <c r="DC331" s="17"/>
      <c r="DD331" s="17"/>
      <c r="DE331" s="17"/>
      <c r="DF331" s="17"/>
      <c r="DG331" s="17"/>
      <c r="DH331" s="17"/>
      <c r="DI331" s="17"/>
      <c r="DJ331" s="17"/>
      <c r="DK331" s="17"/>
      <c r="DL331" s="17"/>
      <c r="DM331" s="17"/>
      <c r="DN331" s="17"/>
      <c r="DO331" s="17"/>
      <c r="DP331" s="17"/>
      <c r="DQ331" s="17"/>
      <c r="DR331" s="17"/>
      <c r="DS331" s="17"/>
      <c r="DT331" s="17"/>
      <c r="DU331" s="17"/>
      <c r="DV331" s="111"/>
      <c r="DW331" s="111"/>
      <c r="DX331" s="111"/>
      <c r="DY331" s="111"/>
      <c r="DZ331" s="111"/>
      <c r="EA331" s="111"/>
      <c r="EB331" s="17"/>
      <c r="EC331" s="17"/>
      <c r="ED331" s="17"/>
      <c r="EE331" s="17"/>
      <c r="EF331" s="17"/>
      <c r="EG331" s="17"/>
      <c r="EH331" s="17"/>
      <c r="EI331" s="17"/>
      <c r="EJ331" s="17"/>
      <c r="EK331" s="17"/>
    </row>
    <row r="332" spans="1:141" ht="16.5" customHeight="1">
      <c r="A332" s="17"/>
      <c r="B332" s="17"/>
      <c r="C332" s="17"/>
      <c r="D332" s="145"/>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46"/>
      <c r="AI332" s="146"/>
      <c r="AJ332" s="17"/>
      <c r="AK332" s="17"/>
      <c r="AL332" s="146"/>
      <c r="AM332" s="146"/>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c r="CB332" s="17"/>
      <c r="CC332" s="17"/>
      <c r="CD332" s="17"/>
      <c r="CE332" s="17"/>
      <c r="CF332" s="17"/>
      <c r="CG332" s="17"/>
      <c r="CH332" s="17"/>
      <c r="CI332" s="17"/>
      <c r="CJ332" s="17"/>
      <c r="CK332" s="17"/>
      <c r="CL332" s="17"/>
      <c r="CM332" s="17"/>
      <c r="CN332" s="17"/>
      <c r="CO332" s="17"/>
      <c r="CP332" s="17"/>
      <c r="CQ332" s="17"/>
      <c r="CR332" s="17"/>
      <c r="CS332" s="17"/>
      <c r="CT332" s="17"/>
      <c r="CU332" s="17"/>
      <c r="CV332" s="17"/>
      <c r="CW332" s="17"/>
      <c r="CX332" s="17"/>
      <c r="CY332" s="17"/>
      <c r="CZ332" s="17"/>
      <c r="DA332" s="17"/>
      <c r="DB332" s="17"/>
      <c r="DC332" s="17"/>
      <c r="DD332" s="17"/>
      <c r="DE332" s="17"/>
      <c r="DF332" s="17"/>
      <c r="DG332" s="17"/>
      <c r="DH332" s="17"/>
      <c r="DI332" s="17"/>
      <c r="DJ332" s="17"/>
      <c r="DK332" s="17"/>
      <c r="DL332" s="17"/>
      <c r="DM332" s="17"/>
      <c r="DN332" s="17"/>
      <c r="DO332" s="17"/>
      <c r="DP332" s="17"/>
      <c r="DQ332" s="17"/>
      <c r="DR332" s="17"/>
      <c r="DS332" s="17"/>
      <c r="DT332" s="17"/>
      <c r="DU332" s="17"/>
      <c r="DV332" s="111"/>
      <c r="DW332" s="111"/>
      <c r="DX332" s="111"/>
      <c r="DY332" s="111"/>
      <c r="DZ332" s="111"/>
      <c r="EA332" s="111"/>
      <c r="EB332" s="17"/>
      <c r="EC332" s="17"/>
      <c r="ED332" s="17"/>
      <c r="EE332" s="17"/>
      <c r="EF332" s="17"/>
      <c r="EG332" s="17"/>
      <c r="EH332" s="17"/>
      <c r="EI332" s="17"/>
      <c r="EJ332" s="17"/>
      <c r="EK332" s="17"/>
    </row>
    <row r="333" spans="1:141" ht="16.5" customHeight="1">
      <c r="A333" s="17"/>
      <c r="B333" s="17"/>
      <c r="C333" s="17"/>
      <c r="D333" s="145"/>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46"/>
      <c r="AI333" s="146"/>
      <c r="AJ333" s="17"/>
      <c r="AK333" s="17"/>
      <c r="AL333" s="146"/>
      <c r="AM333" s="146"/>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11"/>
      <c r="DW333" s="111"/>
      <c r="DX333" s="111"/>
      <c r="DY333" s="111"/>
      <c r="DZ333" s="111"/>
      <c r="EA333" s="111"/>
      <c r="EB333" s="17"/>
      <c r="EC333" s="17"/>
      <c r="ED333" s="17"/>
      <c r="EE333" s="17"/>
      <c r="EF333" s="17"/>
      <c r="EG333" s="17"/>
      <c r="EH333" s="17"/>
      <c r="EI333" s="17"/>
      <c r="EJ333" s="17"/>
      <c r="EK333" s="17"/>
    </row>
    <row r="334" spans="1:141" ht="16.5" customHeight="1">
      <c r="A334" s="17"/>
      <c r="B334" s="17"/>
      <c r="C334" s="17"/>
      <c r="D334" s="145"/>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46"/>
      <c r="AI334" s="146"/>
      <c r="AJ334" s="17"/>
      <c r="AK334" s="17"/>
      <c r="AL334" s="146"/>
      <c r="AM334" s="146"/>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c r="BN334" s="17"/>
      <c r="BO334" s="17"/>
      <c r="BP334" s="17"/>
      <c r="BQ334" s="17"/>
      <c r="BR334" s="17"/>
      <c r="BS334" s="17"/>
      <c r="BT334" s="17"/>
      <c r="BU334" s="17"/>
      <c r="BV334" s="17"/>
      <c r="BW334" s="17"/>
      <c r="BX334" s="17"/>
      <c r="BY334" s="17"/>
      <c r="BZ334" s="17"/>
      <c r="CA334" s="17"/>
      <c r="CB334" s="17"/>
      <c r="CC334" s="17"/>
      <c r="CD334" s="17"/>
      <c r="CE334" s="17"/>
      <c r="CF334" s="17"/>
      <c r="CG334" s="17"/>
      <c r="CH334" s="17"/>
      <c r="CI334" s="17"/>
      <c r="CJ334" s="17"/>
      <c r="CK334" s="17"/>
      <c r="CL334" s="17"/>
      <c r="CM334" s="17"/>
      <c r="CN334" s="17"/>
      <c r="CO334" s="17"/>
      <c r="CP334" s="17"/>
      <c r="CQ334" s="17"/>
      <c r="CR334" s="17"/>
      <c r="CS334" s="17"/>
      <c r="CT334" s="17"/>
      <c r="CU334" s="17"/>
      <c r="CV334" s="17"/>
      <c r="CW334" s="17"/>
      <c r="CX334" s="17"/>
      <c r="CY334" s="17"/>
      <c r="CZ334" s="17"/>
      <c r="DA334" s="17"/>
      <c r="DB334" s="17"/>
      <c r="DC334" s="17"/>
      <c r="DD334" s="17"/>
      <c r="DE334" s="17"/>
      <c r="DF334" s="17"/>
      <c r="DG334" s="17"/>
      <c r="DH334" s="17"/>
      <c r="DI334" s="17"/>
      <c r="DJ334" s="17"/>
      <c r="DK334" s="17"/>
      <c r="DL334" s="17"/>
      <c r="DM334" s="17"/>
      <c r="DN334" s="17"/>
      <c r="DO334" s="17"/>
      <c r="DP334" s="17"/>
      <c r="DQ334" s="17"/>
      <c r="DR334" s="17"/>
      <c r="DS334" s="17"/>
      <c r="DT334" s="17"/>
      <c r="DU334" s="17"/>
      <c r="DV334" s="111"/>
      <c r="DW334" s="111"/>
      <c r="DX334" s="111"/>
      <c r="DY334" s="111"/>
      <c r="DZ334" s="111"/>
      <c r="EA334" s="111"/>
      <c r="EB334" s="17"/>
      <c r="EC334" s="17"/>
      <c r="ED334" s="17"/>
      <c r="EE334" s="17"/>
      <c r="EF334" s="17"/>
      <c r="EG334" s="17"/>
      <c r="EH334" s="17"/>
      <c r="EI334" s="17"/>
      <c r="EJ334" s="17"/>
      <c r="EK334" s="17"/>
    </row>
    <row r="335" spans="1:141" ht="16.5" customHeight="1">
      <c r="A335" s="17"/>
      <c r="B335" s="17"/>
      <c r="C335" s="17"/>
      <c r="D335" s="145"/>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46"/>
      <c r="AI335" s="146"/>
      <c r="AJ335" s="17"/>
      <c r="AK335" s="17"/>
      <c r="AL335" s="146"/>
      <c r="AM335" s="146"/>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11"/>
      <c r="DW335" s="111"/>
      <c r="DX335" s="111"/>
      <c r="DY335" s="111"/>
      <c r="DZ335" s="111"/>
      <c r="EA335" s="111"/>
      <c r="EB335" s="17"/>
      <c r="EC335" s="17"/>
      <c r="ED335" s="17"/>
      <c r="EE335" s="17"/>
      <c r="EF335" s="17"/>
      <c r="EG335" s="17"/>
      <c r="EH335" s="17"/>
      <c r="EI335" s="17"/>
      <c r="EJ335" s="17"/>
      <c r="EK335" s="17"/>
    </row>
    <row r="336" spans="1:141" ht="16.5" customHeight="1">
      <c r="A336" s="17"/>
      <c r="B336" s="17"/>
      <c r="C336" s="17"/>
      <c r="D336" s="145"/>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46"/>
      <c r="AI336" s="146"/>
      <c r="AJ336" s="17"/>
      <c r="AK336" s="17"/>
      <c r="AL336" s="146"/>
      <c r="AM336" s="146"/>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c r="BN336" s="17"/>
      <c r="BO336" s="17"/>
      <c r="BP336" s="17"/>
      <c r="BQ336" s="17"/>
      <c r="BR336" s="17"/>
      <c r="BS336" s="17"/>
      <c r="BT336" s="17"/>
      <c r="BU336" s="17"/>
      <c r="BV336" s="17"/>
      <c r="BW336" s="17"/>
      <c r="BX336" s="17"/>
      <c r="BY336" s="17"/>
      <c r="BZ336" s="17"/>
      <c r="CA336" s="17"/>
      <c r="CB336" s="17"/>
      <c r="CC336" s="17"/>
      <c r="CD336" s="17"/>
      <c r="CE336" s="17"/>
      <c r="CF336" s="17"/>
      <c r="CG336" s="17"/>
      <c r="CH336" s="17"/>
      <c r="CI336" s="17"/>
      <c r="CJ336" s="17"/>
      <c r="CK336" s="17"/>
      <c r="CL336" s="17"/>
      <c r="CM336" s="17"/>
      <c r="CN336" s="17"/>
      <c r="CO336" s="17"/>
      <c r="CP336" s="17"/>
      <c r="CQ336" s="17"/>
      <c r="CR336" s="17"/>
      <c r="CS336" s="17"/>
      <c r="CT336" s="17"/>
      <c r="CU336" s="17"/>
      <c r="CV336" s="17"/>
      <c r="CW336" s="17"/>
      <c r="CX336" s="17"/>
      <c r="CY336" s="17"/>
      <c r="CZ336" s="17"/>
      <c r="DA336" s="17"/>
      <c r="DB336" s="17"/>
      <c r="DC336" s="17"/>
      <c r="DD336" s="17"/>
      <c r="DE336" s="17"/>
      <c r="DF336" s="17"/>
      <c r="DG336" s="17"/>
      <c r="DH336" s="17"/>
      <c r="DI336" s="17"/>
      <c r="DJ336" s="17"/>
      <c r="DK336" s="17"/>
      <c r="DL336" s="17"/>
      <c r="DM336" s="17"/>
      <c r="DN336" s="17"/>
      <c r="DO336" s="17"/>
      <c r="DP336" s="17"/>
      <c r="DQ336" s="17"/>
      <c r="DR336" s="17"/>
      <c r="DS336" s="17"/>
      <c r="DT336" s="17"/>
      <c r="DU336" s="17"/>
      <c r="DV336" s="111"/>
      <c r="DW336" s="111"/>
      <c r="DX336" s="111"/>
      <c r="DY336" s="111"/>
      <c r="DZ336" s="111"/>
      <c r="EA336" s="111"/>
      <c r="EB336" s="17"/>
      <c r="EC336" s="17"/>
      <c r="ED336" s="17"/>
      <c r="EE336" s="17"/>
      <c r="EF336" s="17"/>
      <c r="EG336" s="17"/>
      <c r="EH336" s="17"/>
      <c r="EI336" s="17"/>
      <c r="EJ336" s="17"/>
      <c r="EK336" s="17"/>
    </row>
    <row r="337" spans="1:141" ht="16.5" customHeight="1">
      <c r="A337" s="17"/>
      <c r="B337" s="17"/>
      <c r="C337" s="17"/>
      <c r="D337" s="145"/>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46"/>
      <c r="AI337" s="146"/>
      <c r="AJ337" s="17"/>
      <c r="AK337" s="17"/>
      <c r="AL337" s="146"/>
      <c r="AM337" s="146"/>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c r="BN337" s="17"/>
      <c r="BO337" s="17"/>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11"/>
      <c r="DW337" s="111"/>
      <c r="DX337" s="111"/>
      <c r="DY337" s="111"/>
      <c r="DZ337" s="111"/>
      <c r="EA337" s="111"/>
      <c r="EB337" s="17"/>
      <c r="EC337" s="17"/>
      <c r="ED337" s="17"/>
      <c r="EE337" s="17"/>
      <c r="EF337" s="17"/>
      <c r="EG337" s="17"/>
      <c r="EH337" s="17"/>
      <c r="EI337" s="17"/>
      <c r="EJ337" s="17"/>
      <c r="EK337" s="17"/>
    </row>
    <row r="338" spans="1:141" ht="16.5" customHeight="1">
      <c r="A338" s="17"/>
      <c r="B338" s="17"/>
      <c r="C338" s="17"/>
      <c r="D338" s="145"/>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46"/>
      <c r="AI338" s="146"/>
      <c r="AJ338" s="17"/>
      <c r="AK338" s="17"/>
      <c r="AL338" s="146"/>
      <c r="AM338" s="146"/>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c r="BN338" s="17"/>
      <c r="BO338" s="17"/>
      <c r="BP338" s="17"/>
      <c r="BQ338" s="17"/>
      <c r="BR338" s="17"/>
      <c r="BS338" s="17"/>
      <c r="BT338" s="17"/>
      <c r="BU338" s="17"/>
      <c r="BV338" s="17"/>
      <c r="BW338" s="17"/>
      <c r="BX338" s="17"/>
      <c r="BY338" s="17"/>
      <c r="BZ338" s="17"/>
      <c r="CA338" s="17"/>
      <c r="CB338" s="17"/>
      <c r="CC338" s="17"/>
      <c r="CD338" s="17"/>
      <c r="CE338" s="17"/>
      <c r="CF338" s="17"/>
      <c r="CG338" s="17"/>
      <c r="CH338" s="17"/>
      <c r="CI338" s="17"/>
      <c r="CJ338" s="17"/>
      <c r="CK338" s="17"/>
      <c r="CL338" s="17"/>
      <c r="CM338" s="17"/>
      <c r="CN338" s="17"/>
      <c r="CO338" s="17"/>
      <c r="CP338" s="17"/>
      <c r="CQ338" s="17"/>
      <c r="CR338" s="17"/>
      <c r="CS338" s="17"/>
      <c r="CT338" s="17"/>
      <c r="CU338" s="17"/>
      <c r="CV338" s="17"/>
      <c r="CW338" s="17"/>
      <c r="CX338" s="17"/>
      <c r="CY338" s="17"/>
      <c r="CZ338" s="17"/>
      <c r="DA338" s="17"/>
      <c r="DB338" s="17"/>
      <c r="DC338" s="17"/>
      <c r="DD338" s="17"/>
      <c r="DE338" s="17"/>
      <c r="DF338" s="17"/>
      <c r="DG338" s="17"/>
      <c r="DH338" s="17"/>
      <c r="DI338" s="17"/>
      <c r="DJ338" s="17"/>
      <c r="DK338" s="17"/>
      <c r="DL338" s="17"/>
      <c r="DM338" s="17"/>
      <c r="DN338" s="17"/>
      <c r="DO338" s="17"/>
      <c r="DP338" s="17"/>
      <c r="DQ338" s="17"/>
      <c r="DR338" s="17"/>
      <c r="DS338" s="17"/>
      <c r="DT338" s="17"/>
      <c r="DU338" s="17"/>
      <c r="DV338" s="111"/>
      <c r="DW338" s="111"/>
      <c r="DX338" s="111"/>
      <c r="DY338" s="111"/>
      <c r="DZ338" s="111"/>
      <c r="EA338" s="111"/>
      <c r="EB338" s="17"/>
      <c r="EC338" s="17"/>
      <c r="ED338" s="17"/>
      <c r="EE338" s="17"/>
      <c r="EF338" s="17"/>
      <c r="EG338" s="17"/>
      <c r="EH338" s="17"/>
      <c r="EI338" s="17"/>
      <c r="EJ338" s="17"/>
      <c r="EK338" s="17"/>
    </row>
    <row r="339" spans="1:141" ht="16.5" customHeight="1">
      <c r="A339" s="17"/>
      <c r="B339" s="17"/>
      <c r="C339" s="17"/>
      <c r="D339" s="145"/>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46"/>
      <c r="AI339" s="146"/>
      <c r="AJ339" s="17"/>
      <c r="AK339" s="17"/>
      <c r="AL339" s="146"/>
      <c r="AM339" s="146"/>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c r="BN339" s="17"/>
      <c r="BO339" s="17"/>
      <c r="BP339" s="17"/>
      <c r="BQ339" s="17"/>
      <c r="BR339" s="17"/>
      <c r="BS339" s="17"/>
      <c r="BT339" s="17"/>
      <c r="BU339" s="17"/>
      <c r="BV339" s="17"/>
      <c r="BW339" s="17"/>
      <c r="BX339" s="17"/>
      <c r="BY339" s="17"/>
      <c r="BZ339" s="17"/>
      <c r="CA339" s="17"/>
      <c r="CB339" s="17"/>
      <c r="CC339" s="17"/>
      <c r="CD339" s="17"/>
      <c r="CE339" s="17"/>
      <c r="CF339" s="17"/>
      <c r="CG339" s="17"/>
      <c r="CH339" s="17"/>
      <c r="CI339" s="17"/>
      <c r="CJ339" s="17"/>
      <c r="CK339" s="17"/>
      <c r="CL339" s="17"/>
      <c r="CM339" s="17"/>
      <c r="CN339" s="17"/>
      <c r="CO339" s="17"/>
      <c r="CP339" s="17"/>
      <c r="CQ339" s="17"/>
      <c r="CR339" s="17"/>
      <c r="CS339" s="17"/>
      <c r="CT339" s="17"/>
      <c r="CU339" s="17"/>
      <c r="CV339" s="17"/>
      <c r="CW339" s="17"/>
      <c r="CX339" s="17"/>
      <c r="CY339" s="17"/>
      <c r="CZ339" s="17"/>
      <c r="DA339" s="17"/>
      <c r="DB339" s="17"/>
      <c r="DC339" s="17"/>
      <c r="DD339" s="17"/>
      <c r="DE339" s="17"/>
      <c r="DF339" s="17"/>
      <c r="DG339" s="17"/>
      <c r="DH339" s="17"/>
      <c r="DI339" s="17"/>
      <c r="DJ339" s="17"/>
      <c r="DK339" s="17"/>
      <c r="DL339" s="17"/>
      <c r="DM339" s="17"/>
      <c r="DN339" s="17"/>
      <c r="DO339" s="17"/>
      <c r="DP339" s="17"/>
      <c r="DQ339" s="17"/>
      <c r="DR339" s="17"/>
      <c r="DS339" s="17"/>
      <c r="DT339" s="17"/>
      <c r="DU339" s="17"/>
      <c r="DV339" s="111"/>
      <c r="DW339" s="111"/>
      <c r="DX339" s="111"/>
      <c r="DY339" s="111"/>
      <c r="DZ339" s="111"/>
      <c r="EA339" s="111"/>
      <c r="EB339" s="17"/>
      <c r="EC339" s="17"/>
      <c r="ED339" s="17"/>
      <c r="EE339" s="17"/>
      <c r="EF339" s="17"/>
      <c r="EG339" s="17"/>
      <c r="EH339" s="17"/>
      <c r="EI339" s="17"/>
      <c r="EJ339" s="17"/>
      <c r="EK339" s="17"/>
    </row>
    <row r="340" spans="1:141" ht="16.5" customHeight="1">
      <c r="A340" s="17"/>
      <c r="B340" s="17"/>
      <c r="C340" s="17"/>
      <c r="D340" s="145"/>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46"/>
      <c r="AI340" s="146"/>
      <c r="AJ340" s="17"/>
      <c r="AK340" s="17"/>
      <c r="AL340" s="146"/>
      <c r="AM340" s="146"/>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c r="BN340" s="17"/>
      <c r="BO340" s="17"/>
      <c r="BP340" s="17"/>
      <c r="BQ340" s="17"/>
      <c r="BR340" s="17"/>
      <c r="BS340" s="17"/>
      <c r="BT340" s="17"/>
      <c r="BU340" s="17"/>
      <c r="BV340" s="17"/>
      <c r="BW340" s="17"/>
      <c r="BX340" s="17"/>
      <c r="BY340" s="17"/>
      <c r="BZ340" s="17"/>
      <c r="CA340" s="17"/>
      <c r="CB340" s="17"/>
      <c r="CC340" s="17"/>
      <c r="CD340" s="17"/>
      <c r="CE340" s="17"/>
      <c r="CF340" s="17"/>
      <c r="CG340" s="17"/>
      <c r="CH340" s="17"/>
      <c r="CI340" s="17"/>
      <c r="CJ340" s="17"/>
      <c r="CK340" s="17"/>
      <c r="CL340" s="17"/>
      <c r="CM340" s="17"/>
      <c r="CN340" s="17"/>
      <c r="CO340" s="17"/>
      <c r="CP340" s="17"/>
      <c r="CQ340" s="17"/>
      <c r="CR340" s="17"/>
      <c r="CS340" s="17"/>
      <c r="CT340" s="17"/>
      <c r="CU340" s="17"/>
      <c r="CV340" s="17"/>
      <c r="CW340" s="17"/>
      <c r="CX340" s="17"/>
      <c r="CY340" s="17"/>
      <c r="CZ340" s="17"/>
      <c r="DA340" s="17"/>
      <c r="DB340" s="17"/>
      <c r="DC340" s="17"/>
      <c r="DD340" s="17"/>
      <c r="DE340" s="17"/>
      <c r="DF340" s="17"/>
      <c r="DG340" s="17"/>
      <c r="DH340" s="17"/>
      <c r="DI340" s="17"/>
      <c r="DJ340" s="17"/>
      <c r="DK340" s="17"/>
      <c r="DL340" s="17"/>
      <c r="DM340" s="17"/>
      <c r="DN340" s="17"/>
      <c r="DO340" s="17"/>
      <c r="DP340" s="17"/>
      <c r="DQ340" s="17"/>
      <c r="DR340" s="17"/>
      <c r="DS340" s="17"/>
      <c r="DT340" s="17"/>
      <c r="DU340" s="17"/>
      <c r="DV340" s="111"/>
      <c r="DW340" s="111"/>
      <c r="DX340" s="111"/>
      <c r="DY340" s="111"/>
      <c r="DZ340" s="111"/>
      <c r="EA340" s="111"/>
      <c r="EB340" s="17"/>
      <c r="EC340" s="17"/>
      <c r="ED340" s="17"/>
      <c r="EE340" s="17"/>
      <c r="EF340" s="17"/>
      <c r="EG340" s="17"/>
      <c r="EH340" s="17"/>
      <c r="EI340" s="17"/>
      <c r="EJ340" s="17"/>
      <c r="EK340" s="17"/>
    </row>
    <row r="341" spans="1:141" ht="16.5" customHeight="1">
      <c r="A341" s="17"/>
      <c r="B341" s="17"/>
      <c r="C341" s="17"/>
      <c r="D341" s="145"/>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46"/>
      <c r="AI341" s="146"/>
      <c r="AJ341" s="17"/>
      <c r="AK341" s="17"/>
      <c r="AL341" s="146"/>
      <c r="AM341" s="146"/>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c r="BN341" s="17"/>
      <c r="BO341" s="17"/>
      <c r="BP341" s="17"/>
      <c r="BQ341" s="17"/>
      <c r="BR341" s="17"/>
      <c r="BS341" s="17"/>
      <c r="BT341" s="17"/>
      <c r="BU341" s="17"/>
      <c r="BV341" s="17"/>
      <c r="BW341" s="17"/>
      <c r="BX341" s="17"/>
      <c r="BY341" s="17"/>
      <c r="BZ341" s="17"/>
      <c r="CA341" s="17"/>
      <c r="CB341" s="17"/>
      <c r="CC341" s="17"/>
      <c r="CD341" s="17"/>
      <c r="CE341" s="17"/>
      <c r="CF341" s="17"/>
      <c r="CG341" s="17"/>
      <c r="CH341" s="17"/>
      <c r="CI341" s="17"/>
      <c r="CJ341" s="17"/>
      <c r="CK341" s="17"/>
      <c r="CL341" s="17"/>
      <c r="CM341" s="17"/>
      <c r="CN341" s="17"/>
      <c r="CO341" s="17"/>
      <c r="CP341" s="17"/>
      <c r="CQ341" s="17"/>
      <c r="CR341" s="17"/>
      <c r="CS341" s="17"/>
      <c r="CT341" s="17"/>
      <c r="CU341" s="17"/>
      <c r="CV341" s="17"/>
      <c r="CW341" s="17"/>
      <c r="CX341" s="17"/>
      <c r="CY341" s="17"/>
      <c r="CZ341" s="17"/>
      <c r="DA341" s="17"/>
      <c r="DB341" s="17"/>
      <c r="DC341" s="17"/>
      <c r="DD341" s="17"/>
      <c r="DE341" s="17"/>
      <c r="DF341" s="17"/>
      <c r="DG341" s="17"/>
      <c r="DH341" s="17"/>
      <c r="DI341" s="17"/>
      <c r="DJ341" s="17"/>
      <c r="DK341" s="17"/>
      <c r="DL341" s="17"/>
      <c r="DM341" s="17"/>
      <c r="DN341" s="17"/>
      <c r="DO341" s="17"/>
      <c r="DP341" s="17"/>
      <c r="DQ341" s="17"/>
      <c r="DR341" s="17"/>
      <c r="DS341" s="17"/>
      <c r="DT341" s="17"/>
      <c r="DU341" s="17"/>
      <c r="DV341" s="111"/>
      <c r="DW341" s="111"/>
      <c r="DX341" s="111"/>
      <c r="DY341" s="111"/>
      <c r="DZ341" s="111"/>
      <c r="EA341" s="111"/>
      <c r="EB341" s="17"/>
      <c r="EC341" s="17"/>
      <c r="ED341" s="17"/>
      <c r="EE341" s="17"/>
      <c r="EF341" s="17"/>
      <c r="EG341" s="17"/>
      <c r="EH341" s="17"/>
      <c r="EI341" s="17"/>
      <c r="EJ341" s="17"/>
      <c r="EK341" s="17"/>
    </row>
    <row r="342" spans="1:141" ht="16.5" customHeight="1">
      <c r="A342" s="17"/>
      <c r="B342" s="17"/>
      <c r="C342" s="17"/>
      <c r="D342" s="145"/>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46"/>
      <c r="AI342" s="146"/>
      <c r="AJ342" s="17"/>
      <c r="AK342" s="17"/>
      <c r="AL342" s="146"/>
      <c r="AM342" s="146"/>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c r="BN342" s="17"/>
      <c r="BO342" s="17"/>
      <c r="BP342" s="17"/>
      <c r="BQ342" s="17"/>
      <c r="BR342" s="17"/>
      <c r="BS342" s="17"/>
      <c r="BT342" s="17"/>
      <c r="BU342" s="17"/>
      <c r="BV342" s="17"/>
      <c r="BW342" s="17"/>
      <c r="BX342" s="17"/>
      <c r="BY342" s="17"/>
      <c r="BZ342" s="17"/>
      <c r="CA342" s="17"/>
      <c r="CB342" s="17"/>
      <c r="CC342" s="17"/>
      <c r="CD342" s="17"/>
      <c r="CE342" s="17"/>
      <c r="CF342" s="17"/>
      <c r="CG342" s="17"/>
      <c r="CH342" s="17"/>
      <c r="CI342" s="17"/>
      <c r="CJ342" s="17"/>
      <c r="CK342" s="17"/>
      <c r="CL342" s="17"/>
      <c r="CM342" s="17"/>
      <c r="CN342" s="17"/>
      <c r="CO342" s="17"/>
      <c r="CP342" s="17"/>
      <c r="CQ342" s="17"/>
      <c r="CR342" s="17"/>
      <c r="CS342" s="17"/>
      <c r="CT342" s="17"/>
      <c r="CU342" s="17"/>
      <c r="CV342" s="17"/>
      <c r="CW342" s="17"/>
      <c r="CX342" s="17"/>
      <c r="CY342" s="17"/>
      <c r="CZ342" s="17"/>
      <c r="DA342" s="17"/>
      <c r="DB342" s="17"/>
      <c r="DC342" s="17"/>
      <c r="DD342" s="17"/>
      <c r="DE342" s="17"/>
      <c r="DF342" s="17"/>
      <c r="DG342" s="17"/>
      <c r="DH342" s="17"/>
      <c r="DI342" s="17"/>
      <c r="DJ342" s="17"/>
      <c r="DK342" s="17"/>
      <c r="DL342" s="17"/>
      <c r="DM342" s="17"/>
      <c r="DN342" s="17"/>
      <c r="DO342" s="17"/>
      <c r="DP342" s="17"/>
      <c r="DQ342" s="17"/>
      <c r="DR342" s="17"/>
      <c r="DS342" s="17"/>
      <c r="DT342" s="17"/>
      <c r="DU342" s="17"/>
      <c r="DV342" s="111"/>
      <c r="DW342" s="111"/>
      <c r="DX342" s="111"/>
      <c r="DY342" s="111"/>
      <c r="DZ342" s="111"/>
      <c r="EA342" s="111"/>
      <c r="EB342" s="17"/>
      <c r="EC342" s="17"/>
      <c r="ED342" s="17"/>
      <c r="EE342" s="17"/>
      <c r="EF342" s="17"/>
      <c r="EG342" s="17"/>
      <c r="EH342" s="17"/>
      <c r="EI342" s="17"/>
      <c r="EJ342" s="17"/>
      <c r="EK342" s="17"/>
    </row>
    <row r="343" spans="1:141" ht="16.5" customHeight="1">
      <c r="A343" s="17"/>
      <c r="B343" s="17"/>
      <c r="C343" s="17"/>
      <c r="D343" s="145"/>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46"/>
      <c r="AI343" s="146"/>
      <c r="AJ343" s="17"/>
      <c r="AK343" s="17"/>
      <c r="AL343" s="146"/>
      <c r="AM343" s="146"/>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c r="BN343" s="17"/>
      <c r="BO343" s="17"/>
      <c r="BP343" s="17"/>
      <c r="BQ343" s="17"/>
      <c r="BR343" s="17"/>
      <c r="BS343" s="17"/>
      <c r="BT343" s="17"/>
      <c r="BU343" s="17"/>
      <c r="BV343" s="17"/>
      <c r="BW343" s="17"/>
      <c r="BX343" s="17"/>
      <c r="BY343" s="17"/>
      <c r="BZ343" s="17"/>
      <c r="CA343" s="17"/>
      <c r="CB343" s="17"/>
      <c r="CC343" s="17"/>
      <c r="CD343" s="17"/>
      <c r="CE343" s="17"/>
      <c r="CF343" s="17"/>
      <c r="CG343" s="17"/>
      <c r="CH343" s="17"/>
      <c r="CI343" s="17"/>
      <c r="CJ343" s="17"/>
      <c r="CK343" s="17"/>
      <c r="CL343" s="17"/>
      <c r="CM343" s="17"/>
      <c r="CN343" s="17"/>
      <c r="CO343" s="17"/>
      <c r="CP343" s="17"/>
      <c r="CQ343" s="17"/>
      <c r="CR343" s="17"/>
      <c r="CS343" s="17"/>
      <c r="CT343" s="17"/>
      <c r="CU343" s="17"/>
      <c r="CV343" s="17"/>
      <c r="CW343" s="17"/>
      <c r="CX343" s="17"/>
      <c r="CY343" s="17"/>
      <c r="CZ343" s="17"/>
      <c r="DA343" s="17"/>
      <c r="DB343" s="17"/>
      <c r="DC343" s="17"/>
      <c r="DD343" s="17"/>
      <c r="DE343" s="17"/>
      <c r="DF343" s="17"/>
      <c r="DG343" s="17"/>
      <c r="DH343" s="17"/>
      <c r="DI343" s="17"/>
      <c r="DJ343" s="17"/>
      <c r="DK343" s="17"/>
      <c r="DL343" s="17"/>
      <c r="DM343" s="17"/>
      <c r="DN343" s="17"/>
      <c r="DO343" s="17"/>
      <c r="DP343" s="17"/>
      <c r="DQ343" s="17"/>
      <c r="DR343" s="17"/>
      <c r="DS343" s="17"/>
      <c r="DT343" s="17"/>
      <c r="DU343" s="17"/>
      <c r="DV343" s="111"/>
      <c r="DW343" s="111"/>
      <c r="DX343" s="111"/>
      <c r="DY343" s="111"/>
      <c r="DZ343" s="111"/>
      <c r="EA343" s="111"/>
      <c r="EB343" s="17"/>
      <c r="EC343" s="17"/>
      <c r="ED343" s="17"/>
      <c r="EE343" s="17"/>
      <c r="EF343" s="17"/>
      <c r="EG343" s="17"/>
      <c r="EH343" s="17"/>
      <c r="EI343" s="17"/>
      <c r="EJ343" s="17"/>
      <c r="EK343" s="17"/>
    </row>
    <row r="344" spans="1:141" ht="16.5" customHeight="1">
      <c r="A344" s="17"/>
      <c r="B344" s="17"/>
      <c r="C344" s="17"/>
      <c r="D344" s="145"/>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46"/>
      <c r="AI344" s="146"/>
      <c r="AJ344" s="17"/>
      <c r="AK344" s="17"/>
      <c r="AL344" s="146"/>
      <c r="AM344" s="146"/>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c r="BN344" s="17"/>
      <c r="BO344" s="17"/>
      <c r="BP344" s="17"/>
      <c r="BQ344" s="17"/>
      <c r="BR344" s="17"/>
      <c r="BS344" s="17"/>
      <c r="BT344" s="17"/>
      <c r="BU344" s="17"/>
      <c r="BV344" s="17"/>
      <c r="BW344" s="17"/>
      <c r="BX344" s="17"/>
      <c r="BY344" s="17"/>
      <c r="BZ344" s="17"/>
      <c r="CA344" s="17"/>
      <c r="CB344" s="17"/>
      <c r="CC344" s="17"/>
      <c r="CD344" s="17"/>
      <c r="CE344" s="17"/>
      <c r="CF344" s="17"/>
      <c r="CG344" s="17"/>
      <c r="CH344" s="17"/>
      <c r="CI344" s="17"/>
      <c r="CJ344" s="17"/>
      <c r="CK344" s="17"/>
      <c r="CL344" s="17"/>
      <c r="CM344" s="17"/>
      <c r="CN344" s="17"/>
      <c r="CO344" s="17"/>
      <c r="CP344" s="17"/>
      <c r="CQ344" s="17"/>
      <c r="CR344" s="17"/>
      <c r="CS344" s="17"/>
      <c r="CT344" s="17"/>
      <c r="CU344" s="17"/>
      <c r="CV344" s="17"/>
      <c r="CW344" s="17"/>
      <c r="CX344" s="17"/>
      <c r="CY344" s="17"/>
      <c r="CZ344" s="17"/>
      <c r="DA344" s="17"/>
      <c r="DB344" s="17"/>
      <c r="DC344" s="17"/>
      <c r="DD344" s="17"/>
      <c r="DE344" s="17"/>
      <c r="DF344" s="17"/>
      <c r="DG344" s="17"/>
      <c r="DH344" s="17"/>
      <c r="DI344" s="17"/>
      <c r="DJ344" s="17"/>
      <c r="DK344" s="17"/>
      <c r="DL344" s="17"/>
      <c r="DM344" s="17"/>
      <c r="DN344" s="17"/>
      <c r="DO344" s="17"/>
      <c r="DP344" s="17"/>
      <c r="DQ344" s="17"/>
      <c r="DR344" s="17"/>
      <c r="DS344" s="17"/>
      <c r="DT344" s="17"/>
      <c r="DU344" s="17"/>
      <c r="DV344" s="111"/>
      <c r="DW344" s="111"/>
      <c r="DX344" s="111"/>
      <c r="DY344" s="111"/>
      <c r="DZ344" s="111"/>
      <c r="EA344" s="111"/>
      <c r="EB344" s="17"/>
      <c r="EC344" s="17"/>
      <c r="ED344" s="17"/>
      <c r="EE344" s="17"/>
      <c r="EF344" s="17"/>
      <c r="EG344" s="17"/>
      <c r="EH344" s="17"/>
      <c r="EI344" s="17"/>
      <c r="EJ344" s="17"/>
      <c r="EK344" s="17"/>
    </row>
    <row r="345" spans="1:141" ht="16.5" customHeight="1">
      <c r="A345" s="17"/>
      <c r="B345" s="17"/>
      <c r="C345" s="17"/>
      <c r="D345" s="145"/>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46"/>
      <c r="AI345" s="146"/>
      <c r="AJ345" s="17"/>
      <c r="AK345" s="17"/>
      <c r="AL345" s="146"/>
      <c r="AM345" s="146"/>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c r="BN345" s="17"/>
      <c r="BO345" s="17"/>
      <c r="BP345" s="17"/>
      <c r="BQ345" s="17"/>
      <c r="BR345" s="17"/>
      <c r="BS345" s="17"/>
      <c r="BT345" s="17"/>
      <c r="BU345" s="17"/>
      <c r="BV345" s="17"/>
      <c r="BW345" s="17"/>
      <c r="BX345" s="17"/>
      <c r="BY345" s="17"/>
      <c r="BZ345" s="17"/>
      <c r="CA345" s="17"/>
      <c r="CB345" s="17"/>
      <c r="CC345" s="17"/>
      <c r="CD345" s="17"/>
      <c r="CE345" s="17"/>
      <c r="CF345" s="17"/>
      <c r="CG345" s="17"/>
      <c r="CH345" s="17"/>
      <c r="CI345" s="17"/>
      <c r="CJ345" s="17"/>
      <c r="CK345" s="17"/>
      <c r="CL345" s="17"/>
      <c r="CM345" s="17"/>
      <c r="CN345" s="17"/>
      <c r="CO345" s="17"/>
      <c r="CP345" s="17"/>
      <c r="CQ345" s="17"/>
      <c r="CR345" s="17"/>
      <c r="CS345" s="17"/>
      <c r="CT345" s="17"/>
      <c r="CU345" s="17"/>
      <c r="CV345" s="17"/>
      <c r="CW345" s="17"/>
      <c r="CX345" s="17"/>
      <c r="CY345" s="17"/>
      <c r="CZ345" s="17"/>
      <c r="DA345" s="17"/>
      <c r="DB345" s="17"/>
      <c r="DC345" s="17"/>
      <c r="DD345" s="17"/>
      <c r="DE345" s="17"/>
      <c r="DF345" s="17"/>
      <c r="DG345" s="17"/>
      <c r="DH345" s="17"/>
      <c r="DI345" s="17"/>
      <c r="DJ345" s="17"/>
      <c r="DK345" s="17"/>
      <c r="DL345" s="17"/>
      <c r="DM345" s="17"/>
      <c r="DN345" s="17"/>
      <c r="DO345" s="17"/>
      <c r="DP345" s="17"/>
      <c r="DQ345" s="17"/>
      <c r="DR345" s="17"/>
      <c r="DS345" s="17"/>
      <c r="DT345" s="17"/>
      <c r="DU345" s="17"/>
      <c r="DV345" s="111"/>
      <c r="DW345" s="111"/>
      <c r="DX345" s="111"/>
      <c r="DY345" s="111"/>
      <c r="DZ345" s="111"/>
      <c r="EA345" s="111"/>
      <c r="EB345" s="17"/>
      <c r="EC345" s="17"/>
      <c r="ED345" s="17"/>
      <c r="EE345" s="17"/>
      <c r="EF345" s="17"/>
      <c r="EG345" s="17"/>
      <c r="EH345" s="17"/>
      <c r="EI345" s="17"/>
      <c r="EJ345" s="17"/>
      <c r="EK345" s="17"/>
    </row>
    <row r="346" spans="1:141" ht="16.5" customHeight="1">
      <c r="A346" s="17"/>
      <c r="B346" s="17"/>
      <c r="C346" s="17"/>
      <c r="D346" s="145"/>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46"/>
      <c r="AI346" s="146"/>
      <c r="AJ346" s="17"/>
      <c r="AK346" s="17"/>
      <c r="AL346" s="146"/>
      <c r="AM346" s="146"/>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c r="BN346" s="17"/>
      <c r="BO346" s="17"/>
      <c r="BP346" s="17"/>
      <c r="BQ346" s="17"/>
      <c r="BR346" s="17"/>
      <c r="BS346" s="17"/>
      <c r="BT346" s="17"/>
      <c r="BU346" s="17"/>
      <c r="BV346" s="17"/>
      <c r="BW346" s="17"/>
      <c r="BX346" s="17"/>
      <c r="BY346" s="17"/>
      <c r="BZ346" s="17"/>
      <c r="CA346" s="17"/>
      <c r="CB346" s="17"/>
      <c r="CC346" s="17"/>
      <c r="CD346" s="17"/>
      <c r="CE346" s="17"/>
      <c r="CF346" s="17"/>
      <c r="CG346" s="17"/>
      <c r="CH346" s="17"/>
      <c r="CI346" s="17"/>
      <c r="CJ346" s="17"/>
      <c r="CK346" s="17"/>
      <c r="CL346" s="17"/>
      <c r="CM346" s="17"/>
      <c r="CN346" s="17"/>
      <c r="CO346" s="17"/>
      <c r="CP346" s="17"/>
      <c r="CQ346" s="17"/>
      <c r="CR346" s="17"/>
      <c r="CS346" s="17"/>
      <c r="CT346" s="17"/>
      <c r="CU346" s="17"/>
      <c r="CV346" s="17"/>
      <c r="CW346" s="17"/>
      <c r="CX346" s="17"/>
      <c r="CY346" s="17"/>
      <c r="CZ346" s="17"/>
      <c r="DA346" s="17"/>
      <c r="DB346" s="17"/>
      <c r="DC346" s="17"/>
      <c r="DD346" s="17"/>
      <c r="DE346" s="17"/>
      <c r="DF346" s="17"/>
      <c r="DG346" s="17"/>
      <c r="DH346" s="17"/>
      <c r="DI346" s="17"/>
      <c r="DJ346" s="17"/>
      <c r="DK346" s="17"/>
      <c r="DL346" s="17"/>
      <c r="DM346" s="17"/>
      <c r="DN346" s="17"/>
      <c r="DO346" s="17"/>
      <c r="DP346" s="17"/>
      <c r="DQ346" s="17"/>
      <c r="DR346" s="17"/>
      <c r="DS346" s="17"/>
      <c r="DT346" s="17"/>
      <c r="DU346" s="17"/>
      <c r="DV346" s="111"/>
      <c r="DW346" s="111"/>
      <c r="DX346" s="111"/>
      <c r="DY346" s="111"/>
      <c r="DZ346" s="111"/>
      <c r="EA346" s="111"/>
      <c r="EB346" s="17"/>
      <c r="EC346" s="17"/>
      <c r="ED346" s="17"/>
      <c r="EE346" s="17"/>
      <c r="EF346" s="17"/>
      <c r="EG346" s="17"/>
      <c r="EH346" s="17"/>
      <c r="EI346" s="17"/>
      <c r="EJ346" s="17"/>
      <c r="EK346" s="17"/>
    </row>
    <row r="347" spans="1:141" ht="16.5" customHeight="1">
      <c r="A347" s="17"/>
      <c r="B347" s="17"/>
      <c r="C347" s="17"/>
      <c r="D347" s="145"/>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46"/>
      <c r="AI347" s="146"/>
      <c r="AJ347" s="17"/>
      <c r="AK347" s="17"/>
      <c r="AL347" s="146"/>
      <c r="AM347" s="146"/>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c r="BN347" s="17"/>
      <c r="BO347" s="17"/>
      <c r="BP347" s="17"/>
      <c r="BQ347" s="17"/>
      <c r="BR347" s="17"/>
      <c r="BS347" s="17"/>
      <c r="BT347" s="17"/>
      <c r="BU347" s="17"/>
      <c r="BV347" s="17"/>
      <c r="BW347" s="17"/>
      <c r="BX347" s="17"/>
      <c r="BY347" s="17"/>
      <c r="BZ347" s="17"/>
      <c r="CA347" s="17"/>
      <c r="CB347" s="17"/>
      <c r="CC347" s="17"/>
      <c r="CD347" s="17"/>
      <c r="CE347" s="17"/>
      <c r="CF347" s="17"/>
      <c r="CG347" s="17"/>
      <c r="CH347" s="17"/>
      <c r="CI347" s="17"/>
      <c r="CJ347" s="17"/>
      <c r="CK347" s="17"/>
      <c r="CL347" s="17"/>
      <c r="CM347" s="17"/>
      <c r="CN347" s="17"/>
      <c r="CO347" s="17"/>
      <c r="CP347" s="17"/>
      <c r="CQ347" s="17"/>
      <c r="CR347" s="17"/>
      <c r="CS347" s="17"/>
      <c r="CT347" s="17"/>
      <c r="CU347" s="17"/>
      <c r="CV347" s="17"/>
      <c r="CW347" s="17"/>
      <c r="CX347" s="17"/>
      <c r="CY347" s="17"/>
      <c r="CZ347" s="17"/>
      <c r="DA347" s="17"/>
      <c r="DB347" s="17"/>
      <c r="DC347" s="17"/>
      <c r="DD347" s="17"/>
      <c r="DE347" s="17"/>
      <c r="DF347" s="17"/>
      <c r="DG347" s="17"/>
      <c r="DH347" s="17"/>
      <c r="DI347" s="17"/>
      <c r="DJ347" s="17"/>
      <c r="DK347" s="17"/>
      <c r="DL347" s="17"/>
      <c r="DM347" s="17"/>
      <c r="DN347" s="17"/>
      <c r="DO347" s="17"/>
      <c r="DP347" s="17"/>
      <c r="DQ347" s="17"/>
      <c r="DR347" s="17"/>
      <c r="DS347" s="17"/>
      <c r="DT347" s="17"/>
      <c r="DU347" s="17"/>
      <c r="DV347" s="111"/>
      <c r="DW347" s="111"/>
      <c r="DX347" s="111"/>
      <c r="DY347" s="111"/>
      <c r="DZ347" s="111"/>
      <c r="EA347" s="111"/>
      <c r="EB347" s="17"/>
      <c r="EC347" s="17"/>
      <c r="ED347" s="17"/>
      <c r="EE347" s="17"/>
      <c r="EF347" s="17"/>
      <c r="EG347" s="17"/>
      <c r="EH347" s="17"/>
      <c r="EI347" s="17"/>
      <c r="EJ347" s="17"/>
      <c r="EK347" s="17"/>
    </row>
    <row r="348" spans="1:141" ht="16.5" customHeight="1">
      <c r="A348" s="17"/>
      <c r="B348" s="17"/>
      <c r="C348" s="17"/>
      <c r="D348" s="145"/>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46"/>
      <c r="AI348" s="146"/>
      <c r="AJ348" s="17"/>
      <c r="AK348" s="17"/>
      <c r="AL348" s="146"/>
      <c r="AM348" s="146"/>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c r="BN348" s="17"/>
      <c r="BO348" s="17"/>
      <c r="BP348" s="17"/>
      <c r="BQ348" s="17"/>
      <c r="BR348" s="17"/>
      <c r="BS348" s="17"/>
      <c r="BT348" s="17"/>
      <c r="BU348" s="17"/>
      <c r="BV348" s="17"/>
      <c r="BW348" s="17"/>
      <c r="BX348" s="17"/>
      <c r="BY348" s="17"/>
      <c r="BZ348" s="17"/>
      <c r="CA348" s="17"/>
      <c r="CB348" s="17"/>
      <c r="CC348" s="17"/>
      <c r="CD348" s="17"/>
      <c r="CE348" s="17"/>
      <c r="CF348" s="17"/>
      <c r="CG348" s="17"/>
      <c r="CH348" s="17"/>
      <c r="CI348" s="17"/>
      <c r="CJ348" s="17"/>
      <c r="CK348" s="17"/>
      <c r="CL348" s="17"/>
      <c r="CM348" s="17"/>
      <c r="CN348" s="17"/>
      <c r="CO348" s="17"/>
      <c r="CP348" s="17"/>
      <c r="CQ348" s="17"/>
      <c r="CR348" s="17"/>
      <c r="CS348" s="17"/>
      <c r="CT348" s="17"/>
      <c r="CU348" s="17"/>
      <c r="CV348" s="17"/>
      <c r="CW348" s="17"/>
      <c r="CX348" s="17"/>
      <c r="CY348" s="17"/>
      <c r="CZ348" s="17"/>
      <c r="DA348" s="17"/>
      <c r="DB348" s="17"/>
      <c r="DC348" s="17"/>
      <c r="DD348" s="17"/>
      <c r="DE348" s="17"/>
      <c r="DF348" s="17"/>
      <c r="DG348" s="17"/>
      <c r="DH348" s="17"/>
      <c r="DI348" s="17"/>
      <c r="DJ348" s="17"/>
      <c r="DK348" s="17"/>
      <c r="DL348" s="17"/>
      <c r="DM348" s="17"/>
      <c r="DN348" s="17"/>
      <c r="DO348" s="17"/>
      <c r="DP348" s="17"/>
      <c r="DQ348" s="17"/>
      <c r="DR348" s="17"/>
      <c r="DS348" s="17"/>
      <c r="DT348" s="17"/>
      <c r="DU348" s="17"/>
      <c r="DV348" s="111"/>
      <c r="DW348" s="111"/>
      <c r="DX348" s="111"/>
      <c r="DY348" s="111"/>
      <c r="DZ348" s="111"/>
      <c r="EA348" s="111"/>
      <c r="EB348" s="17"/>
      <c r="EC348" s="17"/>
      <c r="ED348" s="17"/>
      <c r="EE348" s="17"/>
      <c r="EF348" s="17"/>
      <c r="EG348" s="17"/>
      <c r="EH348" s="17"/>
      <c r="EI348" s="17"/>
      <c r="EJ348" s="17"/>
      <c r="EK348" s="17"/>
    </row>
    <row r="349" spans="1:141" ht="16.5" customHeight="1">
      <c r="A349" s="17"/>
      <c r="B349" s="17"/>
      <c r="C349" s="17"/>
      <c r="D349" s="145"/>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46"/>
      <c r="AI349" s="146"/>
      <c r="AJ349" s="17"/>
      <c r="AK349" s="17"/>
      <c r="AL349" s="146"/>
      <c r="AM349" s="146"/>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c r="BN349" s="17"/>
      <c r="BO349" s="17"/>
      <c r="BP349" s="17"/>
      <c r="BQ349" s="17"/>
      <c r="BR349" s="17"/>
      <c r="BS349" s="17"/>
      <c r="BT349" s="17"/>
      <c r="BU349" s="17"/>
      <c r="BV349" s="17"/>
      <c r="BW349" s="17"/>
      <c r="BX349" s="17"/>
      <c r="BY349" s="17"/>
      <c r="BZ349" s="17"/>
      <c r="CA349" s="17"/>
      <c r="CB349" s="17"/>
      <c r="CC349" s="17"/>
      <c r="CD349" s="17"/>
      <c r="CE349" s="17"/>
      <c r="CF349" s="17"/>
      <c r="CG349" s="17"/>
      <c r="CH349" s="17"/>
      <c r="CI349" s="17"/>
      <c r="CJ349" s="17"/>
      <c r="CK349" s="17"/>
      <c r="CL349" s="17"/>
      <c r="CM349" s="17"/>
      <c r="CN349" s="17"/>
      <c r="CO349" s="17"/>
      <c r="CP349" s="17"/>
      <c r="CQ349" s="17"/>
      <c r="CR349" s="17"/>
      <c r="CS349" s="17"/>
      <c r="CT349" s="17"/>
      <c r="CU349" s="17"/>
      <c r="CV349" s="17"/>
      <c r="CW349" s="17"/>
      <c r="CX349" s="17"/>
      <c r="CY349" s="17"/>
      <c r="CZ349" s="17"/>
      <c r="DA349" s="17"/>
      <c r="DB349" s="17"/>
      <c r="DC349" s="17"/>
      <c r="DD349" s="17"/>
      <c r="DE349" s="17"/>
      <c r="DF349" s="17"/>
      <c r="DG349" s="17"/>
      <c r="DH349" s="17"/>
      <c r="DI349" s="17"/>
      <c r="DJ349" s="17"/>
      <c r="DK349" s="17"/>
      <c r="DL349" s="17"/>
      <c r="DM349" s="17"/>
      <c r="DN349" s="17"/>
      <c r="DO349" s="17"/>
      <c r="DP349" s="17"/>
      <c r="DQ349" s="17"/>
      <c r="DR349" s="17"/>
      <c r="DS349" s="17"/>
      <c r="DT349" s="17"/>
      <c r="DU349" s="17"/>
      <c r="DV349" s="111"/>
      <c r="DW349" s="111"/>
      <c r="DX349" s="111"/>
      <c r="DY349" s="111"/>
      <c r="DZ349" s="111"/>
      <c r="EA349" s="111"/>
      <c r="EB349" s="17"/>
      <c r="EC349" s="17"/>
      <c r="ED349" s="17"/>
      <c r="EE349" s="17"/>
      <c r="EF349" s="17"/>
      <c r="EG349" s="17"/>
      <c r="EH349" s="17"/>
      <c r="EI349" s="17"/>
      <c r="EJ349" s="17"/>
      <c r="EK349" s="17"/>
    </row>
    <row r="350" spans="1:141" ht="16.5" customHeight="1">
      <c r="A350" s="17"/>
      <c r="B350" s="17"/>
      <c r="C350" s="17"/>
      <c r="D350" s="145"/>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46"/>
      <c r="AI350" s="146"/>
      <c r="AJ350" s="17"/>
      <c r="AK350" s="17"/>
      <c r="AL350" s="146"/>
      <c r="AM350" s="146"/>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c r="BN350" s="17"/>
      <c r="BO350" s="17"/>
      <c r="BP350" s="17"/>
      <c r="BQ350" s="17"/>
      <c r="BR350" s="17"/>
      <c r="BS350" s="17"/>
      <c r="BT350" s="17"/>
      <c r="BU350" s="17"/>
      <c r="BV350" s="17"/>
      <c r="BW350" s="17"/>
      <c r="BX350" s="17"/>
      <c r="BY350" s="17"/>
      <c r="BZ350" s="17"/>
      <c r="CA350" s="17"/>
      <c r="CB350" s="17"/>
      <c r="CC350" s="17"/>
      <c r="CD350" s="17"/>
      <c r="CE350" s="17"/>
      <c r="CF350" s="17"/>
      <c r="CG350" s="17"/>
      <c r="CH350" s="17"/>
      <c r="CI350" s="17"/>
      <c r="CJ350" s="17"/>
      <c r="CK350" s="17"/>
      <c r="CL350" s="17"/>
      <c r="CM350" s="17"/>
      <c r="CN350" s="17"/>
      <c r="CO350" s="17"/>
      <c r="CP350" s="17"/>
      <c r="CQ350" s="17"/>
      <c r="CR350" s="17"/>
      <c r="CS350" s="17"/>
      <c r="CT350" s="17"/>
      <c r="CU350" s="17"/>
      <c r="CV350" s="17"/>
      <c r="CW350" s="17"/>
      <c r="CX350" s="17"/>
      <c r="CY350" s="17"/>
      <c r="CZ350" s="17"/>
      <c r="DA350" s="17"/>
      <c r="DB350" s="17"/>
      <c r="DC350" s="17"/>
      <c r="DD350" s="17"/>
      <c r="DE350" s="17"/>
      <c r="DF350" s="17"/>
      <c r="DG350" s="17"/>
      <c r="DH350" s="17"/>
      <c r="DI350" s="17"/>
      <c r="DJ350" s="17"/>
      <c r="DK350" s="17"/>
      <c r="DL350" s="17"/>
      <c r="DM350" s="17"/>
      <c r="DN350" s="17"/>
      <c r="DO350" s="17"/>
      <c r="DP350" s="17"/>
      <c r="DQ350" s="17"/>
      <c r="DR350" s="17"/>
      <c r="DS350" s="17"/>
      <c r="DT350" s="17"/>
      <c r="DU350" s="17"/>
      <c r="DV350" s="111"/>
      <c r="DW350" s="111"/>
      <c r="DX350" s="111"/>
      <c r="DY350" s="111"/>
      <c r="DZ350" s="111"/>
      <c r="EA350" s="111"/>
      <c r="EB350" s="17"/>
      <c r="EC350" s="17"/>
      <c r="ED350" s="17"/>
      <c r="EE350" s="17"/>
      <c r="EF350" s="17"/>
      <c r="EG350" s="17"/>
      <c r="EH350" s="17"/>
      <c r="EI350" s="17"/>
      <c r="EJ350" s="17"/>
      <c r="EK350" s="17"/>
    </row>
    <row r="351" spans="1:141" ht="16.5" customHeight="1">
      <c r="A351" s="17"/>
      <c r="B351" s="17"/>
      <c r="C351" s="17"/>
      <c r="D351" s="145"/>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46"/>
      <c r="AI351" s="146"/>
      <c r="AJ351" s="17"/>
      <c r="AK351" s="17"/>
      <c r="AL351" s="146"/>
      <c r="AM351" s="146"/>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c r="BN351" s="17"/>
      <c r="BO351" s="17"/>
      <c r="BP351" s="17"/>
      <c r="BQ351" s="17"/>
      <c r="BR351" s="17"/>
      <c r="BS351" s="17"/>
      <c r="BT351" s="17"/>
      <c r="BU351" s="17"/>
      <c r="BV351" s="17"/>
      <c r="BW351" s="17"/>
      <c r="BX351" s="17"/>
      <c r="BY351" s="17"/>
      <c r="BZ351" s="17"/>
      <c r="CA351" s="17"/>
      <c r="CB351" s="17"/>
      <c r="CC351" s="17"/>
      <c r="CD351" s="17"/>
      <c r="CE351" s="17"/>
      <c r="CF351" s="17"/>
      <c r="CG351" s="17"/>
      <c r="CH351" s="17"/>
      <c r="CI351" s="17"/>
      <c r="CJ351" s="17"/>
      <c r="CK351" s="17"/>
      <c r="CL351" s="17"/>
      <c r="CM351" s="17"/>
      <c r="CN351" s="17"/>
      <c r="CO351" s="17"/>
      <c r="CP351" s="17"/>
      <c r="CQ351" s="17"/>
      <c r="CR351" s="17"/>
      <c r="CS351" s="17"/>
      <c r="CT351" s="17"/>
      <c r="CU351" s="17"/>
      <c r="CV351" s="17"/>
      <c r="CW351" s="17"/>
      <c r="CX351" s="17"/>
      <c r="CY351" s="17"/>
      <c r="CZ351" s="17"/>
      <c r="DA351" s="17"/>
      <c r="DB351" s="17"/>
      <c r="DC351" s="17"/>
      <c r="DD351" s="17"/>
      <c r="DE351" s="17"/>
      <c r="DF351" s="17"/>
      <c r="DG351" s="17"/>
      <c r="DH351" s="17"/>
      <c r="DI351" s="17"/>
      <c r="DJ351" s="17"/>
      <c r="DK351" s="17"/>
      <c r="DL351" s="17"/>
      <c r="DM351" s="17"/>
      <c r="DN351" s="17"/>
      <c r="DO351" s="17"/>
      <c r="DP351" s="17"/>
      <c r="DQ351" s="17"/>
      <c r="DR351" s="17"/>
      <c r="DS351" s="17"/>
      <c r="DT351" s="17"/>
      <c r="DU351" s="17"/>
      <c r="DV351" s="111"/>
      <c r="DW351" s="111"/>
      <c r="DX351" s="111"/>
      <c r="DY351" s="111"/>
      <c r="DZ351" s="111"/>
      <c r="EA351" s="111"/>
      <c r="EB351" s="17"/>
      <c r="EC351" s="17"/>
      <c r="ED351" s="17"/>
      <c r="EE351" s="17"/>
      <c r="EF351" s="17"/>
      <c r="EG351" s="17"/>
      <c r="EH351" s="17"/>
      <c r="EI351" s="17"/>
      <c r="EJ351" s="17"/>
      <c r="EK351" s="17"/>
    </row>
    <row r="352" spans="1:141" ht="16.5" customHeight="1">
      <c r="A352" s="17"/>
      <c r="B352" s="17"/>
      <c r="C352" s="17"/>
      <c r="D352" s="145"/>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46"/>
      <c r="AI352" s="146"/>
      <c r="AJ352" s="17"/>
      <c r="AK352" s="17"/>
      <c r="AL352" s="146"/>
      <c r="AM352" s="146"/>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c r="DJ352" s="17"/>
      <c r="DK352" s="17"/>
      <c r="DL352" s="17"/>
      <c r="DM352" s="17"/>
      <c r="DN352" s="17"/>
      <c r="DO352" s="17"/>
      <c r="DP352" s="17"/>
      <c r="DQ352" s="17"/>
      <c r="DR352" s="17"/>
      <c r="DS352" s="17"/>
      <c r="DT352" s="17"/>
      <c r="DU352" s="17"/>
      <c r="DV352" s="111"/>
      <c r="DW352" s="111"/>
      <c r="DX352" s="111"/>
      <c r="DY352" s="111"/>
      <c r="DZ352" s="111"/>
      <c r="EA352" s="111"/>
      <c r="EB352" s="17"/>
      <c r="EC352" s="17"/>
      <c r="ED352" s="17"/>
      <c r="EE352" s="17"/>
      <c r="EF352" s="17"/>
      <c r="EG352" s="17"/>
      <c r="EH352" s="17"/>
      <c r="EI352" s="17"/>
      <c r="EJ352" s="17"/>
      <c r="EK352" s="17"/>
    </row>
    <row r="353" spans="1:141" ht="16.5" customHeight="1">
      <c r="A353" s="17"/>
      <c r="B353" s="17"/>
      <c r="C353" s="17"/>
      <c r="D353" s="145"/>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46"/>
      <c r="AI353" s="146"/>
      <c r="AJ353" s="17"/>
      <c r="AK353" s="17"/>
      <c r="AL353" s="146"/>
      <c r="AM353" s="146"/>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c r="BN353" s="17"/>
      <c r="BO353" s="17"/>
      <c r="BP353" s="17"/>
      <c r="BQ353" s="17"/>
      <c r="BR353" s="17"/>
      <c r="BS353" s="17"/>
      <c r="BT353" s="17"/>
      <c r="BU353" s="17"/>
      <c r="BV353" s="17"/>
      <c r="BW353" s="17"/>
      <c r="BX353" s="17"/>
      <c r="BY353" s="17"/>
      <c r="BZ353" s="17"/>
      <c r="CA353" s="17"/>
      <c r="CB353" s="17"/>
      <c r="CC353" s="17"/>
      <c r="CD353" s="17"/>
      <c r="CE353" s="17"/>
      <c r="CF353" s="17"/>
      <c r="CG353" s="17"/>
      <c r="CH353" s="17"/>
      <c r="CI353" s="17"/>
      <c r="CJ353" s="17"/>
      <c r="CK353" s="17"/>
      <c r="CL353" s="17"/>
      <c r="CM353" s="17"/>
      <c r="CN353" s="17"/>
      <c r="CO353" s="17"/>
      <c r="CP353" s="17"/>
      <c r="CQ353" s="17"/>
      <c r="CR353" s="17"/>
      <c r="CS353" s="17"/>
      <c r="CT353" s="17"/>
      <c r="CU353" s="17"/>
      <c r="CV353" s="17"/>
      <c r="CW353" s="17"/>
      <c r="CX353" s="17"/>
      <c r="CY353" s="17"/>
      <c r="CZ353" s="17"/>
      <c r="DA353" s="17"/>
      <c r="DB353" s="17"/>
      <c r="DC353" s="17"/>
      <c r="DD353" s="17"/>
      <c r="DE353" s="17"/>
      <c r="DF353" s="17"/>
      <c r="DG353" s="17"/>
      <c r="DH353" s="17"/>
      <c r="DI353" s="17"/>
      <c r="DJ353" s="17"/>
      <c r="DK353" s="17"/>
      <c r="DL353" s="17"/>
      <c r="DM353" s="17"/>
      <c r="DN353" s="17"/>
      <c r="DO353" s="17"/>
      <c r="DP353" s="17"/>
      <c r="DQ353" s="17"/>
      <c r="DR353" s="17"/>
      <c r="DS353" s="17"/>
      <c r="DT353" s="17"/>
      <c r="DU353" s="17"/>
      <c r="DV353" s="111"/>
      <c r="DW353" s="111"/>
      <c r="DX353" s="111"/>
      <c r="DY353" s="111"/>
      <c r="DZ353" s="111"/>
      <c r="EA353" s="111"/>
      <c r="EB353" s="17"/>
      <c r="EC353" s="17"/>
      <c r="ED353" s="17"/>
      <c r="EE353" s="17"/>
      <c r="EF353" s="17"/>
      <c r="EG353" s="17"/>
      <c r="EH353" s="17"/>
      <c r="EI353" s="17"/>
      <c r="EJ353" s="17"/>
      <c r="EK353" s="17"/>
    </row>
    <row r="354" spans="1:141" ht="16.5" customHeight="1">
      <c r="A354" s="17"/>
      <c r="B354" s="17"/>
      <c r="C354" s="17"/>
      <c r="D354" s="145"/>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46"/>
      <c r="AI354" s="146"/>
      <c r="AJ354" s="17"/>
      <c r="AK354" s="17"/>
      <c r="AL354" s="146"/>
      <c r="AM354" s="146"/>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c r="BN354" s="17"/>
      <c r="BO354" s="17"/>
      <c r="BP354" s="17"/>
      <c r="BQ354" s="17"/>
      <c r="BR354" s="17"/>
      <c r="BS354" s="17"/>
      <c r="BT354" s="17"/>
      <c r="BU354" s="17"/>
      <c r="BV354" s="17"/>
      <c r="BW354" s="17"/>
      <c r="BX354" s="17"/>
      <c r="BY354" s="17"/>
      <c r="BZ354" s="17"/>
      <c r="CA354" s="17"/>
      <c r="CB354" s="17"/>
      <c r="CC354" s="17"/>
      <c r="CD354" s="17"/>
      <c r="CE354" s="17"/>
      <c r="CF354" s="17"/>
      <c r="CG354" s="17"/>
      <c r="CH354" s="17"/>
      <c r="CI354" s="17"/>
      <c r="CJ354" s="17"/>
      <c r="CK354" s="17"/>
      <c r="CL354" s="17"/>
      <c r="CM354" s="17"/>
      <c r="CN354" s="17"/>
      <c r="CO354" s="17"/>
      <c r="CP354" s="17"/>
      <c r="CQ354" s="17"/>
      <c r="CR354" s="17"/>
      <c r="CS354" s="17"/>
      <c r="CT354" s="17"/>
      <c r="CU354" s="17"/>
      <c r="CV354" s="17"/>
      <c r="CW354" s="17"/>
      <c r="CX354" s="17"/>
      <c r="CY354" s="17"/>
      <c r="CZ354" s="17"/>
      <c r="DA354" s="17"/>
      <c r="DB354" s="17"/>
      <c r="DC354" s="17"/>
      <c r="DD354" s="17"/>
      <c r="DE354" s="17"/>
      <c r="DF354" s="17"/>
      <c r="DG354" s="17"/>
      <c r="DH354" s="17"/>
      <c r="DI354" s="17"/>
      <c r="DJ354" s="17"/>
      <c r="DK354" s="17"/>
      <c r="DL354" s="17"/>
      <c r="DM354" s="17"/>
      <c r="DN354" s="17"/>
      <c r="DO354" s="17"/>
      <c r="DP354" s="17"/>
      <c r="DQ354" s="17"/>
      <c r="DR354" s="17"/>
      <c r="DS354" s="17"/>
      <c r="DT354" s="17"/>
      <c r="DU354" s="17"/>
      <c r="DV354" s="111"/>
      <c r="DW354" s="111"/>
      <c r="DX354" s="111"/>
      <c r="DY354" s="111"/>
      <c r="DZ354" s="111"/>
      <c r="EA354" s="111"/>
      <c r="EB354" s="17"/>
      <c r="EC354" s="17"/>
      <c r="ED354" s="17"/>
      <c r="EE354" s="17"/>
      <c r="EF354" s="17"/>
      <c r="EG354" s="17"/>
      <c r="EH354" s="17"/>
      <c r="EI354" s="17"/>
      <c r="EJ354" s="17"/>
      <c r="EK354" s="17"/>
    </row>
    <row r="355" spans="1:141" ht="16.5" customHeight="1">
      <c r="A355" s="17"/>
      <c r="B355" s="17"/>
      <c r="C355" s="17"/>
      <c r="D355" s="145"/>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46"/>
      <c r="AI355" s="146"/>
      <c r="AJ355" s="17"/>
      <c r="AK355" s="17"/>
      <c r="AL355" s="146"/>
      <c r="AM355" s="146"/>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c r="BN355" s="17"/>
      <c r="BO355" s="17"/>
      <c r="BP355" s="17"/>
      <c r="BQ355" s="17"/>
      <c r="BR355" s="17"/>
      <c r="BS355" s="17"/>
      <c r="BT355" s="17"/>
      <c r="BU355" s="17"/>
      <c r="BV355" s="17"/>
      <c r="BW355" s="17"/>
      <c r="BX355" s="17"/>
      <c r="BY355" s="17"/>
      <c r="BZ355" s="17"/>
      <c r="CA355" s="17"/>
      <c r="CB355" s="17"/>
      <c r="CC355" s="17"/>
      <c r="CD355" s="17"/>
      <c r="CE355" s="17"/>
      <c r="CF355" s="17"/>
      <c r="CG355" s="17"/>
      <c r="CH355" s="17"/>
      <c r="CI355" s="17"/>
      <c r="CJ355" s="17"/>
      <c r="CK355" s="17"/>
      <c r="CL355" s="17"/>
      <c r="CM355" s="17"/>
      <c r="CN355" s="17"/>
      <c r="CO355" s="17"/>
      <c r="CP355" s="17"/>
      <c r="CQ355" s="17"/>
      <c r="CR355" s="17"/>
      <c r="CS355" s="17"/>
      <c r="CT355" s="17"/>
      <c r="CU355" s="17"/>
      <c r="CV355" s="17"/>
      <c r="CW355" s="17"/>
      <c r="CX355" s="17"/>
      <c r="CY355" s="17"/>
      <c r="CZ355" s="17"/>
      <c r="DA355" s="17"/>
      <c r="DB355" s="17"/>
      <c r="DC355" s="17"/>
      <c r="DD355" s="17"/>
      <c r="DE355" s="17"/>
      <c r="DF355" s="17"/>
      <c r="DG355" s="17"/>
      <c r="DH355" s="17"/>
      <c r="DI355" s="17"/>
      <c r="DJ355" s="17"/>
      <c r="DK355" s="17"/>
      <c r="DL355" s="17"/>
      <c r="DM355" s="17"/>
      <c r="DN355" s="17"/>
      <c r="DO355" s="17"/>
      <c r="DP355" s="17"/>
      <c r="DQ355" s="17"/>
      <c r="DR355" s="17"/>
      <c r="DS355" s="17"/>
      <c r="DT355" s="17"/>
      <c r="DU355" s="17"/>
      <c r="DV355" s="111"/>
      <c r="DW355" s="111"/>
      <c r="DX355" s="111"/>
      <c r="DY355" s="111"/>
      <c r="DZ355" s="111"/>
      <c r="EA355" s="111"/>
      <c r="EB355" s="17"/>
      <c r="EC355" s="17"/>
      <c r="ED355" s="17"/>
      <c r="EE355" s="17"/>
      <c r="EF355" s="17"/>
      <c r="EG355" s="17"/>
      <c r="EH355" s="17"/>
      <c r="EI355" s="17"/>
      <c r="EJ355" s="17"/>
      <c r="EK355" s="17"/>
    </row>
    <row r="356" spans="1:141" ht="16.5" customHeight="1">
      <c r="A356" s="17"/>
      <c r="B356" s="17"/>
      <c r="C356" s="17"/>
      <c r="D356" s="145"/>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46"/>
      <c r="AI356" s="146"/>
      <c r="AJ356" s="17"/>
      <c r="AK356" s="17"/>
      <c r="AL356" s="146"/>
      <c r="AM356" s="146"/>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c r="BN356" s="17"/>
      <c r="BO356" s="17"/>
      <c r="BP356" s="17"/>
      <c r="BQ356" s="17"/>
      <c r="BR356" s="17"/>
      <c r="BS356" s="17"/>
      <c r="BT356" s="17"/>
      <c r="BU356" s="17"/>
      <c r="BV356" s="17"/>
      <c r="BW356" s="17"/>
      <c r="BX356" s="17"/>
      <c r="BY356" s="17"/>
      <c r="BZ356" s="17"/>
      <c r="CA356" s="17"/>
      <c r="CB356" s="17"/>
      <c r="CC356" s="17"/>
      <c r="CD356" s="17"/>
      <c r="CE356" s="17"/>
      <c r="CF356" s="17"/>
      <c r="CG356" s="17"/>
      <c r="CH356" s="17"/>
      <c r="CI356" s="17"/>
      <c r="CJ356" s="17"/>
      <c r="CK356" s="17"/>
      <c r="CL356" s="17"/>
      <c r="CM356" s="17"/>
      <c r="CN356" s="17"/>
      <c r="CO356" s="17"/>
      <c r="CP356" s="17"/>
      <c r="CQ356" s="17"/>
      <c r="CR356" s="17"/>
      <c r="CS356" s="17"/>
      <c r="CT356" s="17"/>
      <c r="CU356" s="17"/>
      <c r="CV356" s="17"/>
      <c r="CW356" s="17"/>
      <c r="CX356" s="17"/>
      <c r="CY356" s="17"/>
      <c r="CZ356" s="17"/>
      <c r="DA356" s="17"/>
      <c r="DB356" s="17"/>
      <c r="DC356" s="17"/>
      <c r="DD356" s="17"/>
      <c r="DE356" s="17"/>
      <c r="DF356" s="17"/>
      <c r="DG356" s="17"/>
      <c r="DH356" s="17"/>
      <c r="DI356" s="17"/>
      <c r="DJ356" s="17"/>
      <c r="DK356" s="17"/>
      <c r="DL356" s="17"/>
      <c r="DM356" s="17"/>
      <c r="DN356" s="17"/>
      <c r="DO356" s="17"/>
      <c r="DP356" s="17"/>
      <c r="DQ356" s="17"/>
      <c r="DR356" s="17"/>
      <c r="DS356" s="17"/>
      <c r="DT356" s="17"/>
      <c r="DU356" s="17"/>
      <c r="DV356" s="111"/>
      <c r="DW356" s="111"/>
      <c r="DX356" s="111"/>
      <c r="DY356" s="111"/>
      <c r="DZ356" s="111"/>
      <c r="EA356" s="111"/>
      <c r="EB356" s="17"/>
      <c r="EC356" s="17"/>
      <c r="ED356" s="17"/>
      <c r="EE356" s="17"/>
      <c r="EF356" s="17"/>
      <c r="EG356" s="17"/>
      <c r="EH356" s="17"/>
      <c r="EI356" s="17"/>
      <c r="EJ356" s="17"/>
      <c r="EK356" s="17"/>
    </row>
    <row r="357" spans="1:141" ht="16.5" customHeight="1">
      <c r="A357" s="17"/>
      <c r="B357" s="17"/>
      <c r="C357" s="17"/>
      <c r="D357" s="145"/>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46"/>
      <c r="AI357" s="146"/>
      <c r="AJ357" s="17"/>
      <c r="AK357" s="17"/>
      <c r="AL357" s="146"/>
      <c r="AM357" s="146"/>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c r="BN357" s="17"/>
      <c r="BO357" s="17"/>
      <c r="BP357" s="17"/>
      <c r="BQ357" s="17"/>
      <c r="BR357" s="17"/>
      <c r="BS357" s="17"/>
      <c r="BT357" s="17"/>
      <c r="BU357" s="17"/>
      <c r="BV357" s="17"/>
      <c r="BW357" s="17"/>
      <c r="BX357" s="17"/>
      <c r="BY357" s="17"/>
      <c r="BZ357" s="17"/>
      <c r="CA357" s="17"/>
      <c r="CB357" s="17"/>
      <c r="CC357" s="17"/>
      <c r="CD357" s="17"/>
      <c r="CE357" s="17"/>
      <c r="CF357" s="17"/>
      <c r="CG357" s="17"/>
      <c r="CH357" s="17"/>
      <c r="CI357" s="17"/>
      <c r="CJ357" s="17"/>
      <c r="CK357" s="17"/>
      <c r="CL357" s="17"/>
      <c r="CM357" s="17"/>
      <c r="CN357" s="17"/>
      <c r="CO357" s="17"/>
      <c r="CP357" s="17"/>
      <c r="CQ357" s="17"/>
      <c r="CR357" s="17"/>
      <c r="CS357" s="17"/>
      <c r="CT357" s="17"/>
      <c r="CU357" s="17"/>
      <c r="CV357" s="17"/>
      <c r="CW357" s="17"/>
      <c r="CX357" s="17"/>
      <c r="CY357" s="17"/>
      <c r="CZ357" s="17"/>
      <c r="DA357" s="17"/>
      <c r="DB357" s="17"/>
      <c r="DC357" s="17"/>
      <c r="DD357" s="17"/>
      <c r="DE357" s="17"/>
      <c r="DF357" s="17"/>
      <c r="DG357" s="17"/>
      <c r="DH357" s="17"/>
      <c r="DI357" s="17"/>
      <c r="DJ357" s="17"/>
      <c r="DK357" s="17"/>
      <c r="DL357" s="17"/>
      <c r="DM357" s="17"/>
      <c r="DN357" s="17"/>
      <c r="DO357" s="17"/>
      <c r="DP357" s="17"/>
      <c r="DQ357" s="17"/>
      <c r="DR357" s="17"/>
      <c r="DS357" s="17"/>
      <c r="DT357" s="17"/>
      <c r="DU357" s="17"/>
      <c r="DV357" s="111"/>
      <c r="DW357" s="111"/>
      <c r="DX357" s="111"/>
      <c r="DY357" s="111"/>
      <c r="DZ357" s="111"/>
      <c r="EA357" s="111"/>
      <c r="EB357" s="17"/>
      <c r="EC357" s="17"/>
      <c r="ED357" s="17"/>
      <c r="EE357" s="17"/>
      <c r="EF357" s="17"/>
      <c r="EG357" s="17"/>
      <c r="EH357" s="17"/>
      <c r="EI357" s="17"/>
      <c r="EJ357" s="17"/>
      <c r="EK357" s="17"/>
    </row>
    <row r="358" spans="1:141" ht="16.5" customHeight="1">
      <c r="A358" s="17"/>
      <c r="B358" s="17"/>
      <c r="C358" s="17"/>
      <c r="D358" s="145"/>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46"/>
      <c r="AI358" s="146"/>
      <c r="AJ358" s="17"/>
      <c r="AK358" s="17"/>
      <c r="AL358" s="146"/>
      <c r="AM358" s="146"/>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c r="BN358" s="17"/>
      <c r="BO358" s="17"/>
      <c r="BP358" s="17"/>
      <c r="BQ358" s="17"/>
      <c r="BR358" s="17"/>
      <c r="BS358" s="17"/>
      <c r="BT358" s="17"/>
      <c r="BU358" s="17"/>
      <c r="BV358" s="17"/>
      <c r="BW358" s="17"/>
      <c r="BX358" s="17"/>
      <c r="BY358" s="17"/>
      <c r="BZ358" s="17"/>
      <c r="CA358" s="17"/>
      <c r="CB358" s="17"/>
      <c r="CC358" s="17"/>
      <c r="CD358" s="17"/>
      <c r="CE358" s="17"/>
      <c r="CF358" s="17"/>
      <c r="CG358" s="17"/>
      <c r="CH358" s="17"/>
      <c r="CI358" s="17"/>
      <c r="CJ358" s="17"/>
      <c r="CK358" s="17"/>
      <c r="CL358" s="17"/>
      <c r="CM358" s="17"/>
      <c r="CN358" s="17"/>
      <c r="CO358" s="17"/>
      <c r="CP358" s="17"/>
      <c r="CQ358" s="17"/>
      <c r="CR358" s="17"/>
      <c r="CS358" s="17"/>
      <c r="CT358" s="17"/>
      <c r="CU358" s="17"/>
      <c r="CV358" s="17"/>
      <c r="CW358" s="17"/>
      <c r="CX358" s="17"/>
      <c r="CY358" s="17"/>
      <c r="CZ358" s="17"/>
      <c r="DA358" s="17"/>
      <c r="DB358" s="17"/>
      <c r="DC358" s="17"/>
      <c r="DD358" s="17"/>
      <c r="DE358" s="17"/>
      <c r="DF358" s="17"/>
      <c r="DG358" s="17"/>
      <c r="DH358" s="17"/>
      <c r="DI358" s="17"/>
      <c r="DJ358" s="17"/>
      <c r="DK358" s="17"/>
      <c r="DL358" s="17"/>
      <c r="DM358" s="17"/>
      <c r="DN358" s="17"/>
      <c r="DO358" s="17"/>
      <c r="DP358" s="17"/>
      <c r="DQ358" s="17"/>
      <c r="DR358" s="17"/>
      <c r="DS358" s="17"/>
      <c r="DT358" s="17"/>
      <c r="DU358" s="17"/>
      <c r="DV358" s="111"/>
      <c r="DW358" s="111"/>
      <c r="DX358" s="111"/>
      <c r="DY358" s="111"/>
      <c r="DZ358" s="111"/>
      <c r="EA358" s="111"/>
      <c r="EB358" s="17"/>
      <c r="EC358" s="17"/>
      <c r="ED358" s="17"/>
      <c r="EE358" s="17"/>
      <c r="EF358" s="17"/>
      <c r="EG358" s="17"/>
      <c r="EH358" s="17"/>
      <c r="EI358" s="17"/>
      <c r="EJ358" s="17"/>
      <c r="EK358" s="17"/>
    </row>
    <row r="359" spans="1:141" ht="16.5" customHeight="1">
      <c r="A359" s="17"/>
      <c r="B359" s="17"/>
      <c r="C359" s="17"/>
      <c r="D359" s="145"/>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46"/>
      <c r="AI359" s="146"/>
      <c r="AJ359" s="17"/>
      <c r="AK359" s="17"/>
      <c r="AL359" s="146"/>
      <c r="AM359" s="146"/>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c r="DH359" s="17"/>
      <c r="DI359" s="17"/>
      <c r="DJ359" s="17"/>
      <c r="DK359" s="17"/>
      <c r="DL359" s="17"/>
      <c r="DM359" s="17"/>
      <c r="DN359" s="17"/>
      <c r="DO359" s="17"/>
      <c r="DP359" s="17"/>
      <c r="DQ359" s="17"/>
      <c r="DR359" s="17"/>
      <c r="DS359" s="17"/>
      <c r="DT359" s="17"/>
      <c r="DU359" s="17"/>
      <c r="DV359" s="111"/>
      <c r="DW359" s="111"/>
      <c r="DX359" s="111"/>
      <c r="DY359" s="111"/>
      <c r="DZ359" s="111"/>
      <c r="EA359" s="111"/>
      <c r="EB359" s="17"/>
      <c r="EC359" s="17"/>
      <c r="ED359" s="17"/>
      <c r="EE359" s="17"/>
      <c r="EF359" s="17"/>
      <c r="EG359" s="17"/>
      <c r="EH359" s="17"/>
      <c r="EI359" s="17"/>
      <c r="EJ359" s="17"/>
      <c r="EK359" s="17"/>
    </row>
    <row r="360" spans="1:141" ht="16.5" customHeight="1">
      <c r="A360" s="17"/>
      <c r="B360" s="17"/>
      <c r="C360" s="17"/>
      <c r="D360" s="145"/>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46"/>
      <c r="AI360" s="146"/>
      <c r="AJ360" s="17"/>
      <c r="AK360" s="17"/>
      <c r="AL360" s="146"/>
      <c r="AM360" s="146"/>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c r="BN360" s="17"/>
      <c r="BO360" s="17"/>
      <c r="BP360" s="17"/>
      <c r="BQ360" s="17"/>
      <c r="BR360" s="17"/>
      <c r="BS360" s="17"/>
      <c r="BT360" s="17"/>
      <c r="BU360" s="17"/>
      <c r="BV360" s="17"/>
      <c r="BW360" s="17"/>
      <c r="BX360" s="17"/>
      <c r="BY360" s="17"/>
      <c r="BZ360" s="17"/>
      <c r="CA360" s="17"/>
      <c r="CB360" s="17"/>
      <c r="CC360" s="17"/>
      <c r="CD360" s="17"/>
      <c r="CE360" s="17"/>
      <c r="CF360" s="17"/>
      <c r="CG360" s="17"/>
      <c r="CH360" s="17"/>
      <c r="CI360" s="17"/>
      <c r="CJ360" s="17"/>
      <c r="CK360" s="17"/>
      <c r="CL360" s="17"/>
      <c r="CM360" s="17"/>
      <c r="CN360" s="17"/>
      <c r="CO360" s="17"/>
      <c r="CP360" s="17"/>
      <c r="CQ360" s="17"/>
      <c r="CR360" s="17"/>
      <c r="CS360" s="17"/>
      <c r="CT360" s="17"/>
      <c r="CU360" s="17"/>
      <c r="CV360" s="17"/>
      <c r="CW360" s="17"/>
      <c r="CX360" s="17"/>
      <c r="CY360" s="17"/>
      <c r="CZ360" s="17"/>
      <c r="DA360" s="17"/>
      <c r="DB360" s="17"/>
      <c r="DC360" s="17"/>
      <c r="DD360" s="17"/>
      <c r="DE360" s="17"/>
      <c r="DF360" s="17"/>
      <c r="DG360" s="17"/>
      <c r="DH360" s="17"/>
      <c r="DI360" s="17"/>
      <c r="DJ360" s="17"/>
      <c r="DK360" s="17"/>
      <c r="DL360" s="17"/>
      <c r="DM360" s="17"/>
      <c r="DN360" s="17"/>
      <c r="DO360" s="17"/>
      <c r="DP360" s="17"/>
      <c r="DQ360" s="17"/>
      <c r="DR360" s="17"/>
      <c r="DS360" s="17"/>
      <c r="DT360" s="17"/>
      <c r="DU360" s="17"/>
      <c r="DV360" s="111"/>
      <c r="DW360" s="111"/>
      <c r="DX360" s="111"/>
      <c r="DY360" s="111"/>
      <c r="DZ360" s="111"/>
      <c r="EA360" s="111"/>
      <c r="EB360" s="17"/>
      <c r="EC360" s="17"/>
      <c r="ED360" s="17"/>
      <c r="EE360" s="17"/>
      <c r="EF360" s="17"/>
      <c r="EG360" s="17"/>
      <c r="EH360" s="17"/>
      <c r="EI360" s="17"/>
      <c r="EJ360" s="17"/>
      <c r="EK360" s="17"/>
    </row>
    <row r="361" spans="1:141" ht="16.5" customHeight="1">
      <c r="A361" s="17"/>
      <c r="B361" s="17"/>
      <c r="C361" s="17"/>
      <c r="D361" s="145"/>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46"/>
      <c r="AI361" s="146"/>
      <c r="AJ361" s="17"/>
      <c r="AK361" s="17"/>
      <c r="AL361" s="146"/>
      <c r="AM361" s="146"/>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c r="BN361" s="17"/>
      <c r="BO361" s="17"/>
      <c r="BP361" s="17"/>
      <c r="BQ361" s="17"/>
      <c r="BR361" s="17"/>
      <c r="BS361" s="17"/>
      <c r="BT361" s="17"/>
      <c r="BU361" s="17"/>
      <c r="BV361" s="17"/>
      <c r="BW361" s="17"/>
      <c r="BX361" s="17"/>
      <c r="BY361" s="17"/>
      <c r="BZ361" s="17"/>
      <c r="CA361" s="17"/>
      <c r="CB361" s="17"/>
      <c r="CC361" s="17"/>
      <c r="CD361" s="17"/>
      <c r="CE361" s="17"/>
      <c r="CF361" s="17"/>
      <c r="CG361" s="17"/>
      <c r="CH361" s="17"/>
      <c r="CI361" s="17"/>
      <c r="CJ361" s="17"/>
      <c r="CK361" s="17"/>
      <c r="CL361" s="17"/>
      <c r="CM361" s="17"/>
      <c r="CN361" s="17"/>
      <c r="CO361" s="17"/>
      <c r="CP361" s="17"/>
      <c r="CQ361" s="17"/>
      <c r="CR361" s="17"/>
      <c r="CS361" s="17"/>
      <c r="CT361" s="17"/>
      <c r="CU361" s="17"/>
      <c r="CV361" s="17"/>
      <c r="CW361" s="17"/>
      <c r="CX361" s="17"/>
      <c r="CY361" s="17"/>
      <c r="CZ361" s="17"/>
      <c r="DA361" s="17"/>
      <c r="DB361" s="17"/>
      <c r="DC361" s="17"/>
      <c r="DD361" s="17"/>
      <c r="DE361" s="17"/>
      <c r="DF361" s="17"/>
      <c r="DG361" s="17"/>
      <c r="DH361" s="17"/>
      <c r="DI361" s="17"/>
      <c r="DJ361" s="17"/>
      <c r="DK361" s="17"/>
      <c r="DL361" s="17"/>
      <c r="DM361" s="17"/>
      <c r="DN361" s="17"/>
      <c r="DO361" s="17"/>
      <c r="DP361" s="17"/>
      <c r="DQ361" s="17"/>
      <c r="DR361" s="17"/>
      <c r="DS361" s="17"/>
      <c r="DT361" s="17"/>
      <c r="DU361" s="17"/>
      <c r="DV361" s="111"/>
      <c r="DW361" s="111"/>
      <c r="DX361" s="111"/>
      <c r="DY361" s="111"/>
      <c r="DZ361" s="111"/>
      <c r="EA361" s="111"/>
      <c r="EB361" s="17"/>
      <c r="EC361" s="17"/>
      <c r="ED361" s="17"/>
      <c r="EE361" s="17"/>
      <c r="EF361" s="17"/>
      <c r="EG361" s="17"/>
      <c r="EH361" s="17"/>
      <c r="EI361" s="17"/>
      <c r="EJ361" s="17"/>
      <c r="EK361" s="17"/>
    </row>
    <row r="362" spans="1:141" ht="16.5" customHeight="1">
      <c r="A362" s="17"/>
      <c r="B362" s="17"/>
      <c r="C362" s="17"/>
      <c r="D362" s="145"/>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46"/>
      <c r="AI362" s="146"/>
      <c r="AJ362" s="17"/>
      <c r="AK362" s="17"/>
      <c r="AL362" s="146"/>
      <c r="AM362" s="146"/>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c r="BN362" s="17"/>
      <c r="BO362" s="17"/>
      <c r="BP362" s="17"/>
      <c r="BQ362" s="17"/>
      <c r="BR362" s="17"/>
      <c r="BS362" s="17"/>
      <c r="BT362" s="17"/>
      <c r="BU362" s="17"/>
      <c r="BV362" s="17"/>
      <c r="BW362" s="17"/>
      <c r="BX362" s="17"/>
      <c r="BY362" s="17"/>
      <c r="BZ362" s="17"/>
      <c r="CA362" s="17"/>
      <c r="CB362" s="17"/>
      <c r="CC362" s="17"/>
      <c r="CD362" s="17"/>
      <c r="CE362" s="17"/>
      <c r="CF362" s="17"/>
      <c r="CG362" s="17"/>
      <c r="CH362" s="17"/>
      <c r="CI362" s="17"/>
      <c r="CJ362" s="17"/>
      <c r="CK362" s="17"/>
      <c r="CL362" s="17"/>
      <c r="CM362" s="17"/>
      <c r="CN362" s="17"/>
      <c r="CO362" s="17"/>
      <c r="CP362" s="17"/>
      <c r="CQ362" s="17"/>
      <c r="CR362" s="17"/>
      <c r="CS362" s="17"/>
      <c r="CT362" s="17"/>
      <c r="CU362" s="17"/>
      <c r="CV362" s="17"/>
      <c r="CW362" s="17"/>
      <c r="CX362" s="17"/>
      <c r="CY362" s="17"/>
      <c r="CZ362" s="17"/>
      <c r="DA362" s="17"/>
      <c r="DB362" s="17"/>
      <c r="DC362" s="17"/>
      <c r="DD362" s="17"/>
      <c r="DE362" s="17"/>
      <c r="DF362" s="17"/>
      <c r="DG362" s="17"/>
      <c r="DH362" s="17"/>
      <c r="DI362" s="17"/>
      <c r="DJ362" s="17"/>
      <c r="DK362" s="17"/>
      <c r="DL362" s="17"/>
      <c r="DM362" s="17"/>
      <c r="DN362" s="17"/>
      <c r="DO362" s="17"/>
      <c r="DP362" s="17"/>
      <c r="DQ362" s="17"/>
      <c r="DR362" s="17"/>
      <c r="DS362" s="17"/>
      <c r="DT362" s="17"/>
      <c r="DU362" s="17"/>
      <c r="DV362" s="111"/>
      <c r="DW362" s="111"/>
      <c r="DX362" s="111"/>
      <c r="DY362" s="111"/>
      <c r="DZ362" s="111"/>
      <c r="EA362" s="111"/>
      <c r="EB362" s="17"/>
      <c r="EC362" s="17"/>
      <c r="ED362" s="17"/>
      <c r="EE362" s="17"/>
      <c r="EF362" s="17"/>
      <c r="EG362" s="17"/>
      <c r="EH362" s="17"/>
      <c r="EI362" s="17"/>
      <c r="EJ362" s="17"/>
      <c r="EK362" s="17"/>
    </row>
    <row r="363" spans="1:141" ht="16.5" customHeight="1">
      <c r="A363" s="17"/>
      <c r="B363" s="17"/>
      <c r="C363" s="17"/>
      <c r="D363" s="145"/>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46"/>
      <c r="AI363" s="146"/>
      <c r="AJ363" s="17"/>
      <c r="AK363" s="17"/>
      <c r="AL363" s="146"/>
      <c r="AM363" s="146"/>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c r="BN363" s="17"/>
      <c r="BO363" s="17"/>
      <c r="BP363" s="17"/>
      <c r="BQ363" s="17"/>
      <c r="BR363" s="17"/>
      <c r="BS363" s="17"/>
      <c r="BT363" s="17"/>
      <c r="BU363" s="17"/>
      <c r="BV363" s="17"/>
      <c r="BW363" s="17"/>
      <c r="BX363" s="17"/>
      <c r="BY363" s="17"/>
      <c r="BZ363" s="17"/>
      <c r="CA363" s="17"/>
      <c r="CB363" s="17"/>
      <c r="CC363" s="17"/>
      <c r="CD363" s="17"/>
      <c r="CE363" s="17"/>
      <c r="CF363" s="17"/>
      <c r="CG363" s="17"/>
      <c r="CH363" s="17"/>
      <c r="CI363" s="17"/>
      <c r="CJ363" s="17"/>
      <c r="CK363" s="17"/>
      <c r="CL363" s="17"/>
      <c r="CM363" s="17"/>
      <c r="CN363" s="17"/>
      <c r="CO363" s="17"/>
      <c r="CP363" s="17"/>
      <c r="CQ363" s="17"/>
      <c r="CR363" s="17"/>
      <c r="CS363" s="17"/>
      <c r="CT363" s="17"/>
      <c r="CU363" s="17"/>
      <c r="CV363" s="17"/>
      <c r="CW363" s="17"/>
      <c r="CX363" s="17"/>
      <c r="CY363" s="17"/>
      <c r="CZ363" s="17"/>
      <c r="DA363" s="17"/>
      <c r="DB363" s="17"/>
      <c r="DC363" s="17"/>
      <c r="DD363" s="17"/>
      <c r="DE363" s="17"/>
      <c r="DF363" s="17"/>
      <c r="DG363" s="17"/>
      <c r="DH363" s="17"/>
      <c r="DI363" s="17"/>
      <c r="DJ363" s="17"/>
      <c r="DK363" s="17"/>
      <c r="DL363" s="17"/>
      <c r="DM363" s="17"/>
      <c r="DN363" s="17"/>
      <c r="DO363" s="17"/>
      <c r="DP363" s="17"/>
      <c r="DQ363" s="17"/>
      <c r="DR363" s="17"/>
      <c r="DS363" s="17"/>
      <c r="DT363" s="17"/>
      <c r="DU363" s="17"/>
      <c r="DV363" s="111"/>
      <c r="DW363" s="111"/>
      <c r="DX363" s="111"/>
      <c r="DY363" s="111"/>
      <c r="DZ363" s="111"/>
      <c r="EA363" s="111"/>
      <c r="EB363" s="17"/>
      <c r="EC363" s="17"/>
      <c r="ED363" s="17"/>
      <c r="EE363" s="17"/>
      <c r="EF363" s="17"/>
      <c r="EG363" s="17"/>
      <c r="EH363" s="17"/>
      <c r="EI363" s="17"/>
      <c r="EJ363" s="17"/>
      <c r="EK363" s="17"/>
    </row>
    <row r="364" spans="1:141" ht="16.5" customHeight="1">
      <c r="A364" s="17"/>
      <c r="B364" s="17"/>
      <c r="C364" s="17"/>
      <c r="D364" s="145"/>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46"/>
      <c r="AI364" s="146"/>
      <c r="AJ364" s="17"/>
      <c r="AK364" s="17"/>
      <c r="AL364" s="146"/>
      <c r="AM364" s="146"/>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c r="BN364" s="17"/>
      <c r="BO364" s="17"/>
      <c r="BP364" s="17"/>
      <c r="BQ364" s="17"/>
      <c r="BR364" s="17"/>
      <c r="BS364" s="17"/>
      <c r="BT364" s="17"/>
      <c r="BU364" s="17"/>
      <c r="BV364" s="17"/>
      <c r="BW364" s="17"/>
      <c r="BX364" s="17"/>
      <c r="BY364" s="17"/>
      <c r="BZ364" s="17"/>
      <c r="CA364" s="17"/>
      <c r="CB364" s="17"/>
      <c r="CC364" s="17"/>
      <c r="CD364" s="17"/>
      <c r="CE364" s="17"/>
      <c r="CF364" s="17"/>
      <c r="CG364" s="17"/>
      <c r="CH364" s="17"/>
      <c r="CI364" s="17"/>
      <c r="CJ364" s="17"/>
      <c r="CK364" s="17"/>
      <c r="CL364" s="17"/>
      <c r="CM364" s="17"/>
      <c r="CN364" s="17"/>
      <c r="CO364" s="17"/>
      <c r="CP364" s="17"/>
      <c r="CQ364" s="17"/>
      <c r="CR364" s="17"/>
      <c r="CS364" s="17"/>
      <c r="CT364" s="17"/>
      <c r="CU364" s="17"/>
      <c r="CV364" s="17"/>
      <c r="CW364" s="17"/>
      <c r="CX364" s="17"/>
      <c r="CY364" s="17"/>
      <c r="CZ364" s="17"/>
      <c r="DA364" s="17"/>
      <c r="DB364" s="17"/>
      <c r="DC364" s="17"/>
      <c r="DD364" s="17"/>
      <c r="DE364" s="17"/>
      <c r="DF364" s="17"/>
      <c r="DG364" s="17"/>
      <c r="DH364" s="17"/>
      <c r="DI364" s="17"/>
      <c r="DJ364" s="17"/>
      <c r="DK364" s="17"/>
      <c r="DL364" s="17"/>
      <c r="DM364" s="17"/>
      <c r="DN364" s="17"/>
      <c r="DO364" s="17"/>
      <c r="DP364" s="17"/>
      <c r="DQ364" s="17"/>
      <c r="DR364" s="17"/>
      <c r="DS364" s="17"/>
      <c r="DT364" s="17"/>
      <c r="DU364" s="17"/>
      <c r="DV364" s="111"/>
      <c r="DW364" s="111"/>
      <c r="DX364" s="111"/>
      <c r="DY364" s="111"/>
      <c r="DZ364" s="111"/>
      <c r="EA364" s="111"/>
      <c r="EB364" s="17"/>
      <c r="EC364" s="17"/>
      <c r="ED364" s="17"/>
      <c r="EE364" s="17"/>
      <c r="EF364" s="17"/>
      <c r="EG364" s="17"/>
      <c r="EH364" s="17"/>
      <c r="EI364" s="17"/>
      <c r="EJ364" s="17"/>
      <c r="EK364" s="17"/>
    </row>
    <row r="365" spans="1:141" ht="16.5" customHeight="1">
      <c r="A365" s="17"/>
      <c r="B365" s="17"/>
      <c r="C365" s="17"/>
      <c r="D365" s="145"/>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46"/>
      <c r="AI365" s="146"/>
      <c r="AJ365" s="17"/>
      <c r="AK365" s="17"/>
      <c r="AL365" s="146"/>
      <c r="AM365" s="146"/>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c r="BN365" s="17"/>
      <c r="BO365" s="17"/>
      <c r="BP365" s="17"/>
      <c r="BQ365" s="17"/>
      <c r="BR365" s="17"/>
      <c r="BS365" s="17"/>
      <c r="BT365" s="17"/>
      <c r="BU365" s="17"/>
      <c r="BV365" s="17"/>
      <c r="BW365" s="17"/>
      <c r="BX365" s="17"/>
      <c r="BY365" s="17"/>
      <c r="BZ365" s="17"/>
      <c r="CA365" s="17"/>
      <c r="CB365" s="17"/>
      <c r="CC365" s="17"/>
      <c r="CD365" s="17"/>
      <c r="CE365" s="17"/>
      <c r="CF365" s="17"/>
      <c r="CG365" s="17"/>
      <c r="CH365" s="17"/>
      <c r="CI365" s="17"/>
      <c r="CJ365" s="17"/>
      <c r="CK365" s="17"/>
      <c r="CL365" s="17"/>
      <c r="CM365" s="17"/>
      <c r="CN365" s="17"/>
      <c r="CO365" s="17"/>
      <c r="CP365" s="17"/>
      <c r="CQ365" s="17"/>
      <c r="CR365" s="17"/>
      <c r="CS365" s="17"/>
      <c r="CT365" s="17"/>
      <c r="CU365" s="17"/>
      <c r="CV365" s="17"/>
      <c r="CW365" s="17"/>
      <c r="CX365" s="17"/>
      <c r="CY365" s="17"/>
      <c r="CZ365" s="17"/>
      <c r="DA365" s="17"/>
      <c r="DB365" s="17"/>
      <c r="DC365" s="17"/>
      <c r="DD365" s="17"/>
      <c r="DE365" s="17"/>
      <c r="DF365" s="17"/>
      <c r="DG365" s="17"/>
      <c r="DH365" s="17"/>
      <c r="DI365" s="17"/>
      <c r="DJ365" s="17"/>
      <c r="DK365" s="17"/>
      <c r="DL365" s="17"/>
      <c r="DM365" s="17"/>
      <c r="DN365" s="17"/>
      <c r="DO365" s="17"/>
      <c r="DP365" s="17"/>
      <c r="DQ365" s="17"/>
      <c r="DR365" s="17"/>
      <c r="DS365" s="17"/>
      <c r="DT365" s="17"/>
      <c r="DU365" s="17"/>
      <c r="DV365" s="111"/>
      <c r="DW365" s="111"/>
      <c r="DX365" s="111"/>
      <c r="DY365" s="111"/>
      <c r="DZ365" s="111"/>
      <c r="EA365" s="111"/>
      <c r="EB365" s="17"/>
      <c r="EC365" s="17"/>
      <c r="ED365" s="17"/>
      <c r="EE365" s="17"/>
      <c r="EF365" s="17"/>
      <c r="EG365" s="17"/>
      <c r="EH365" s="17"/>
      <c r="EI365" s="17"/>
      <c r="EJ365" s="17"/>
      <c r="EK365" s="17"/>
    </row>
    <row r="366" spans="1:141" ht="16.5" customHeight="1">
      <c r="A366" s="17"/>
      <c r="B366" s="17"/>
      <c r="C366" s="17"/>
      <c r="D366" s="145"/>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46"/>
      <c r="AI366" s="146"/>
      <c r="AJ366" s="17"/>
      <c r="AK366" s="17"/>
      <c r="AL366" s="146"/>
      <c r="AM366" s="146"/>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c r="DK366" s="17"/>
      <c r="DL366" s="17"/>
      <c r="DM366" s="17"/>
      <c r="DN366" s="17"/>
      <c r="DO366" s="17"/>
      <c r="DP366" s="17"/>
      <c r="DQ366" s="17"/>
      <c r="DR366" s="17"/>
      <c r="DS366" s="17"/>
      <c r="DT366" s="17"/>
      <c r="DU366" s="17"/>
      <c r="DV366" s="111"/>
      <c r="DW366" s="111"/>
      <c r="DX366" s="111"/>
      <c r="DY366" s="111"/>
      <c r="DZ366" s="111"/>
      <c r="EA366" s="111"/>
      <c r="EB366" s="17"/>
      <c r="EC366" s="17"/>
      <c r="ED366" s="17"/>
      <c r="EE366" s="17"/>
      <c r="EF366" s="17"/>
      <c r="EG366" s="17"/>
      <c r="EH366" s="17"/>
      <c r="EI366" s="17"/>
      <c r="EJ366" s="17"/>
      <c r="EK366" s="17"/>
    </row>
    <row r="367" spans="1:141" ht="16.5" customHeight="1">
      <c r="A367" s="17"/>
      <c r="B367" s="17"/>
      <c r="C367" s="17"/>
      <c r="D367" s="145"/>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46"/>
      <c r="AI367" s="146"/>
      <c r="AJ367" s="17"/>
      <c r="AK367" s="17"/>
      <c r="AL367" s="146"/>
      <c r="AM367" s="146"/>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c r="BN367" s="17"/>
      <c r="BO367" s="17"/>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11"/>
      <c r="DW367" s="111"/>
      <c r="DX367" s="111"/>
      <c r="DY367" s="111"/>
      <c r="DZ367" s="111"/>
      <c r="EA367" s="111"/>
      <c r="EB367" s="17"/>
      <c r="EC367" s="17"/>
      <c r="ED367" s="17"/>
      <c r="EE367" s="17"/>
      <c r="EF367" s="17"/>
      <c r="EG367" s="17"/>
      <c r="EH367" s="17"/>
      <c r="EI367" s="17"/>
      <c r="EJ367" s="17"/>
      <c r="EK367" s="17"/>
    </row>
    <row r="368" spans="1:141" ht="16.5" customHeight="1">
      <c r="A368" s="17"/>
      <c r="B368" s="17"/>
      <c r="C368" s="17"/>
      <c r="D368" s="145"/>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46"/>
      <c r="AI368" s="146"/>
      <c r="AJ368" s="17"/>
      <c r="AK368" s="17"/>
      <c r="AL368" s="146"/>
      <c r="AM368" s="146"/>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c r="BN368" s="17"/>
      <c r="BO368" s="17"/>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11"/>
      <c r="DW368" s="111"/>
      <c r="DX368" s="111"/>
      <c r="DY368" s="111"/>
      <c r="DZ368" s="111"/>
      <c r="EA368" s="111"/>
      <c r="EB368" s="17"/>
      <c r="EC368" s="17"/>
      <c r="ED368" s="17"/>
      <c r="EE368" s="17"/>
      <c r="EF368" s="17"/>
      <c r="EG368" s="17"/>
      <c r="EH368" s="17"/>
      <c r="EI368" s="17"/>
      <c r="EJ368" s="17"/>
      <c r="EK368" s="17"/>
    </row>
    <row r="369" spans="1:141" ht="16.5" customHeight="1">
      <c r="A369" s="17"/>
      <c r="B369" s="17"/>
      <c r="C369" s="17"/>
      <c r="D369" s="145"/>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46"/>
      <c r="AI369" s="146"/>
      <c r="AJ369" s="17"/>
      <c r="AK369" s="17"/>
      <c r="AL369" s="146"/>
      <c r="AM369" s="146"/>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c r="BN369" s="17"/>
      <c r="BO369" s="17"/>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11"/>
      <c r="DW369" s="111"/>
      <c r="DX369" s="111"/>
      <c r="DY369" s="111"/>
      <c r="DZ369" s="111"/>
      <c r="EA369" s="111"/>
      <c r="EB369" s="17"/>
      <c r="EC369" s="17"/>
      <c r="ED369" s="17"/>
      <c r="EE369" s="17"/>
      <c r="EF369" s="17"/>
      <c r="EG369" s="17"/>
      <c r="EH369" s="17"/>
      <c r="EI369" s="17"/>
      <c r="EJ369" s="17"/>
      <c r="EK369" s="17"/>
    </row>
    <row r="370" spans="1:141" ht="16.5" customHeight="1">
      <c r="A370" s="17"/>
      <c r="B370" s="17"/>
      <c r="C370" s="17"/>
      <c r="D370" s="145"/>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46"/>
      <c r="AI370" s="146"/>
      <c r="AJ370" s="17"/>
      <c r="AK370" s="17"/>
      <c r="AL370" s="146"/>
      <c r="AM370" s="146"/>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c r="BN370" s="17"/>
      <c r="BO370" s="17"/>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11"/>
      <c r="DW370" s="111"/>
      <c r="DX370" s="111"/>
      <c r="DY370" s="111"/>
      <c r="DZ370" s="111"/>
      <c r="EA370" s="111"/>
      <c r="EB370" s="17"/>
      <c r="EC370" s="17"/>
      <c r="ED370" s="17"/>
      <c r="EE370" s="17"/>
      <c r="EF370" s="17"/>
      <c r="EG370" s="17"/>
      <c r="EH370" s="17"/>
      <c r="EI370" s="17"/>
      <c r="EJ370" s="17"/>
      <c r="EK370" s="17"/>
    </row>
    <row r="371" spans="1:141" ht="16.5" customHeight="1">
      <c r="A371" s="17"/>
      <c r="B371" s="17"/>
      <c r="C371" s="17"/>
      <c r="D371" s="145"/>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46"/>
      <c r="AI371" s="146"/>
      <c r="AJ371" s="17"/>
      <c r="AK371" s="17"/>
      <c r="AL371" s="146"/>
      <c r="AM371" s="146"/>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c r="BN371" s="17"/>
      <c r="BO371" s="17"/>
      <c r="BP371" s="17"/>
      <c r="BQ371" s="17"/>
      <c r="BR371" s="17"/>
      <c r="BS371" s="17"/>
      <c r="BT371" s="17"/>
      <c r="BU371" s="17"/>
      <c r="BV371" s="17"/>
      <c r="BW371" s="17"/>
      <c r="BX371" s="17"/>
      <c r="BY371" s="17"/>
      <c r="BZ371" s="17"/>
      <c r="CA371" s="17"/>
      <c r="CB371" s="17"/>
      <c r="CC371" s="17"/>
      <c r="CD371" s="17"/>
      <c r="CE371" s="17"/>
      <c r="CF371" s="17"/>
      <c r="CG371" s="17"/>
      <c r="CH371" s="17"/>
      <c r="CI371" s="17"/>
      <c r="CJ371" s="17"/>
      <c r="CK371" s="17"/>
      <c r="CL371" s="17"/>
      <c r="CM371" s="17"/>
      <c r="CN371" s="17"/>
      <c r="CO371" s="17"/>
      <c r="CP371" s="17"/>
      <c r="CQ371" s="17"/>
      <c r="CR371" s="17"/>
      <c r="CS371" s="17"/>
      <c r="CT371" s="17"/>
      <c r="CU371" s="17"/>
      <c r="CV371" s="17"/>
      <c r="CW371" s="17"/>
      <c r="CX371" s="17"/>
      <c r="CY371" s="17"/>
      <c r="CZ371" s="17"/>
      <c r="DA371" s="17"/>
      <c r="DB371" s="17"/>
      <c r="DC371" s="17"/>
      <c r="DD371" s="17"/>
      <c r="DE371" s="17"/>
      <c r="DF371" s="17"/>
      <c r="DG371" s="17"/>
      <c r="DH371" s="17"/>
      <c r="DI371" s="17"/>
      <c r="DJ371" s="17"/>
      <c r="DK371" s="17"/>
      <c r="DL371" s="17"/>
      <c r="DM371" s="17"/>
      <c r="DN371" s="17"/>
      <c r="DO371" s="17"/>
      <c r="DP371" s="17"/>
      <c r="DQ371" s="17"/>
      <c r="DR371" s="17"/>
      <c r="DS371" s="17"/>
      <c r="DT371" s="17"/>
      <c r="DU371" s="17"/>
      <c r="DV371" s="111"/>
      <c r="DW371" s="111"/>
      <c r="DX371" s="111"/>
      <c r="DY371" s="111"/>
      <c r="DZ371" s="111"/>
      <c r="EA371" s="111"/>
      <c r="EB371" s="17"/>
      <c r="EC371" s="17"/>
      <c r="ED371" s="17"/>
      <c r="EE371" s="17"/>
      <c r="EF371" s="17"/>
      <c r="EG371" s="17"/>
      <c r="EH371" s="17"/>
      <c r="EI371" s="17"/>
      <c r="EJ371" s="17"/>
      <c r="EK371" s="17"/>
    </row>
    <row r="372" spans="1:141" ht="16.5" customHeight="1">
      <c r="A372" s="17"/>
      <c r="B372" s="17"/>
      <c r="C372" s="17"/>
      <c r="D372" s="145"/>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46"/>
      <c r="AI372" s="146"/>
      <c r="AJ372" s="17"/>
      <c r="AK372" s="17"/>
      <c r="AL372" s="146"/>
      <c r="AM372" s="146"/>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c r="BN372" s="17"/>
      <c r="BO372" s="17"/>
      <c r="BP372" s="17"/>
      <c r="BQ372" s="17"/>
      <c r="BR372" s="17"/>
      <c r="BS372" s="17"/>
      <c r="BT372" s="17"/>
      <c r="BU372" s="17"/>
      <c r="BV372" s="17"/>
      <c r="BW372" s="17"/>
      <c r="BX372" s="17"/>
      <c r="BY372" s="17"/>
      <c r="BZ372" s="17"/>
      <c r="CA372" s="17"/>
      <c r="CB372" s="17"/>
      <c r="CC372" s="17"/>
      <c r="CD372" s="17"/>
      <c r="CE372" s="17"/>
      <c r="CF372" s="17"/>
      <c r="CG372" s="17"/>
      <c r="CH372" s="17"/>
      <c r="CI372" s="17"/>
      <c r="CJ372" s="17"/>
      <c r="CK372" s="17"/>
      <c r="CL372" s="17"/>
      <c r="CM372" s="17"/>
      <c r="CN372" s="17"/>
      <c r="CO372" s="17"/>
      <c r="CP372" s="17"/>
      <c r="CQ372" s="17"/>
      <c r="CR372" s="17"/>
      <c r="CS372" s="17"/>
      <c r="CT372" s="17"/>
      <c r="CU372" s="17"/>
      <c r="CV372" s="17"/>
      <c r="CW372" s="17"/>
      <c r="CX372" s="17"/>
      <c r="CY372" s="17"/>
      <c r="CZ372" s="17"/>
      <c r="DA372" s="17"/>
      <c r="DB372" s="17"/>
      <c r="DC372" s="17"/>
      <c r="DD372" s="17"/>
      <c r="DE372" s="17"/>
      <c r="DF372" s="17"/>
      <c r="DG372" s="17"/>
      <c r="DH372" s="17"/>
      <c r="DI372" s="17"/>
      <c r="DJ372" s="17"/>
      <c r="DK372" s="17"/>
      <c r="DL372" s="17"/>
      <c r="DM372" s="17"/>
      <c r="DN372" s="17"/>
      <c r="DO372" s="17"/>
      <c r="DP372" s="17"/>
      <c r="DQ372" s="17"/>
      <c r="DR372" s="17"/>
      <c r="DS372" s="17"/>
      <c r="DT372" s="17"/>
      <c r="DU372" s="17"/>
      <c r="DV372" s="111"/>
      <c r="DW372" s="111"/>
      <c r="DX372" s="111"/>
      <c r="DY372" s="111"/>
      <c r="DZ372" s="111"/>
      <c r="EA372" s="111"/>
      <c r="EB372" s="17"/>
      <c r="EC372" s="17"/>
      <c r="ED372" s="17"/>
      <c r="EE372" s="17"/>
      <c r="EF372" s="17"/>
      <c r="EG372" s="17"/>
      <c r="EH372" s="17"/>
      <c r="EI372" s="17"/>
      <c r="EJ372" s="17"/>
      <c r="EK372" s="17"/>
    </row>
    <row r="373" spans="1:141" ht="16.5" customHeight="1">
      <c r="A373" s="17"/>
      <c r="B373" s="17"/>
      <c r="C373" s="17"/>
      <c r="D373" s="145"/>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46"/>
      <c r="AI373" s="146"/>
      <c r="AJ373" s="17"/>
      <c r="AK373" s="17"/>
      <c r="AL373" s="146"/>
      <c r="AM373" s="146"/>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c r="DK373" s="17"/>
      <c r="DL373" s="17"/>
      <c r="DM373" s="17"/>
      <c r="DN373" s="17"/>
      <c r="DO373" s="17"/>
      <c r="DP373" s="17"/>
      <c r="DQ373" s="17"/>
      <c r="DR373" s="17"/>
      <c r="DS373" s="17"/>
      <c r="DT373" s="17"/>
      <c r="DU373" s="17"/>
      <c r="DV373" s="111"/>
      <c r="DW373" s="111"/>
      <c r="DX373" s="111"/>
      <c r="DY373" s="111"/>
      <c r="DZ373" s="111"/>
      <c r="EA373" s="111"/>
      <c r="EB373" s="17"/>
      <c r="EC373" s="17"/>
      <c r="ED373" s="17"/>
      <c r="EE373" s="17"/>
      <c r="EF373" s="17"/>
      <c r="EG373" s="17"/>
      <c r="EH373" s="17"/>
      <c r="EI373" s="17"/>
      <c r="EJ373" s="17"/>
      <c r="EK373" s="17"/>
    </row>
    <row r="374" spans="1:141" ht="16.5" customHeight="1">
      <c r="A374" s="17"/>
      <c r="B374" s="17"/>
      <c r="C374" s="17"/>
      <c r="D374" s="145"/>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46"/>
      <c r="AI374" s="146"/>
      <c r="AJ374" s="17"/>
      <c r="AK374" s="17"/>
      <c r="AL374" s="146"/>
      <c r="AM374" s="146"/>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c r="BN374" s="17"/>
      <c r="BO374" s="17"/>
      <c r="BP374" s="17"/>
      <c r="BQ374" s="17"/>
      <c r="BR374" s="17"/>
      <c r="BS374" s="17"/>
      <c r="BT374" s="17"/>
      <c r="BU374" s="17"/>
      <c r="BV374" s="17"/>
      <c r="BW374" s="17"/>
      <c r="BX374" s="17"/>
      <c r="BY374" s="17"/>
      <c r="BZ374" s="17"/>
      <c r="CA374" s="17"/>
      <c r="CB374" s="17"/>
      <c r="CC374" s="17"/>
      <c r="CD374" s="17"/>
      <c r="CE374" s="17"/>
      <c r="CF374" s="17"/>
      <c r="CG374" s="17"/>
      <c r="CH374" s="17"/>
      <c r="CI374" s="17"/>
      <c r="CJ374" s="17"/>
      <c r="CK374" s="17"/>
      <c r="CL374" s="17"/>
      <c r="CM374" s="17"/>
      <c r="CN374" s="17"/>
      <c r="CO374" s="17"/>
      <c r="CP374" s="17"/>
      <c r="CQ374" s="17"/>
      <c r="CR374" s="17"/>
      <c r="CS374" s="17"/>
      <c r="CT374" s="17"/>
      <c r="CU374" s="17"/>
      <c r="CV374" s="17"/>
      <c r="CW374" s="17"/>
      <c r="CX374" s="17"/>
      <c r="CY374" s="17"/>
      <c r="CZ374" s="17"/>
      <c r="DA374" s="17"/>
      <c r="DB374" s="17"/>
      <c r="DC374" s="17"/>
      <c r="DD374" s="17"/>
      <c r="DE374" s="17"/>
      <c r="DF374" s="17"/>
      <c r="DG374" s="17"/>
      <c r="DH374" s="17"/>
      <c r="DI374" s="17"/>
      <c r="DJ374" s="17"/>
      <c r="DK374" s="17"/>
      <c r="DL374" s="17"/>
      <c r="DM374" s="17"/>
      <c r="DN374" s="17"/>
      <c r="DO374" s="17"/>
      <c r="DP374" s="17"/>
      <c r="DQ374" s="17"/>
      <c r="DR374" s="17"/>
      <c r="DS374" s="17"/>
      <c r="DT374" s="17"/>
      <c r="DU374" s="17"/>
      <c r="DV374" s="111"/>
      <c r="DW374" s="111"/>
      <c r="DX374" s="111"/>
      <c r="DY374" s="111"/>
      <c r="DZ374" s="111"/>
      <c r="EA374" s="111"/>
      <c r="EB374" s="17"/>
      <c r="EC374" s="17"/>
      <c r="ED374" s="17"/>
      <c r="EE374" s="17"/>
      <c r="EF374" s="17"/>
      <c r="EG374" s="17"/>
      <c r="EH374" s="17"/>
      <c r="EI374" s="17"/>
      <c r="EJ374" s="17"/>
      <c r="EK374" s="17"/>
    </row>
    <row r="375" spans="1:141" ht="16.5" customHeight="1">
      <c r="A375" s="17"/>
      <c r="B375" s="17"/>
      <c r="C375" s="17"/>
      <c r="D375" s="145"/>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46"/>
      <c r="AI375" s="146"/>
      <c r="AJ375" s="17"/>
      <c r="AK375" s="17"/>
      <c r="AL375" s="146"/>
      <c r="AM375" s="146"/>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c r="BN375" s="17"/>
      <c r="BO375" s="17"/>
      <c r="BP375" s="17"/>
      <c r="BQ375" s="17"/>
      <c r="BR375" s="17"/>
      <c r="BS375" s="17"/>
      <c r="BT375" s="17"/>
      <c r="BU375" s="17"/>
      <c r="BV375" s="17"/>
      <c r="BW375" s="17"/>
      <c r="BX375" s="17"/>
      <c r="BY375" s="17"/>
      <c r="BZ375" s="17"/>
      <c r="CA375" s="17"/>
      <c r="CB375" s="17"/>
      <c r="CC375" s="17"/>
      <c r="CD375" s="17"/>
      <c r="CE375" s="17"/>
      <c r="CF375" s="17"/>
      <c r="CG375" s="17"/>
      <c r="CH375" s="17"/>
      <c r="CI375" s="17"/>
      <c r="CJ375" s="17"/>
      <c r="CK375" s="17"/>
      <c r="CL375" s="17"/>
      <c r="CM375" s="17"/>
      <c r="CN375" s="17"/>
      <c r="CO375" s="17"/>
      <c r="CP375" s="17"/>
      <c r="CQ375" s="17"/>
      <c r="CR375" s="17"/>
      <c r="CS375" s="17"/>
      <c r="CT375" s="17"/>
      <c r="CU375" s="17"/>
      <c r="CV375" s="17"/>
      <c r="CW375" s="17"/>
      <c r="CX375" s="17"/>
      <c r="CY375" s="17"/>
      <c r="CZ375" s="17"/>
      <c r="DA375" s="17"/>
      <c r="DB375" s="17"/>
      <c r="DC375" s="17"/>
      <c r="DD375" s="17"/>
      <c r="DE375" s="17"/>
      <c r="DF375" s="17"/>
      <c r="DG375" s="17"/>
      <c r="DH375" s="17"/>
      <c r="DI375" s="17"/>
      <c r="DJ375" s="17"/>
      <c r="DK375" s="17"/>
      <c r="DL375" s="17"/>
      <c r="DM375" s="17"/>
      <c r="DN375" s="17"/>
      <c r="DO375" s="17"/>
      <c r="DP375" s="17"/>
      <c r="DQ375" s="17"/>
      <c r="DR375" s="17"/>
      <c r="DS375" s="17"/>
      <c r="DT375" s="17"/>
      <c r="DU375" s="17"/>
      <c r="DV375" s="111"/>
      <c r="DW375" s="111"/>
      <c r="DX375" s="111"/>
      <c r="DY375" s="111"/>
      <c r="DZ375" s="111"/>
      <c r="EA375" s="111"/>
      <c r="EB375" s="17"/>
      <c r="EC375" s="17"/>
      <c r="ED375" s="17"/>
      <c r="EE375" s="17"/>
      <c r="EF375" s="17"/>
      <c r="EG375" s="17"/>
      <c r="EH375" s="17"/>
      <c r="EI375" s="17"/>
      <c r="EJ375" s="17"/>
      <c r="EK375" s="17"/>
    </row>
    <row r="376" spans="1:141" ht="16.5" customHeight="1">
      <c r="A376" s="17"/>
      <c r="B376" s="17"/>
      <c r="C376" s="17"/>
      <c r="D376" s="145"/>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46"/>
      <c r="AI376" s="146"/>
      <c r="AJ376" s="17"/>
      <c r="AK376" s="17"/>
      <c r="AL376" s="146"/>
      <c r="AM376" s="146"/>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c r="BN376" s="17"/>
      <c r="BO376" s="17"/>
      <c r="BP376" s="17"/>
      <c r="BQ376" s="17"/>
      <c r="BR376" s="17"/>
      <c r="BS376" s="17"/>
      <c r="BT376" s="17"/>
      <c r="BU376" s="17"/>
      <c r="BV376" s="17"/>
      <c r="BW376" s="17"/>
      <c r="BX376" s="17"/>
      <c r="BY376" s="17"/>
      <c r="BZ376" s="17"/>
      <c r="CA376" s="17"/>
      <c r="CB376" s="17"/>
      <c r="CC376" s="17"/>
      <c r="CD376" s="17"/>
      <c r="CE376" s="17"/>
      <c r="CF376" s="17"/>
      <c r="CG376" s="17"/>
      <c r="CH376" s="17"/>
      <c r="CI376" s="17"/>
      <c r="CJ376" s="17"/>
      <c r="CK376" s="17"/>
      <c r="CL376" s="17"/>
      <c r="CM376" s="17"/>
      <c r="CN376" s="17"/>
      <c r="CO376" s="17"/>
      <c r="CP376" s="17"/>
      <c r="CQ376" s="17"/>
      <c r="CR376" s="17"/>
      <c r="CS376" s="17"/>
      <c r="CT376" s="17"/>
      <c r="CU376" s="17"/>
      <c r="CV376" s="17"/>
      <c r="CW376" s="17"/>
      <c r="CX376" s="17"/>
      <c r="CY376" s="17"/>
      <c r="CZ376" s="17"/>
      <c r="DA376" s="17"/>
      <c r="DB376" s="17"/>
      <c r="DC376" s="17"/>
      <c r="DD376" s="17"/>
      <c r="DE376" s="17"/>
      <c r="DF376" s="17"/>
      <c r="DG376" s="17"/>
      <c r="DH376" s="17"/>
      <c r="DI376" s="17"/>
      <c r="DJ376" s="17"/>
      <c r="DK376" s="17"/>
      <c r="DL376" s="17"/>
      <c r="DM376" s="17"/>
      <c r="DN376" s="17"/>
      <c r="DO376" s="17"/>
      <c r="DP376" s="17"/>
      <c r="DQ376" s="17"/>
      <c r="DR376" s="17"/>
      <c r="DS376" s="17"/>
      <c r="DT376" s="17"/>
      <c r="DU376" s="17"/>
      <c r="DV376" s="111"/>
      <c r="DW376" s="111"/>
      <c r="DX376" s="111"/>
      <c r="DY376" s="111"/>
      <c r="DZ376" s="111"/>
      <c r="EA376" s="111"/>
      <c r="EB376" s="17"/>
      <c r="EC376" s="17"/>
      <c r="ED376" s="17"/>
      <c r="EE376" s="17"/>
      <c r="EF376" s="17"/>
      <c r="EG376" s="17"/>
      <c r="EH376" s="17"/>
      <c r="EI376" s="17"/>
      <c r="EJ376" s="17"/>
      <c r="EK376" s="17"/>
    </row>
    <row r="377" spans="1:141" ht="16.5" customHeight="1">
      <c r="A377" s="17"/>
      <c r="B377" s="17"/>
      <c r="C377" s="17"/>
      <c r="D377" s="145"/>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46"/>
      <c r="AI377" s="146"/>
      <c r="AJ377" s="17"/>
      <c r="AK377" s="17"/>
      <c r="AL377" s="146"/>
      <c r="AM377" s="146"/>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c r="BN377" s="17"/>
      <c r="BO377" s="17"/>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11"/>
      <c r="DW377" s="111"/>
      <c r="DX377" s="111"/>
      <c r="DY377" s="111"/>
      <c r="DZ377" s="111"/>
      <c r="EA377" s="111"/>
      <c r="EB377" s="17"/>
      <c r="EC377" s="17"/>
      <c r="ED377" s="17"/>
      <c r="EE377" s="17"/>
      <c r="EF377" s="17"/>
      <c r="EG377" s="17"/>
      <c r="EH377" s="17"/>
      <c r="EI377" s="17"/>
      <c r="EJ377" s="17"/>
      <c r="EK377" s="17"/>
    </row>
    <row r="378" spans="1:141" ht="16.5" customHeight="1">
      <c r="A378" s="17"/>
      <c r="B378" s="17"/>
      <c r="C378" s="17"/>
      <c r="D378" s="145"/>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46"/>
      <c r="AI378" s="146"/>
      <c r="AJ378" s="17"/>
      <c r="AK378" s="17"/>
      <c r="AL378" s="146"/>
      <c r="AM378" s="146"/>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c r="BN378" s="17"/>
      <c r="BO378" s="17"/>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11"/>
      <c r="DW378" s="111"/>
      <c r="DX378" s="111"/>
      <c r="DY378" s="111"/>
      <c r="DZ378" s="111"/>
      <c r="EA378" s="111"/>
      <c r="EB378" s="17"/>
      <c r="EC378" s="17"/>
      <c r="ED378" s="17"/>
      <c r="EE378" s="17"/>
      <c r="EF378" s="17"/>
      <c r="EG378" s="17"/>
      <c r="EH378" s="17"/>
      <c r="EI378" s="17"/>
      <c r="EJ378" s="17"/>
      <c r="EK378" s="17"/>
    </row>
    <row r="379" spans="1:141" ht="16.5" customHeight="1">
      <c r="A379" s="17"/>
      <c r="B379" s="17"/>
      <c r="C379" s="17"/>
      <c r="D379" s="145"/>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46"/>
      <c r="AI379" s="146"/>
      <c r="AJ379" s="17"/>
      <c r="AK379" s="17"/>
      <c r="AL379" s="146"/>
      <c r="AM379" s="146"/>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c r="BN379" s="17"/>
      <c r="BO379" s="17"/>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11"/>
      <c r="DW379" s="111"/>
      <c r="DX379" s="111"/>
      <c r="DY379" s="111"/>
      <c r="DZ379" s="111"/>
      <c r="EA379" s="111"/>
      <c r="EB379" s="17"/>
      <c r="EC379" s="17"/>
      <c r="ED379" s="17"/>
      <c r="EE379" s="17"/>
      <c r="EF379" s="17"/>
      <c r="EG379" s="17"/>
      <c r="EH379" s="17"/>
      <c r="EI379" s="17"/>
      <c r="EJ379" s="17"/>
      <c r="EK379" s="17"/>
    </row>
    <row r="380" spans="1:141" ht="16.5" customHeight="1">
      <c r="A380" s="17"/>
      <c r="B380" s="17"/>
      <c r="C380" s="17"/>
      <c r="D380" s="145"/>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46"/>
      <c r="AI380" s="146"/>
      <c r="AJ380" s="17"/>
      <c r="AK380" s="17"/>
      <c r="AL380" s="146"/>
      <c r="AM380" s="146"/>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c r="BN380" s="17"/>
      <c r="BO380" s="17"/>
      <c r="BP380" s="17"/>
      <c r="BQ380" s="17"/>
      <c r="BR380" s="17"/>
      <c r="BS380" s="17"/>
      <c r="BT380" s="17"/>
      <c r="BU380" s="17"/>
      <c r="BV380" s="17"/>
      <c r="BW380" s="17"/>
      <c r="BX380" s="17"/>
      <c r="BY380" s="17"/>
      <c r="BZ380" s="17"/>
      <c r="CA380" s="17"/>
      <c r="CB380" s="17"/>
      <c r="CC380" s="17"/>
      <c r="CD380" s="17"/>
      <c r="CE380" s="17"/>
      <c r="CF380" s="17"/>
      <c r="CG380" s="17"/>
      <c r="CH380" s="17"/>
      <c r="CI380" s="17"/>
      <c r="CJ380" s="17"/>
      <c r="CK380" s="17"/>
      <c r="CL380" s="17"/>
      <c r="CM380" s="17"/>
      <c r="CN380" s="17"/>
      <c r="CO380" s="17"/>
      <c r="CP380" s="17"/>
      <c r="CQ380" s="17"/>
      <c r="CR380" s="17"/>
      <c r="CS380" s="17"/>
      <c r="CT380" s="17"/>
      <c r="CU380" s="17"/>
      <c r="CV380" s="17"/>
      <c r="CW380" s="17"/>
      <c r="CX380" s="17"/>
      <c r="CY380" s="17"/>
      <c r="CZ380" s="17"/>
      <c r="DA380" s="17"/>
      <c r="DB380" s="17"/>
      <c r="DC380" s="17"/>
      <c r="DD380" s="17"/>
      <c r="DE380" s="17"/>
      <c r="DF380" s="17"/>
      <c r="DG380" s="17"/>
      <c r="DH380" s="17"/>
      <c r="DI380" s="17"/>
      <c r="DJ380" s="17"/>
      <c r="DK380" s="17"/>
      <c r="DL380" s="17"/>
      <c r="DM380" s="17"/>
      <c r="DN380" s="17"/>
      <c r="DO380" s="17"/>
      <c r="DP380" s="17"/>
      <c r="DQ380" s="17"/>
      <c r="DR380" s="17"/>
      <c r="DS380" s="17"/>
      <c r="DT380" s="17"/>
      <c r="DU380" s="17"/>
      <c r="DV380" s="111"/>
      <c r="DW380" s="111"/>
      <c r="DX380" s="111"/>
      <c r="DY380" s="111"/>
      <c r="DZ380" s="111"/>
      <c r="EA380" s="111"/>
      <c r="EB380" s="17"/>
      <c r="EC380" s="17"/>
      <c r="ED380" s="17"/>
      <c r="EE380" s="17"/>
      <c r="EF380" s="17"/>
      <c r="EG380" s="17"/>
      <c r="EH380" s="17"/>
      <c r="EI380" s="17"/>
      <c r="EJ380" s="17"/>
      <c r="EK380" s="17"/>
    </row>
    <row r="381" spans="1:141" ht="16.5" customHeight="1">
      <c r="A381" s="17"/>
      <c r="B381" s="17"/>
      <c r="C381" s="17"/>
      <c r="D381" s="145"/>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46"/>
      <c r="AI381" s="146"/>
      <c r="AJ381" s="17"/>
      <c r="AK381" s="17"/>
      <c r="AL381" s="146"/>
      <c r="AM381" s="146"/>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7"/>
      <c r="CC381" s="17"/>
      <c r="CD381" s="17"/>
      <c r="CE381" s="17"/>
      <c r="CF381" s="17"/>
      <c r="CG381" s="17"/>
      <c r="CH381" s="17"/>
      <c r="CI381" s="17"/>
      <c r="CJ381" s="17"/>
      <c r="CK381" s="17"/>
      <c r="CL381" s="17"/>
      <c r="CM381" s="17"/>
      <c r="CN381" s="17"/>
      <c r="CO381" s="17"/>
      <c r="CP381" s="17"/>
      <c r="CQ381" s="17"/>
      <c r="CR381" s="17"/>
      <c r="CS381" s="17"/>
      <c r="CT381" s="17"/>
      <c r="CU381" s="17"/>
      <c r="CV381" s="17"/>
      <c r="CW381" s="17"/>
      <c r="CX381" s="17"/>
      <c r="CY381" s="17"/>
      <c r="CZ381" s="17"/>
      <c r="DA381" s="17"/>
      <c r="DB381" s="17"/>
      <c r="DC381" s="17"/>
      <c r="DD381" s="17"/>
      <c r="DE381" s="17"/>
      <c r="DF381" s="17"/>
      <c r="DG381" s="17"/>
      <c r="DH381" s="17"/>
      <c r="DI381" s="17"/>
      <c r="DJ381" s="17"/>
      <c r="DK381" s="17"/>
      <c r="DL381" s="17"/>
      <c r="DM381" s="17"/>
      <c r="DN381" s="17"/>
      <c r="DO381" s="17"/>
      <c r="DP381" s="17"/>
      <c r="DQ381" s="17"/>
      <c r="DR381" s="17"/>
      <c r="DS381" s="17"/>
      <c r="DT381" s="17"/>
      <c r="DU381" s="17"/>
      <c r="DV381" s="111"/>
      <c r="DW381" s="111"/>
      <c r="DX381" s="111"/>
      <c r="DY381" s="111"/>
      <c r="DZ381" s="111"/>
      <c r="EA381" s="111"/>
      <c r="EB381" s="17"/>
      <c r="EC381" s="17"/>
      <c r="ED381" s="17"/>
      <c r="EE381" s="17"/>
      <c r="EF381" s="17"/>
      <c r="EG381" s="17"/>
      <c r="EH381" s="17"/>
      <c r="EI381" s="17"/>
      <c r="EJ381" s="17"/>
      <c r="EK381" s="17"/>
    </row>
    <row r="382" spans="1:141" ht="16.5" customHeight="1">
      <c r="A382" s="17"/>
      <c r="B382" s="17"/>
      <c r="C382" s="17"/>
      <c r="D382" s="145"/>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46"/>
      <c r="AI382" s="146"/>
      <c r="AJ382" s="17"/>
      <c r="AK382" s="17"/>
      <c r="AL382" s="146"/>
      <c r="AM382" s="146"/>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c r="BN382" s="17"/>
      <c r="BO382" s="17"/>
      <c r="BP382" s="17"/>
      <c r="BQ382" s="17"/>
      <c r="BR382" s="17"/>
      <c r="BS382" s="17"/>
      <c r="BT382" s="17"/>
      <c r="BU382" s="17"/>
      <c r="BV382" s="17"/>
      <c r="BW382" s="17"/>
      <c r="BX382" s="17"/>
      <c r="BY382" s="17"/>
      <c r="BZ382" s="17"/>
      <c r="CA382" s="17"/>
      <c r="CB382" s="17"/>
      <c r="CC382" s="17"/>
      <c r="CD382" s="17"/>
      <c r="CE382" s="17"/>
      <c r="CF382" s="17"/>
      <c r="CG382" s="17"/>
      <c r="CH382" s="17"/>
      <c r="CI382" s="17"/>
      <c r="CJ382" s="17"/>
      <c r="CK382" s="17"/>
      <c r="CL382" s="17"/>
      <c r="CM382" s="17"/>
      <c r="CN382" s="17"/>
      <c r="CO382" s="17"/>
      <c r="CP382" s="17"/>
      <c r="CQ382" s="17"/>
      <c r="CR382" s="17"/>
      <c r="CS382" s="17"/>
      <c r="CT382" s="17"/>
      <c r="CU382" s="17"/>
      <c r="CV382" s="17"/>
      <c r="CW382" s="17"/>
      <c r="CX382" s="17"/>
      <c r="CY382" s="17"/>
      <c r="CZ382" s="17"/>
      <c r="DA382" s="17"/>
      <c r="DB382" s="17"/>
      <c r="DC382" s="17"/>
      <c r="DD382" s="17"/>
      <c r="DE382" s="17"/>
      <c r="DF382" s="17"/>
      <c r="DG382" s="17"/>
      <c r="DH382" s="17"/>
      <c r="DI382" s="17"/>
      <c r="DJ382" s="17"/>
      <c r="DK382" s="17"/>
      <c r="DL382" s="17"/>
      <c r="DM382" s="17"/>
      <c r="DN382" s="17"/>
      <c r="DO382" s="17"/>
      <c r="DP382" s="17"/>
      <c r="DQ382" s="17"/>
      <c r="DR382" s="17"/>
      <c r="DS382" s="17"/>
      <c r="DT382" s="17"/>
      <c r="DU382" s="17"/>
      <c r="DV382" s="111"/>
      <c r="DW382" s="111"/>
      <c r="DX382" s="111"/>
      <c r="DY382" s="111"/>
      <c r="DZ382" s="111"/>
      <c r="EA382" s="111"/>
      <c r="EB382" s="17"/>
      <c r="EC382" s="17"/>
      <c r="ED382" s="17"/>
      <c r="EE382" s="17"/>
      <c r="EF382" s="17"/>
      <c r="EG382" s="17"/>
      <c r="EH382" s="17"/>
      <c r="EI382" s="17"/>
      <c r="EJ382" s="17"/>
      <c r="EK382" s="17"/>
    </row>
    <row r="383" spans="1:141" ht="16.5" customHeight="1">
      <c r="A383" s="17"/>
      <c r="B383" s="17"/>
      <c r="C383" s="17"/>
      <c r="D383" s="145"/>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46"/>
      <c r="AI383" s="146"/>
      <c r="AJ383" s="17"/>
      <c r="AK383" s="17"/>
      <c r="AL383" s="146"/>
      <c r="AM383" s="146"/>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c r="BN383" s="17"/>
      <c r="BO383" s="17"/>
      <c r="BP383" s="17"/>
      <c r="BQ383" s="17"/>
      <c r="BR383" s="17"/>
      <c r="BS383" s="17"/>
      <c r="BT383" s="17"/>
      <c r="BU383" s="17"/>
      <c r="BV383" s="17"/>
      <c r="BW383" s="17"/>
      <c r="BX383" s="17"/>
      <c r="BY383" s="17"/>
      <c r="BZ383" s="17"/>
      <c r="CA383" s="17"/>
      <c r="CB383" s="17"/>
      <c r="CC383" s="17"/>
      <c r="CD383" s="17"/>
      <c r="CE383" s="17"/>
      <c r="CF383" s="17"/>
      <c r="CG383" s="17"/>
      <c r="CH383" s="17"/>
      <c r="CI383" s="17"/>
      <c r="CJ383" s="17"/>
      <c r="CK383" s="17"/>
      <c r="CL383" s="17"/>
      <c r="CM383" s="17"/>
      <c r="CN383" s="17"/>
      <c r="CO383" s="17"/>
      <c r="CP383" s="17"/>
      <c r="CQ383" s="17"/>
      <c r="CR383" s="17"/>
      <c r="CS383" s="17"/>
      <c r="CT383" s="17"/>
      <c r="CU383" s="17"/>
      <c r="CV383" s="17"/>
      <c r="CW383" s="17"/>
      <c r="CX383" s="17"/>
      <c r="CY383" s="17"/>
      <c r="CZ383" s="17"/>
      <c r="DA383" s="17"/>
      <c r="DB383" s="17"/>
      <c r="DC383" s="17"/>
      <c r="DD383" s="17"/>
      <c r="DE383" s="17"/>
      <c r="DF383" s="17"/>
      <c r="DG383" s="17"/>
      <c r="DH383" s="17"/>
      <c r="DI383" s="17"/>
      <c r="DJ383" s="17"/>
      <c r="DK383" s="17"/>
      <c r="DL383" s="17"/>
      <c r="DM383" s="17"/>
      <c r="DN383" s="17"/>
      <c r="DO383" s="17"/>
      <c r="DP383" s="17"/>
      <c r="DQ383" s="17"/>
      <c r="DR383" s="17"/>
      <c r="DS383" s="17"/>
      <c r="DT383" s="17"/>
      <c r="DU383" s="17"/>
      <c r="DV383" s="111"/>
      <c r="DW383" s="111"/>
      <c r="DX383" s="111"/>
      <c r="DY383" s="111"/>
      <c r="DZ383" s="111"/>
      <c r="EA383" s="111"/>
      <c r="EB383" s="17"/>
      <c r="EC383" s="17"/>
      <c r="ED383" s="17"/>
      <c r="EE383" s="17"/>
      <c r="EF383" s="17"/>
      <c r="EG383" s="17"/>
      <c r="EH383" s="17"/>
      <c r="EI383" s="17"/>
      <c r="EJ383" s="17"/>
      <c r="EK383" s="17"/>
    </row>
    <row r="384" spans="1:141" ht="16.5" customHeight="1">
      <c r="A384" s="17"/>
      <c r="B384" s="17"/>
      <c r="C384" s="17"/>
      <c r="D384" s="145"/>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46"/>
      <c r="AI384" s="146"/>
      <c r="AJ384" s="17"/>
      <c r="AK384" s="17"/>
      <c r="AL384" s="146"/>
      <c r="AM384" s="146"/>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c r="BN384" s="17"/>
      <c r="BO384" s="17"/>
      <c r="BP384" s="17"/>
      <c r="BQ384" s="17"/>
      <c r="BR384" s="17"/>
      <c r="BS384" s="17"/>
      <c r="BT384" s="17"/>
      <c r="BU384" s="17"/>
      <c r="BV384" s="17"/>
      <c r="BW384" s="17"/>
      <c r="BX384" s="17"/>
      <c r="BY384" s="17"/>
      <c r="BZ384" s="17"/>
      <c r="CA384" s="17"/>
      <c r="CB384" s="17"/>
      <c r="CC384" s="17"/>
      <c r="CD384" s="17"/>
      <c r="CE384" s="17"/>
      <c r="CF384" s="17"/>
      <c r="CG384" s="17"/>
      <c r="CH384" s="17"/>
      <c r="CI384" s="17"/>
      <c r="CJ384" s="17"/>
      <c r="CK384" s="17"/>
      <c r="CL384" s="17"/>
      <c r="CM384" s="17"/>
      <c r="CN384" s="17"/>
      <c r="CO384" s="17"/>
      <c r="CP384" s="17"/>
      <c r="CQ384" s="17"/>
      <c r="CR384" s="17"/>
      <c r="CS384" s="17"/>
      <c r="CT384" s="17"/>
      <c r="CU384" s="17"/>
      <c r="CV384" s="17"/>
      <c r="CW384" s="17"/>
      <c r="CX384" s="17"/>
      <c r="CY384" s="17"/>
      <c r="CZ384" s="17"/>
      <c r="DA384" s="17"/>
      <c r="DB384" s="17"/>
      <c r="DC384" s="17"/>
      <c r="DD384" s="17"/>
      <c r="DE384" s="17"/>
      <c r="DF384" s="17"/>
      <c r="DG384" s="17"/>
      <c r="DH384" s="17"/>
      <c r="DI384" s="17"/>
      <c r="DJ384" s="17"/>
      <c r="DK384" s="17"/>
      <c r="DL384" s="17"/>
      <c r="DM384" s="17"/>
      <c r="DN384" s="17"/>
      <c r="DO384" s="17"/>
      <c r="DP384" s="17"/>
      <c r="DQ384" s="17"/>
      <c r="DR384" s="17"/>
      <c r="DS384" s="17"/>
      <c r="DT384" s="17"/>
      <c r="DU384" s="17"/>
      <c r="DV384" s="111"/>
      <c r="DW384" s="111"/>
      <c r="DX384" s="111"/>
      <c r="DY384" s="111"/>
      <c r="DZ384" s="111"/>
      <c r="EA384" s="111"/>
      <c r="EB384" s="17"/>
      <c r="EC384" s="17"/>
      <c r="ED384" s="17"/>
      <c r="EE384" s="17"/>
      <c r="EF384" s="17"/>
      <c r="EG384" s="17"/>
      <c r="EH384" s="17"/>
      <c r="EI384" s="17"/>
      <c r="EJ384" s="17"/>
      <c r="EK384" s="17"/>
    </row>
    <row r="385" spans="1:141" ht="16.5" customHeight="1">
      <c r="A385" s="17"/>
      <c r="B385" s="17"/>
      <c r="C385" s="17"/>
      <c r="D385" s="145"/>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46"/>
      <c r="AI385" s="146"/>
      <c r="AJ385" s="17"/>
      <c r="AK385" s="17"/>
      <c r="AL385" s="146"/>
      <c r="AM385" s="146"/>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c r="BN385" s="17"/>
      <c r="BO385" s="17"/>
      <c r="BP385" s="17"/>
      <c r="BQ385" s="17"/>
      <c r="BR385" s="17"/>
      <c r="BS385" s="17"/>
      <c r="BT385" s="17"/>
      <c r="BU385" s="17"/>
      <c r="BV385" s="17"/>
      <c r="BW385" s="17"/>
      <c r="BX385" s="17"/>
      <c r="BY385" s="17"/>
      <c r="BZ385" s="17"/>
      <c r="CA385" s="17"/>
      <c r="CB385" s="17"/>
      <c r="CC385" s="17"/>
      <c r="CD385" s="17"/>
      <c r="CE385" s="17"/>
      <c r="CF385" s="17"/>
      <c r="CG385" s="17"/>
      <c r="CH385" s="17"/>
      <c r="CI385" s="17"/>
      <c r="CJ385" s="17"/>
      <c r="CK385" s="17"/>
      <c r="CL385" s="17"/>
      <c r="CM385" s="17"/>
      <c r="CN385" s="17"/>
      <c r="CO385" s="17"/>
      <c r="CP385" s="17"/>
      <c r="CQ385" s="17"/>
      <c r="CR385" s="17"/>
      <c r="CS385" s="17"/>
      <c r="CT385" s="17"/>
      <c r="CU385" s="17"/>
      <c r="CV385" s="17"/>
      <c r="CW385" s="17"/>
      <c r="CX385" s="17"/>
      <c r="CY385" s="17"/>
      <c r="CZ385" s="17"/>
      <c r="DA385" s="17"/>
      <c r="DB385" s="17"/>
      <c r="DC385" s="17"/>
      <c r="DD385" s="17"/>
      <c r="DE385" s="17"/>
      <c r="DF385" s="17"/>
      <c r="DG385" s="17"/>
      <c r="DH385" s="17"/>
      <c r="DI385" s="17"/>
      <c r="DJ385" s="17"/>
      <c r="DK385" s="17"/>
      <c r="DL385" s="17"/>
      <c r="DM385" s="17"/>
      <c r="DN385" s="17"/>
      <c r="DO385" s="17"/>
      <c r="DP385" s="17"/>
      <c r="DQ385" s="17"/>
      <c r="DR385" s="17"/>
      <c r="DS385" s="17"/>
      <c r="DT385" s="17"/>
      <c r="DU385" s="17"/>
      <c r="DV385" s="111"/>
      <c r="DW385" s="111"/>
      <c r="DX385" s="111"/>
      <c r="DY385" s="111"/>
      <c r="DZ385" s="111"/>
      <c r="EA385" s="111"/>
      <c r="EB385" s="17"/>
      <c r="EC385" s="17"/>
      <c r="ED385" s="17"/>
      <c r="EE385" s="17"/>
      <c r="EF385" s="17"/>
      <c r="EG385" s="17"/>
      <c r="EH385" s="17"/>
      <c r="EI385" s="17"/>
      <c r="EJ385" s="17"/>
      <c r="EK385" s="17"/>
    </row>
    <row r="386" spans="1:141" ht="16.5" customHeight="1">
      <c r="A386" s="17"/>
      <c r="B386" s="17"/>
      <c r="C386" s="17"/>
      <c r="D386" s="145"/>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46"/>
      <c r="AI386" s="146"/>
      <c r="AJ386" s="17"/>
      <c r="AK386" s="17"/>
      <c r="AL386" s="146"/>
      <c r="AM386" s="146"/>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c r="BN386" s="17"/>
      <c r="BO386" s="17"/>
      <c r="BP386" s="17"/>
      <c r="BQ386" s="17"/>
      <c r="BR386" s="17"/>
      <c r="BS386" s="17"/>
      <c r="BT386" s="17"/>
      <c r="BU386" s="17"/>
      <c r="BV386" s="17"/>
      <c r="BW386" s="17"/>
      <c r="BX386" s="17"/>
      <c r="BY386" s="17"/>
      <c r="BZ386" s="17"/>
      <c r="CA386" s="17"/>
      <c r="CB386" s="17"/>
      <c r="CC386" s="17"/>
      <c r="CD386" s="17"/>
      <c r="CE386" s="17"/>
      <c r="CF386" s="17"/>
      <c r="CG386" s="17"/>
      <c r="CH386" s="17"/>
      <c r="CI386" s="17"/>
      <c r="CJ386" s="17"/>
      <c r="CK386" s="17"/>
      <c r="CL386" s="17"/>
      <c r="CM386" s="17"/>
      <c r="CN386" s="17"/>
      <c r="CO386" s="17"/>
      <c r="CP386" s="17"/>
      <c r="CQ386" s="17"/>
      <c r="CR386" s="17"/>
      <c r="CS386" s="17"/>
      <c r="CT386" s="17"/>
      <c r="CU386" s="17"/>
      <c r="CV386" s="17"/>
      <c r="CW386" s="17"/>
      <c r="CX386" s="17"/>
      <c r="CY386" s="17"/>
      <c r="CZ386" s="17"/>
      <c r="DA386" s="17"/>
      <c r="DB386" s="17"/>
      <c r="DC386" s="17"/>
      <c r="DD386" s="17"/>
      <c r="DE386" s="17"/>
      <c r="DF386" s="17"/>
      <c r="DG386" s="17"/>
      <c r="DH386" s="17"/>
      <c r="DI386" s="17"/>
      <c r="DJ386" s="17"/>
      <c r="DK386" s="17"/>
      <c r="DL386" s="17"/>
      <c r="DM386" s="17"/>
      <c r="DN386" s="17"/>
      <c r="DO386" s="17"/>
      <c r="DP386" s="17"/>
      <c r="DQ386" s="17"/>
      <c r="DR386" s="17"/>
      <c r="DS386" s="17"/>
      <c r="DT386" s="17"/>
      <c r="DU386" s="17"/>
      <c r="DV386" s="111"/>
      <c r="DW386" s="111"/>
      <c r="DX386" s="111"/>
      <c r="DY386" s="111"/>
      <c r="DZ386" s="111"/>
      <c r="EA386" s="111"/>
      <c r="EB386" s="17"/>
      <c r="EC386" s="17"/>
      <c r="ED386" s="17"/>
      <c r="EE386" s="17"/>
      <c r="EF386" s="17"/>
      <c r="EG386" s="17"/>
      <c r="EH386" s="17"/>
      <c r="EI386" s="17"/>
      <c r="EJ386" s="17"/>
      <c r="EK386" s="17"/>
    </row>
    <row r="387" spans="1:141" ht="16.5" customHeight="1">
      <c r="A387" s="17"/>
      <c r="B387" s="17"/>
      <c r="C387" s="17"/>
      <c r="D387" s="145"/>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46"/>
      <c r="AI387" s="146"/>
      <c r="AJ387" s="17"/>
      <c r="AK387" s="17"/>
      <c r="AL387" s="146"/>
      <c r="AM387" s="146"/>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c r="BN387" s="17"/>
      <c r="BO387" s="17"/>
      <c r="BP387" s="17"/>
      <c r="BQ387" s="17"/>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11"/>
      <c r="DW387" s="111"/>
      <c r="DX387" s="111"/>
      <c r="DY387" s="111"/>
      <c r="DZ387" s="111"/>
      <c r="EA387" s="111"/>
      <c r="EB387" s="17"/>
      <c r="EC387" s="17"/>
      <c r="ED387" s="17"/>
      <c r="EE387" s="17"/>
      <c r="EF387" s="17"/>
      <c r="EG387" s="17"/>
      <c r="EH387" s="17"/>
      <c r="EI387" s="17"/>
      <c r="EJ387" s="17"/>
      <c r="EK387" s="17"/>
    </row>
    <row r="388" spans="1:141" ht="16.5" customHeight="1">
      <c r="A388" s="17"/>
      <c r="B388" s="17"/>
      <c r="C388" s="17"/>
      <c r="D388" s="145"/>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46"/>
      <c r="AI388" s="146"/>
      <c r="AJ388" s="17"/>
      <c r="AK388" s="17"/>
      <c r="AL388" s="146"/>
      <c r="AM388" s="146"/>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c r="BN388" s="17"/>
      <c r="BO388" s="17"/>
      <c r="BP388" s="17"/>
      <c r="BQ388" s="17"/>
      <c r="BR388" s="17"/>
      <c r="BS388" s="17"/>
      <c r="BT388" s="17"/>
      <c r="BU388" s="17"/>
      <c r="BV388" s="17"/>
      <c r="BW388" s="17"/>
      <c r="BX388" s="17"/>
      <c r="BY388" s="17"/>
      <c r="BZ388" s="17"/>
      <c r="CA388" s="17"/>
      <c r="CB388" s="17"/>
      <c r="CC388" s="17"/>
      <c r="CD388" s="17"/>
      <c r="CE388" s="17"/>
      <c r="CF388" s="17"/>
      <c r="CG388" s="17"/>
      <c r="CH388" s="17"/>
      <c r="CI388" s="17"/>
      <c r="CJ388" s="17"/>
      <c r="CK388" s="17"/>
      <c r="CL388" s="17"/>
      <c r="CM388" s="17"/>
      <c r="CN388" s="17"/>
      <c r="CO388" s="17"/>
      <c r="CP388" s="17"/>
      <c r="CQ388" s="17"/>
      <c r="CR388" s="17"/>
      <c r="CS388" s="17"/>
      <c r="CT388" s="17"/>
      <c r="CU388" s="17"/>
      <c r="CV388" s="17"/>
      <c r="CW388" s="17"/>
      <c r="CX388" s="17"/>
      <c r="CY388" s="17"/>
      <c r="CZ388" s="17"/>
      <c r="DA388" s="17"/>
      <c r="DB388" s="17"/>
      <c r="DC388" s="17"/>
      <c r="DD388" s="17"/>
      <c r="DE388" s="17"/>
      <c r="DF388" s="17"/>
      <c r="DG388" s="17"/>
      <c r="DH388" s="17"/>
      <c r="DI388" s="17"/>
      <c r="DJ388" s="17"/>
      <c r="DK388" s="17"/>
      <c r="DL388" s="17"/>
      <c r="DM388" s="17"/>
      <c r="DN388" s="17"/>
      <c r="DO388" s="17"/>
      <c r="DP388" s="17"/>
      <c r="DQ388" s="17"/>
      <c r="DR388" s="17"/>
      <c r="DS388" s="17"/>
      <c r="DT388" s="17"/>
      <c r="DU388" s="17"/>
      <c r="DV388" s="111"/>
      <c r="DW388" s="111"/>
      <c r="DX388" s="111"/>
      <c r="DY388" s="111"/>
      <c r="DZ388" s="111"/>
      <c r="EA388" s="111"/>
      <c r="EB388" s="17"/>
      <c r="EC388" s="17"/>
      <c r="ED388" s="17"/>
      <c r="EE388" s="17"/>
      <c r="EF388" s="17"/>
      <c r="EG388" s="17"/>
      <c r="EH388" s="17"/>
      <c r="EI388" s="17"/>
      <c r="EJ388" s="17"/>
      <c r="EK388" s="17"/>
    </row>
    <row r="389" spans="1:141" ht="16.5" customHeight="1">
      <c r="A389" s="17"/>
      <c r="B389" s="17"/>
      <c r="C389" s="17"/>
      <c r="D389" s="145"/>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46"/>
      <c r="AI389" s="146"/>
      <c r="AJ389" s="17"/>
      <c r="AK389" s="17"/>
      <c r="AL389" s="146"/>
      <c r="AM389" s="146"/>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c r="DH389" s="17"/>
      <c r="DI389" s="17"/>
      <c r="DJ389" s="17"/>
      <c r="DK389" s="17"/>
      <c r="DL389" s="17"/>
      <c r="DM389" s="17"/>
      <c r="DN389" s="17"/>
      <c r="DO389" s="17"/>
      <c r="DP389" s="17"/>
      <c r="DQ389" s="17"/>
      <c r="DR389" s="17"/>
      <c r="DS389" s="17"/>
      <c r="DT389" s="17"/>
      <c r="DU389" s="17"/>
      <c r="DV389" s="111"/>
      <c r="DW389" s="111"/>
      <c r="DX389" s="111"/>
      <c r="DY389" s="111"/>
      <c r="DZ389" s="111"/>
      <c r="EA389" s="111"/>
      <c r="EB389" s="17"/>
      <c r="EC389" s="17"/>
      <c r="ED389" s="17"/>
      <c r="EE389" s="17"/>
      <c r="EF389" s="17"/>
      <c r="EG389" s="17"/>
      <c r="EH389" s="17"/>
      <c r="EI389" s="17"/>
      <c r="EJ389" s="17"/>
      <c r="EK389" s="17"/>
    </row>
    <row r="390" spans="1:141" ht="16.5" customHeight="1">
      <c r="A390" s="17"/>
      <c r="B390" s="17"/>
      <c r="C390" s="17"/>
      <c r="D390" s="145"/>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46"/>
      <c r="AI390" s="146"/>
      <c r="AJ390" s="17"/>
      <c r="AK390" s="17"/>
      <c r="AL390" s="146"/>
      <c r="AM390" s="146"/>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c r="BN390" s="17"/>
      <c r="BO390" s="17"/>
      <c r="BP390" s="17"/>
      <c r="BQ390" s="17"/>
      <c r="BR390" s="17"/>
      <c r="BS390" s="17"/>
      <c r="BT390" s="17"/>
      <c r="BU390" s="17"/>
      <c r="BV390" s="17"/>
      <c r="BW390" s="17"/>
      <c r="BX390" s="17"/>
      <c r="BY390" s="17"/>
      <c r="BZ390" s="17"/>
      <c r="CA390" s="17"/>
      <c r="CB390" s="17"/>
      <c r="CC390" s="17"/>
      <c r="CD390" s="17"/>
      <c r="CE390" s="17"/>
      <c r="CF390" s="17"/>
      <c r="CG390" s="17"/>
      <c r="CH390" s="17"/>
      <c r="CI390" s="17"/>
      <c r="CJ390" s="17"/>
      <c r="CK390" s="17"/>
      <c r="CL390" s="17"/>
      <c r="CM390" s="17"/>
      <c r="CN390" s="17"/>
      <c r="CO390" s="17"/>
      <c r="CP390" s="17"/>
      <c r="CQ390" s="17"/>
      <c r="CR390" s="17"/>
      <c r="CS390" s="17"/>
      <c r="CT390" s="17"/>
      <c r="CU390" s="17"/>
      <c r="CV390" s="17"/>
      <c r="CW390" s="17"/>
      <c r="CX390" s="17"/>
      <c r="CY390" s="17"/>
      <c r="CZ390" s="17"/>
      <c r="DA390" s="17"/>
      <c r="DB390" s="17"/>
      <c r="DC390" s="17"/>
      <c r="DD390" s="17"/>
      <c r="DE390" s="17"/>
      <c r="DF390" s="17"/>
      <c r="DG390" s="17"/>
      <c r="DH390" s="17"/>
      <c r="DI390" s="17"/>
      <c r="DJ390" s="17"/>
      <c r="DK390" s="17"/>
      <c r="DL390" s="17"/>
      <c r="DM390" s="17"/>
      <c r="DN390" s="17"/>
      <c r="DO390" s="17"/>
      <c r="DP390" s="17"/>
      <c r="DQ390" s="17"/>
      <c r="DR390" s="17"/>
      <c r="DS390" s="17"/>
      <c r="DT390" s="17"/>
      <c r="DU390" s="17"/>
      <c r="DV390" s="111"/>
      <c r="DW390" s="111"/>
      <c r="DX390" s="111"/>
      <c r="DY390" s="111"/>
      <c r="DZ390" s="111"/>
      <c r="EA390" s="111"/>
      <c r="EB390" s="17"/>
      <c r="EC390" s="17"/>
      <c r="ED390" s="17"/>
      <c r="EE390" s="17"/>
      <c r="EF390" s="17"/>
      <c r="EG390" s="17"/>
      <c r="EH390" s="17"/>
      <c r="EI390" s="17"/>
      <c r="EJ390" s="17"/>
      <c r="EK390" s="17"/>
    </row>
    <row r="391" spans="1:141" ht="16.5" customHeight="1">
      <c r="A391" s="17"/>
      <c r="B391" s="17"/>
      <c r="C391" s="17"/>
      <c r="D391" s="145"/>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46"/>
      <c r="AI391" s="146"/>
      <c r="AJ391" s="17"/>
      <c r="AK391" s="17"/>
      <c r="AL391" s="146"/>
      <c r="AM391" s="146"/>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c r="BN391" s="17"/>
      <c r="BO391" s="17"/>
      <c r="BP391" s="17"/>
      <c r="BQ391" s="17"/>
      <c r="BR391" s="17"/>
      <c r="BS391" s="17"/>
      <c r="BT391" s="17"/>
      <c r="BU391" s="17"/>
      <c r="BV391" s="17"/>
      <c r="BW391" s="17"/>
      <c r="BX391" s="17"/>
      <c r="BY391" s="17"/>
      <c r="BZ391" s="17"/>
      <c r="CA391" s="17"/>
      <c r="CB391" s="17"/>
      <c r="CC391" s="17"/>
      <c r="CD391" s="17"/>
      <c r="CE391" s="17"/>
      <c r="CF391" s="17"/>
      <c r="CG391" s="17"/>
      <c r="CH391" s="17"/>
      <c r="CI391" s="17"/>
      <c r="CJ391" s="17"/>
      <c r="CK391" s="17"/>
      <c r="CL391" s="17"/>
      <c r="CM391" s="17"/>
      <c r="CN391" s="17"/>
      <c r="CO391" s="17"/>
      <c r="CP391" s="17"/>
      <c r="CQ391" s="17"/>
      <c r="CR391" s="17"/>
      <c r="CS391" s="17"/>
      <c r="CT391" s="17"/>
      <c r="CU391" s="17"/>
      <c r="CV391" s="17"/>
      <c r="CW391" s="17"/>
      <c r="CX391" s="17"/>
      <c r="CY391" s="17"/>
      <c r="CZ391" s="17"/>
      <c r="DA391" s="17"/>
      <c r="DB391" s="17"/>
      <c r="DC391" s="17"/>
      <c r="DD391" s="17"/>
      <c r="DE391" s="17"/>
      <c r="DF391" s="17"/>
      <c r="DG391" s="17"/>
      <c r="DH391" s="17"/>
      <c r="DI391" s="17"/>
      <c r="DJ391" s="17"/>
      <c r="DK391" s="17"/>
      <c r="DL391" s="17"/>
      <c r="DM391" s="17"/>
      <c r="DN391" s="17"/>
      <c r="DO391" s="17"/>
      <c r="DP391" s="17"/>
      <c r="DQ391" s="17"/>
      <c r="DR391" s="17"/>
      <c r="DS391" s="17"/>
      <c r="DT391" s="17"/>
      <c r="DU391" s="17"/>
      <c r="DV391" s="111"/>
      <c r="DW391" s="111"/>
      <c r="DX391" s="111"/>
      <c r="DY391" s="111"/>
      <c r="DZ391" s="111"/>
      <c r="EA391" s="111"/>
      <c r="EB391" s="17"/>
      <c r="EC391" s="17"/>
      <c r="ED391" s="17"/>
      <c r="EE391" s="17"/>
      <c r="EF391" s="17"/>
      <c r="EG391" s="17"/>
      <c r="EH391" s="17"/>
      <c r="EI391" s="17"/>
      <c r="EJ391" s="17"/>
      <c r="EK391" s="17"/>
    </row>
    <row r="392" spans="1:141" ht="16.5" customHeight="1">
      <c r="A392" s="17"/>
      <c r="B392" s="17"/>
      <c r="C392" s="17"/>
      <c r="D392" s="145"/>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46"/>
      <c r="AI392" s="146"/>
      <c r="AJ392" s="17"/>
      <c r="AK392" s="17"/>
      <c r="AL392" s="146"/>
      <c r="AM392" s="146"/>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c r="BN392" s="17"/>
      <c r="BO392" s="17"/>
      <c r="BP392" s="17"/>
      <c r="BQ392" s="17"/>
      <c r="BR392" s="17"/>
      <c r="BS392" s="17"/>
      <c r="BT392" s="17"/>
      <c r="BU392" s="17"/>
      <c r="BV392" s="17"/>
      <c r="BW392" s="17"/>
      <c r="BX392" s="17"/>
      <c r="BY392" s="17"/>
      <c r="BZ392" s="17"/>
      <c r="CA392" s="17"/>
      <c r="CB392" s="17"/>
      <c r="CC392" s="17"/>
      <c r="CD392" s="17"/>
      <c r="CE392" s="17"/>
      <c r="CF392" s="17"/>
      <c r="CG392" s="17"/>
      <c r="CH392" s="17"/>
      <c r="CI392" s="17"/>
      <c r="CJ392" s="17"/>
      <c r="CK392" s="17"/>
      <c r="CL392" s="17"/>
      <c r="CM392" s="17"/>
      <c r="CN392" s="17"/>
      <c r="CO392" s="17"/>
      <c r="CP392" s="17"/>
      <c r="CQ392" s="17"/>
      <c r="CR392" s="17"/>
      <c r="CS392" s="17"/>
      <c r="CT392" s="17"/>
      <c r="CU392" s="17"/>
      <c r="CV392" s="17"/>
      <c r="CW392" s="17"/>
      <c r="CX392" s="17"/>
      <c r="CY392" s="17"/>
      <c r="CZ392" s="17"/>
      <c r="DA392" s="17"/>
      <c r="DB392" s="17"/>
      <c r="DC392" s="17"/>
      <c r="DD392" s="17"/>
      <c r="DE392" s="17"/>
      <c r="DF392" s="17"/>
      <c r="DG392" s="17"/>
      <c r="DH392" s="17"/>
      <c r="DI392" s="17"/>
      <c r="DJ392" s="17"/>
      <c r="DK392" s="17"/>
      <c r="DL392" s="17"/>
      <c r="DM392" s="17"/>
      <c r="DN392" s="17"/>
      <c r="DO392" s="17"/>
      <c r="DP392" s="17"/>
      <c r="DQ392" s="17"/>
      <c r="DR392" s="17"/>
      <c r="DS392" s="17"/>
      <c r="DT392" s="17"/>
      <c r="DU392" s="17"/>
      <c r="DV392" s="111"/>
      <c r="DW392" s="111"/>
      <c r="DX392" s="111"/>
      <c r="DY392" s="111"/>
      <c r="DZ392" s="111"/>
      <c r="EA392" s="111"/>
      <c r="EB392" s="17"/>
      <c r="EC392" s="17"/>
      <c r="ED392" s="17"/>
      <c r="EE392" s="17"/>
      <c r="EF392" s="17"/>
      <c r="EG392" s="17"/>
      <c r="EH392" s="17"/>
      <c r="EI392" s="17"/>
      <c r="EJ392" s="17"/>
      <c r="EK392" s="17"/>
    </row>
    <row r="393" spans="1:141" ht="16.5" customHeight="1">
      <c r="A393" s="17"/>
      <c r="B393" s="17"/>
      <c r="C393" s="17"/>
      <c r="D393" s="145"/>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46"/>
      <c r="AI393" s="146"/>
      <c r="AJ393" s="17"/>
      <c r="AK393" s="17"/>
      <c r="AL393" s="146"/>
      <c r="AM393" s="146"/>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c r="BN393" s="17"/>
      <c r="BO393" s="17"/>
      <c r="BP393" s="17"/>
      <c r="BQ393" s="17"/>
      <c r="BR393" s="17"/>
      <c r="BS393" s="17"/>
      <c r="BT393" s="17"/>
      <c r="BU393" s="17"/>
      <c r="BV393" s="17"/>
      <c r="BW393" s="17"/>
      <c r="BX393" s="17"/>
      <c r="BY393" s="17"/>
      <c r="BZ393" s="17"/>
      <c r="CA393" s="17"/>
      <c r="CB393" s="17"/>
      <c r="CC393" s="17"/>
      <c r="CD393" s="17"/>
      <c r="CE393" s="17"/>
      <c r="CF393" s="17"/>
      <c r="CG393" s="17"/>
      <c r="CH393" s="17"/>
      <c r="CI393" s="17"/>
      <c r="CJ393" s="17"/>
      <c r="CK393" s="17"/>
      <c r="CL393" s="17"/>
      <c r="CM393" s="17"/>
      <c r="CN393" s="17"/>
      <c r="CO393" s="17"/>
      <c r="CP393" s="17"/>
      <c r="CQ393" s="17"/>
      <c r="CR393" s="17"/>
      <c r="CS393" s="17"/>
      <c r="CT393" s="17"/>
      <c r="CU393" s="17"/>
      <c r="CV393" s="17"/>
      <c r="CW393" s="17"/>
      <c r="CX393" s="17"/>
      <c r="CY393" s="17"/>
      <c r="CZ393" s="17"/>
      <c r="DA393" s="17"/>
      <c r="DB393" s="17"/>
      <c r="DC393" s="17"/>
      <c r="DD393" s="17"/>
      <c r="DE393" s="17"/>
      <c r="DF393" s="17"/>
      <c r="DG393" s="17"/>
      <c r="DH393" s="17"/>
      <c r="DI393" s="17"/>
      <c r="DJ393" s="17"/>
      <c r="DK393" s="17"/>
      <c r="DL393" s="17"/>
      <c r="DM393" s="17"/>
      <c r="DN393" s="17"/>
      <c r="DO393" s="17"/>
      <c r="DP393" s="17"/>
      <c r="DQ393" s="17"/>
      <c r="DR393" s="17"/>
      <c r="DS393" s="17"/>
      <c r="DT393" s="17"/>
      <c r="DU393" s="17"/>
      <c r="DV393" s="111"/>
      <c r="DW393" s="111"/>
      <c r="DX393" s="111"/>
      <c r="DY393" s="111"/>
      <c r="DZ393" s="111"/>
      <c r="EA393" s="111"/>
      <c r="EB393" s="17"/>
      <c r="EC393" s="17"/>
      <c r="ED393" s="17"/>
      <c r="EE393" s="17"/>
      <c r="EF393" s="17"/>
      <c r="EG393" s="17"/>
      <c r="EH393" s="17"/>
      <c r="EI393" s="17"/>
      <c r="EJ393" s="17"/>
      <c r="EK393" s="17"/>
    </row>
    <row r="394" spans="1:141" ht="16.5" customHeight="1">
      <c r="A394" s="17"/>
      <c r="B394" s="17"/>
      <c r="C394" s="17"/>
      <c r="D394" s="145"/>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46"/>
      <c r="AI394" s="146"/>
      <c r="AJ394" s="17"/>
      <c r="AK394" s="17"/>
      <c r="AL394" s="146"/>
      <c r="AM394" s="146"/>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c r="BN394" s="17"/>
      <c r="BO394" s="17"/>
      <c r="BP394" s="17"/>
      <c r="BQ394" s="17"/>
      <c r="BR394" s="17"/>
      <c r="BS394" s="17"/>
      <c r="BT394" s="17"/>
      <c r="BU394" s="17"/>
      <c r="BV394" s="17"/>
      <c r="BW394" s="17"/>
      <c r="BX394" s="17"/>
      <c r="BY394" s="17"/>
      <c r="BZ394" s="17"/>
      <c r="CA394" s="17"/>
      <c r="CB394" s="17"/>
      <c r="CC394" s="17"/>
      <c r="CD394" s="17"/>
      <c r="CE394" s="17"/>
      <c r="CF394" s="17"/>
      <c r="CG394" s="17"/>
      <c r="CH394" s="17"/>
      <c r="CI394" s="17"/>
      <c r="CJ394" s="17"/>
      <c r="CK394" s="17"/>
      <c r="CL394" s="17"/>
      <c r="CM394" s="17"/>
      <c r="CN394" s="17"/>
      <c r="CO394" s="17"/>
      <c r="CP394" s="17"/>
      <c r="CQ394" s="17"/>
      <c r="CR394" s="17"/>
      <c r="CS394" s="17"/>
      <c r="CT394" s="17"/>
      <c r="CU394" s="17"/>
      <c r="CV394" s="17"/>
      <c r="CW394" s="17"/>
      <c r="CX394" s="17"/>
      <c r="CY394" s="17"/>
      <c r="CZ394" s="17"/>
      <c r="DA394" s="17"/>
      <c r="DB394" s="17"/>
      <c r="DC394" s="17"/>
      <c r="DD394" s="17"/>
      <c r="DE394" s="17"/>
      <c r="DF394" s="17"/>
      <c r="DG394" s="17"/>
      <c r="DH394" s="17"/>
      <c r="DI394" s="17"/>
      <c r="DJ394" s="17"/>
      <c r="DK394" s="17"/>
      <c r="DL394" s="17"/>
      <c r="DM394" s="17"/>
      <c r="DN394" s="17"/>
      <c r="DO394" s="17"/>
      <c r="DP394" s="17"/>
      <c r="DQ394" s="17"/>
      <c r="DR394" s="17"/>
      <c r="DS394" s="17"/>
      <c r="DT394" s="17"/>
      <c r="DU394" s="17"/>
      <c r="DV394" s="111"/>
      <c r="DW394" s="111"/>
      <c r="DX394" s="111"/>
      <c r="DY394" s="111"/>
      <c r="DZ394" s="111"/>
      <c r="EA394" s="111"/>
      <c r="EB394" s="17"/>
      <c r="EC394" s="17"/>
      <c r="ED394" s="17"/>
      <c r="EE394" s="17"/>
      <c r="EF394" s="17"/>
      <c r="EG394" s="17"/>
      <c r="EH394" s="17"/>
      <c r="EI394" s="17"/>
      <c r="EJ394" s="17"/>
      <c r="EK394" s="17"/>
    </row>
    <row r="395" spans="1:141" ht="16.5" customHeight="1">
      <c r="A395" s="17"/>
      <c r="B395" s="17"/>
      <c r="C395" s="17"/>
      <c r="D395" s="145"/>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46"/>
      <c r="AI395" s="146"/>
      <c r="AJ395" s="17"/>
      <c r="AK395" s="17"/>
      <c r="AL395" s="146"/>
      <c r="AM395" s="146"/>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c r="BN395" s="17"/>
      <c r="BO395" s="17"/>
      <c r="BP395" s="17"/>
      <c r="BQ395" s="17"/>
      <c r="BR395" s="17"/>
      <c r="BS395" s="17"/>
      <c r="BT395" s="17"/>
      <c r="BU395" s="17"/>
      <c r="BV395" s="17"/>
      <c r="BW395" s="17"/>
      <c r="BX395" s="17"/>
      <c r="BY395" s="17"/>
      <c r="BZ395" s="17"/>
      <c r="CA395" s="17"/>
      <c r="CB395" s="17"/>
      <c r="CC395" s="17"/>
      <c r="CD395" s="17"/>
      <c r="CE395" s="17"/>
      <c r="CF395" s="17"/>
      <c r="CG395" s="17"/>
      <c r="CH395" s="17"/>
      <c r="CI395" s="17"/>
      <c r="CJ395" s="17"/>
      <c r="CK395" s="17"/>
      <c r="CL395" s="17"/>
      <c r="CM395" s="17"/>
      <c r="CN395" s="17"/>
      <c r="CO395" s="17"/>
      <c r="CP395" s="17"/>
      <c r="CQ395" s="17"/>
      <c r="CR395" s="17"/>
      <c r="CS395" s="17"/>
      <c r="CT395" s="17"/>
      <c r="CU395" s="17"/>
      <c r="CV395" s="17"/>
      <c r="CW395" s="17"/>
      <c r="CX395" s="17"/>
      <c r="CY395" s="17"/>
      <c r="CZ395" s="17"/>
      <c r="DA395" s="17"/>
      <c r="DB395" s="17"/>
      <c r="DC395" s="17"/>
      <c r="DD395" s="17"/>
      <c r="DE395" s="17"/>
      <c r="DF395" s="17"/>
      <c r="DG395" s="17"/>
      <c r="DH395" s="17"/>
      <c r="DI395" s="17"/>
      <c r="DJ395" s="17"/>
      <c r="DK395" s="17"/>
      <c r="DL395" s="17"/>
      <c r="DM395" s="17"/>
      <c r="DN395" s="17"/>
      <c r="DO395" s="17"/>
      <c r="DP395" s="17"/>
      <c r="DQ395" s="17"/>
      <c r="DR395" s="17"/>
      <c r="DS395" s="17"/>
      <c r="DT395" s="17"/>
      <c r="DU395" s="17"/>
      <c r="DV395" s="111"/>
      <c r="DW395" s="111"/>
      <c r="DX395" s="111"/>
      <c r="DY395" s="111"/>
      <c r="DZ395" s="111"/>
      <c r="EA395" s="111"/>
      <c r="EB395" s="17"/>
      <c r="EC395" s="17"/>
      <c r="ED395" s="17"/>
      <c r="EE395" s="17"/>
      <c r="EF395" s="17"/>
      <c r="EG395" s="17"/>
      <c r="EH395" s="17"/>
      <c r="EI395" s="17"/>
      <c r="EJ395" s="17"/>
      <c r="EK395" s="17"/>
    </row>
    <row r="396" spans="1:141" ht="16.5" customHeight="1">
      <c r="A396" s="17"/>
      <c r="B396" s="17"/>
      <c r="C396" s="17"/>
      <c r="D396" s="145"/>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46"/>
      <c r="AI396" s="146"/>
      <c r="AJ396" s="17"/>
      <c r="AK396" s="17"/>
      <c r="AL396" s="146"/>
      <c r="AM396" s="146"/>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c r="DH396" s="17"/>
      <c r="DI396" s="17"/>
      <c r="DJ396" s="17"/>
      <c r="DK396" s="17"/>
      <c r="DL396" s="17"/>
      <c r="DM396" s="17"/>
      <c r="DN396" s="17"/>
      <c r="DO396" s="17"/>
      <c r="DP396" s="17"/>
      <c r="DQ396" s="17"/>
      <c r="DR396" s="17"/>
      <c r="DS396" s="17"/>
      <c r="DT396" s="17"/>
      <c r="DU396" s="17"/>
      <c r="DV396" s="111"/>
      <c r="DW396" s="111"/>
      <c r="DX396" s="111"/>
      <c r="DY396" s="111"/>
      <c r="DZ396" s="111"/>
      <c r="EA396" s="111"/>
      <c r="EB396" s="17"/>
      <c r="EC396" s="17"/>
      <c r="ED396" s="17"/>
      <c r="EE396" s="17"/>
      <c r="EF396" s="17"/>
      <c r="EG396" s="17"/>
      <c r="EH396" s="17"/>
      <c r="EI396" s="17"/>
      <c r="EJ396" s="17"/>
      <c r="EK396" s="17"/>
    </row>
    <row r="397" spans="1:141" ht="16.5" customHeight="1">
      <c r="A397" s="17"/>
      <c r="B397" s="17"/>
      <c r="C397" s="17"/>
      <c r="D397" s="145"/>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46"/>
      <c r="AI397" s="146"/>
      <c r="AJ397" s="17"/>
      <c r="AK397" s="17"/>
      <c r="AL397" s="146"/>
      <c r="AM397" s="146"/>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c r="BN397" s="17"/>
      <c r="BO397" s="17"/>
      <c r="BP397" s="17"/>
      <c r="BQ397" s="17"/>
      <c r="BR397" s="17"/>
      <c r="BS397" s="17"/>
      <c r="BT397" s="17"/>
      <c r="BU397" s="17"/>
      <c r="BV397" s="17"/>
      <c r="BW397" s="17"/>
      <c r="BX397" s="17"/>
      <c r="BY397" s="17"/>
      <c r="BZ397" s="17"/>
      <c r="CA397" s="17"/>
      <c r="CB397" s="17"/>
      <c r="CC397" s="17"/>
      <c r="CD397" s="17"/>
      <c r="CE397" s="17"/>
      <c r="CF397" s="17"/>
      <c r="CG397" s="17"/>
      <c r="CH397" s="17"/>
      <c r="CI397" s="17"/>
      <c r="CJ397" s="17"/>
      <c r="CK397" s="17"/>
      <c r="CL397" s="17"/>
      <c r="CM397" s="17"/>
      <c r="CN397" s="17"/>
      <c r="CO397" s="17"/>
      <c r="CP397" s="17"/>
      <c r="CQ397" s="17"/>
      <c r="CR397" s="17"/>
      <c r="CS397" s="17"/>
      <c r="CT397" s="17"/>
      <c r="CU397" s="17"/>
      <c r="CV397" s="17"/>
      <c r="CW397" s="17"/>
      <c r="CX397" s="17"/>
      <c r="CY397" s="17"/>
      <c r="CZ397" s="17"/>
      <c r="DA397" s="17"/>
      <c r="DB397" s="17"/>
      <c r="DC397" s="17"/>
      <c r="DD397" s="17"/>
      <c r="DE397" s="17"/>
      <c r="DF397" s="17"/>
      <c r="DG397" s="17"/>
      <c r="DH397" s="17"/>
      <c r="DI397" s="17"/>
      <c r="DJ397" s="17"/>
      <c r="DK397" s="17"/>
      <c r="DL397" s="17"/>
      <c r="DM397" s="17"/>
      <c r="DN397" s="17"/>
      <c r="DO397" s="17"/>
      <c r="DP397" s="17"/>
      <c r="DQ397" s="17"/>
      <c r="DR397" s="17"/>
      <c r="DS397" s="17"/>
      <c r="DT397" s="17"/>
      <c r="DU397" s="17"/>
      <c r="DV397" s="111"/>
      <c r="DW397" s="111"/>
      <c r="DX397" s="111"/>
      <c r="DY397" s="111"/>
      <c r="DZ397" s="111"/>
      <c r="EA397" s="111"/>
      <c r="EB397" s="17"/>
      <c r="EC397" s="17"/>
      <c r="ED397" s="17"/>
      <c r="EE397" s="17"/>
      <c r="EF397" s="17"/>
      <c r="EG397" s="17"/>
      <c r="EH397" s="17"/>
      <c r="EI397" s="17"/>
      <c r="EJ397" s="17"/>
      <c r="EK397" s="17"/>
    </row>
    <row r="398" spans="1:141" ht="16.5" customHeight="1">
      <c r="A398" s="17"/>
      <c r="B398" s="17"/>
      <c r="C398" s="17"/>
      <c r="D398" s="145"/>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46"/>
      <c r="AI398" s="146"/>
      <c r="AJ398" s="17"/>
      <c r="AK398" s="17"/>
      <c r="AL398" s="146"/>
      <c r="AM398" s="146"/>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c r="BN398" s="17"/>
      <c r="BO398" s="17"/>
      <c r="BP398" s="17"/>
      <c r="BQ398" s="17"/>
      <c r="BR398" s="17"/>
      <c r="BS398" s="17"/>
      <c r="BT398" s="17"/>
      <c r="BU398" s="17"/>
      <c r="BV398" s="17"/>
      <c r="BW398" s="17"/>
      <c r="BX398" s="17"/>
      <c r="BY398" s="17"/>
      <c r="BZ398" s="17"/>
      <c r="CA398" s="17"/>
      <c r="CB398" s="17"/>
      <c r="CC398" s="17"/>
      <c r="CD398" s="17"/>
      <c r="CE398" s="17"/>
      <c r="CF398" s="17"/>
      <c r="CG398" s="17"/>
      <c r="CH398" s="17"/>
      <c r="CI398" s="17"/>
      <c r="CJ398" s="17"/>
      <c r="CK398" s="17"/>
      <c r="CL398" s="17"/>
      <c r="CM398" s="17"/>
      <c r="CN398" s="17"/>
      <c r="CO398" s="17"/>
      <c r="CP398" s="17"/>
      <c r="CQ398" s="17"/>
      <c r="CR398" s="17"/>
      <c r="CS398" s="17"/>
      <c r="CT398" s="17"/>
      <c r="CU398" s="17"/>
      <c r="CV398" s="17"/>
      <c r="CW398" s="17"/>
      <c r="CX398" s="17"/>
      <c r="CY398" s="17"/>
      <c r="CZ398" s="17"/>
      <c r="DA398" s="17"/>
      <c r="DB398" s="17"/>
      <c r="DC398" s="17"/>
      <c r="DD398" s="17"/>
      <c r="DE398" s="17"/>
      <c r="DF398" s="17"/>
      <c r="DG398" s="17"/>
      <c r="DH398" s="17"/>
      <c r="DI398" s="17"/>
      <c r="DJ398" s="17"/>
      <c r="DK398" s="17"/>
      <c r="DL398" s="17"/>
      <c r="DM398" s="17"/>
      <c r="DN398" s="17"/>
      <c r="DO398" s="17"/>
      <c r="DP398" s="17"/>
      <c r="DQ398" s="17"/>
      <c r="DR398" s="17"/>
      <c r="DS398" s="17"/>
      <c r="DT398" s="17"/>
      <c r="DU398" s="17"/>
      <c r="DV398" s="111"/>
      <c r="DW398" s="111"/>
      <c r="DX398" s="111"/>
      <c r="DY398" s="111"/>
      <c r="DZ398" s="111"/>
      <c r="EA398" s="111"/>
      <c r="EB398" s="17"/>
      <c r="EC398" s="17"/>
      <c r="ED398" s="17"/>
      <c r="EE398" s="17"/>
      <c r="EF398" s="17"/>
      <c r="EG398" s="17"/>
      <c r="EH398" s="17"/>
      <c r="EI398" s="17"/>
      <c r="EJ398" s="17"/>
      <c r="EK398" s="17"/>
    </row>
    <row r="399" spans="1:141" ht="16.5" customHeight="1">
      <c r="A399" s="17"/>
      <c r="B399" s="17"/>
      <c r="C399" s="17"/>
      <c r="D399" s="145"/>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46"/>
      <c r="AI399" s="146"/>
      <c r="AJ399" s="17"/>
      <c r="AK399" s="17"/>
      <c r="AL399" s="146"/>
      <c r="AM399" s="146"/>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c r="BN399" s="17"/>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c r="CR399" s="17"/>
      <c r="CS399" s="17"/>
      <c r="CT399" s="17"/>
      <c r="CU399" s="17"/>
      <c r="CV399" s="17"/>
      <c r="CW399" s="17"/>
      <c r="CX399" s="17"/>
      <c r="CY399" s="17"/>
      <c r="CZ399" s="17"/>
      <c r="DA399" s="17"/>
      <c r="DB399" s="17"/>
      <c r="DC399" s="17"/>
      <c r="DD399" s="17"/>
      <c r="DE399" s="17"/>
      <c r="DF399" s="17"/>
      <c r="DG399" s="17"/>
      <c r="DH399" s="17"/>
      <c r="DI399" s="17"/>
      <c r="DJ399" s="17"/>
      <c r="DK399" s="17"/>
      <c r="DL399" s="17"/>
      <c r="DM399" s="17"/>
      <c r="DN399" s="17"/>
      <c r="DO399" s="17"/>
      <c r="DP399" s="17"/>
      <c r="DQ399" s="17"/>
      <c r="DR399" s="17"/>
      <c r="DS399" s="17"/>
      <c r="DT399" s="17"/>
      <c r="DU399" s="17"/>
      <c r="DV399" s="111"/>
      <c r="DW399" s="111"/>
      <c r="DX399" s="111"/>
      <c r="DY399" s="111"/>
      <c r="DZ399" s="111"/>
      <c r="EA399" s="111"/>
      <c r="EB399" s="17"/>
      <c r="EC399" s="17"/>
      <c r="ED399" s="17"/>
      <c r="EE399" s="17"/>
      <c r="EF399" s="17"/>
      <c r="EG399" s="17"/>
      <c r="EH399" s="17"/>
      <c r="EI399" s="17"/>
      <c r="EJ399" s="17"/>
      <c r="EK399" s="17"/>
    </row>
    <row r="400" spans="1:141" ht="16.5" customHeight="1">
      <c r="A400" s="17"/>
      <c r="B400" s="17"/>
      <c r="C400" s="17"/>
      <c r="D400" s="145"/>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46"/>
      <c r="AI400" s="146"/>
      <c r="AJ400" s="17"/>
      <c r="AK400" s="17"/>
      <c r="AL400" s="146"/>
      <c r="AM400" s="146"/>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c r="BN400" s="17"/>
      <c r="BO400" s="17"/>
      <c r="BP400" s="17"/>
      <c r="BQ400" s="17"/>
      <c r="BR400" s="17"/>
      <c r="BS400" s="17"/>
      <c r="BT400" s="17"/>
      <c r="BU400" s="17"/>
      <c r="BV400" s="17"/>
      <c r="BW400" s="17"/>
      <c r="BX400" s="17"/>
      <c r="BY400" s="17"/>
      <c r="BZ400" s="17"/>
      <c r="CA400" s="17"/>
      <c r="CB400" s="17"/>
      <c r="CC400" s="17"/>
      <c r="CD400" s="17"/>
      <c r="CE400" s="17"/>
      <c r="CF400" s="17"/>
      <c r="CG400" s="17"/>
      <c r="CH400" s="17"/>
      <c r="CI400" s="17"/>
      <c r="CJ400" s="17"/>
      <c r="CK400" s="17"/>
      <c r="CL400" s="17"/>
      <c r="CM400" s="17"/>
      <c r="CN400" s="17"/>
      <c r="CO400" s="17"/>
      <c r="CP400" s="17"/>
      <c r="CQ400" s="17"/>
      <c r="CR400" s="17"/>
      <c r="CS400" s="17"/>
      <c r="CT400" s="17"/>
      <c r="CU400" s="17"/>
      <c r="CV400" s="17"/>
      <c r="CW400" s="17"/>
      <c r="CX400" s="17"/>
      <c r="CY400" s="17"/>
      <c r="CZ400" s="17"/>
      <c r="DA400" s="17"/>
      <c r="DB400" s="17"/>
      <c r="DC400" s="17"/>
      <c r="DD400" s="17"/>
      <c r="DE400" s="17"/>
      <c r="DF400" s="17"/>
      <c r="DG400" s="17"/>
      <c r="DH400" s="17"/>
      <c r="DI400" s="17"/>
      <c r="DJ400" s="17"/>
      <c r="DK400" s="17"/>
      <c r="DL400" s="17"/>
      <c r="DM400" s="17"/>
      <c r="DN400" s="17"/>
      <c r="DO400" s="17"/>
      <c r="DP400" s="17"/>
      <c r="DQ400" s="17"/>
      <c r="DR400" s="17"/>
      <c r="DS400" s="17"/>
      <c r="DT400" s="17"/>
      <c r="DU400" s="17"/>
      <c r="DV400" s="111"/>
      <c r="DW400" s="111"/>
      <c r="DX400" s="111"/>
      <c r="DY400" s="111"/>
      <c r="DZ400" s="111"/>
      <c r="EA400" s="111"/>
      <c r="EB400" s="17"/>
      <c r="EC400" s="17"/>
      <c r="ED400" s="17"/>
      <c r="EE400" s="17"/>
      <c r="EF400" s="17"/>
      <c r="EG400" s="17"/>
      <c r="EH400" s="17"/>
      <c r="EI400" s="17"/>
      <c r="EJ400" s="17"/>
      <c r="EK400" s="17"/>
    </row>
    <row r="401" spans="1:141" ht="16.5" customHeight="1">
      <c r="A401" s="17"/>
      <c r="B401" s="17"/>
      <c r="C401" s="17"/>
      <c r="D401" s="145"/>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46"/>
      <c r="AI401" s="146"/>
      <c r="AJ401" s="17"/>
      <c r="AK401" s="17"/>
      <c r="AL401" s="146"/>
      <c r="AM401" s="146"/>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c r="BN401" s="17"/>
      <c r="BO401" s="17"/>
      <c r="BP401" s="17"/>
      <c r="BQ401" s="17"/>
      <c r="BR401" s="17"/>
      <c r="BS401" s="17"/>
      <c r="BT401" s="17"/>
      <c r="BU401" s="17"/>
      <c r="BV401" s="17"/>
      <c r="BW401" s="17"/>
      <c r="BX401" s="17"/>
      <c r="BY401" s="17"/>
      <c r="BZ401" s="17"/>
      <c r="CA401" s="17"/>
      <c r="CB401" s="17"/>
      <c r="CC401" s="17"/>
      <c r="CD401" s="17"/>
      <c r="CE401" s="17"/>
      <c r="CF401" s="17"/>
      <c r="CG401" s="17"/>
      <c r="CH401" s="17"/>
      <c r="CI401" s="17"/>
      <c r="CJ401" s="17"/>
      <c r="CK401" s="17"/>
      <c r="CL401" s="17"/>
      <c r="CM401" s="17"/>
      <c r="CN401" s="17"/>
      <c r="CO401" s="17"/>
      <c r="CP401" s="17"/>
      <c r="CQ401" s="17"/>
      <c r="CR401" s="17"/>
      <c r="CS401" s="17"/>
      <c r="CT401" s="17"/>
      <c r="CU401" s="17"/>
      <c r="CV401" s="17"/>
      <c r="CW401" s="17"/>
      <c r="CX401" s="17"/>
      <c r="CY401" s="17"/>
      <c r="CZ401" s="17"/>
      <c r="DA401" s="17"/>
      <c r="DB401" s="17"/>
      <c r="DC401" s="17"/>
      <c r="DD401" s="17"/>
      <c r="DE401" s="17"/>
      <c r="DF401" s="17"/>
      <c r="DG401" s="17"/>
      <c r="DH401" s="17"/>
      <c r="DI401" s="17"/>
      <c r="DJ401" s="17"/>
      <c r="DK401" s="17"/>
      <c r="DL401" s="17"/>
      <c r="DM401" s="17"/>
      <c r="DN401" s="17"/>
      <c r="DO401" s="17"/>
      <c r="DP401" s="17"/>
      <c r="DQ401" s="17"/>
      <c r="DR401" s="17"/>
      <c r="DS401" s="17"/>
      <c r="DT401" s="17"/>
      <c r="DU401" s="17"/>
      <c r="DV401" s="111"/>
      <c r="DW401" s="111"/>
      <c r="DX401" s="111"/>
      <c r="DY401" s="111"/>
      <c r="DZ401" s="111"/>
      <c r="EA401" s="111"/>
      <c r="EB401" s="17"/>
      <c r="EC401" s="17"/>
      <c r="ED401" s="17"/>
      <c r="EE401" s="17"/>
      <c r="EF401" s="17"/>
      <c r="EG401" s="17"/>
      <c r="EH401" s="17"/>
      <c r="EI401" s="17"/>
      <c r="EJ401" s="17"/>
      <c r="EK401" s="17"/>
    </row>
    <row r="402" spans="1:141" ht="16.5" customHeight="1">
      <c r="A402" s="17"/>
      <c r="B402" s="17"/>
      <c r="C402" s="17"/>
      <c r="D402" s="145"/>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46"/>
      <c r="AI402" s="146"/>
      <c r="AJ402" s="17"/>
      <c r="AK402" s="17"/>
      <c r="AL402" s="146"/>
      <c r="AM402" s="146"/>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c r="BN402" s="17"/>
      <c r="BO402" s="17"/>
      <c r="BP402" s="17"/>
      <c r="BQ402" s="17"/>
      <c r="BR402" s="17"/>
      <c r="BS402" s="17"/>
      <c r="BT402" s="17"/>
      <c r="BU402" s="17"/>
      <c r="BV402" s="17"/>
      <c r="BW402" s="17"/>
      <c r="BX402" s="17"/>
      <c r="BY402" s="17"/>
      <c r="BZ402" s="17"/>
      <c r="CA402" s="17"/>
      <c r="CB402" s="17"/>
      <c r="CC402" s="17"/>
      <c r="CD402" s="17"/>
      <c r="CE402" s="17"/>
      <c r="CF402" s="17"/>
      <c r="CG402" s="17"/>
      <c r="CH402" s="17"/>
      <c r="CI402" s="17"/>
      <c r="CJ402" s="17"/>
      <c r="CK402" s="17"/>
      <c r="CL402" s="17"/>
      <c r="CM402" s="17"/>
      <c r="CN402" s="17"/>
      <c r="CO402" s="17"/>
      <c r="CP402" s="17"/>
      <c r="CQ402" s="17"/>
      <c r="CR402" s="17"/>
      <c r="CS402" s="17"/>
      <c r="CT402" s="17"/>
      <c r="CU402" s="17"/>
      <c r="CV402" s="17"/>
      <c r="CW402" s="17"/>
      <c r="CX402" s="17"/>
      <c r="CY402" s="17"/>
      <c r="CZ402" s="17"/>
      <c r="DA402" s="17"/>
      <c r="DB402" s="17"/>
      <c r="DC402" s="17"/>
      <c r="DD402" s="17"/>
      <c r="DE402" s="17"/>
      <c r="DF402" s="17"/>
      <c r="DG402" s="17"/>
      <c r="DH402" s="17"/>
      <c r="DI402" s="17"/>
      <c r="DJ402" s="17"/>
      <c r="DK402" s="17"/>
      <c r="DL402" s="17"/>
      <c r="DM402" s="17"/>
      <c r="DN402" s="17"/>
      <c r="DO402" s="17"/>
      <c r="DP402" s="17"/>
      <c r="DQ402" s="17"/>
      <c r="DR402" s="17"/>
      <c r="DS402" s="17"/>
      <c r="DT402" s="17"/>
      <c r="DU402" s="17"/>
      <c r="DV402" s="111"/>
      <c r="DW402" s="111"/>
      <c r="DX402" s="111"/>
      <c r="DY402" s="111"/>
      <c r="DZ402" s="111"/>
      <c r="EA402" s="111"/>
      <c r="EB402" s="17"/>
      <c r="EC402" s="17"/>
      <c r="ED402" s="17"/>
      <c r="EE402" s="17"/>
      <c r="EF402" s="17"/>
      <c r="EG402" s="17"/>
      <c r="EH402" s="17"/>
      <c r="EI402" s="17"/>
      <c r="EJ402" s="17"/>
      <c r="EK402" s="17"/>
    </row>
    <row r="403" spans="1:141" ht="16.5" customHeight="1">
      <c r="A403" s="17"/>
      <c r="B403" s="17"/>
      <c r="C403" s="17"/>
      <c r="D403" s="145"/>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46"/>
      <c r="AI403" s="146"/>
      <c r="AJ403" s="17"/>
      <c r="AK403" s="17"/>
      <c r="AL403" s="146"/>
      <c r="AM403" s="146"/>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c r="DH403" s="17"/>
      <c r="DI403" s="17"/>
      <c r="DJ403" s="17"/>
      <c r="DK403" s="17"/>
      <c r="DL403" s="17"/>
      <c r="DM403" s="17"/>
      <c r="DN403" s="17"/>
      <c r="DO403" s="17"/>
      <c r="DP403" s="17"/>
      <c r="DQ403" s="17"/>
      <c r="DR403" s="17"/>
      <c r="DS403" s="17"/>
      <c r="DT403" s="17"/>
      <c r="DU403" s="17"/>
      <c r="DV403" s="111"/>
      <c r="DW403" s="111"/>
      <c r="DX403" s="111"/>
      <c r="DY403" s="111"/>
      <c r="DZ403" s="111"/>
      <c r="EA403" s="111"/>
      <c r="EB403" s="17"/>
      <c r="EC403" s="17"/>
      <c r="ED403" s="17"/>
      <c r="EE403" s="17"/>
      <c r="EF403" s="17"/>
      <c r="EG403" s="17"/>
      <c r="EH403" s="17"/>
      <c r="EI403" s="17"/>
      <c r="EJ403" s="17"/>
      <c r="EK403" s="17"/>
    </row>
    <row r="404" spans="1:141" ht="16.5" customHeight="1">
      <c r="A404" s="17"/>
      <c r="B404" s="17"/>
      <c r="C404" s="17"/>
      <c r="D404" s="145"/>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46"/>
      <c r="AI404" s="146"/>
      <c r="AJ404" s="17"/>
      <c r="AK404" s="17"/>
      <c r="AL404" s="146"/>
      <c r="AM404" s="146"/>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c r="BN404" s="17"/>
      <c r="BO404" s="17"/>
      <c r="BP404" s="17"/>
      <c r="BQ404" s="17"/>
      <c r="BR404" s="17"/>
      <c r="BS404" s="17"/>
      <c r="BT404" s="17"/>
      <c r="BU404" s="17"/>
      <c r="BV404" s="17"/>
      <c r="BW404" s="17"/>
      <c r="BX404" s="17"/>
      <c r="BY404" s="17"/>
      <c r="BZ404" s="17"/>
      <c r="CA404" s="17"/>
      <c r="CB404" s="17"/>
      <c r="CC404" s="17"/>
      <c r="CD404" s="17"/>
      <c r="CE404" s="17"/>
      <c r="CF404" s="17"/>
      <c r="CG404" s="17"/>
      <c r="CH404" s="17"/>
      <c r="CI404" s="17"/>
      <c r="CJ404" s="17"/>
      <c r="CK404" s="17"/>
      <c r="CL404" s="17"/>
      <c r="CM404" s="17"/>
      <c r="CN404" s="17"/>
      <c r="CO404" s="17"/>
      <c r="CP404" s="17"/>
      <c r="CQ404" s="17"/>
      <c r="CR404" s="17"/>
      <c r="CS404" s="17"/>
      <c r="CT404" s="17"/>
      <c r="CU404" s="17"/>
      <c r="CV404" s="17"/>
      <c r="CW404" s="17"/>
      <c r="CX404" s="17"/>
      <c r="CY404" s="17"/>
      <c r="CZ404" s="17"/>
      <c r="DA404" s="17"/>
      <c r="DB404" s="17"/>
      <c r="DC404" s="17"/>
      <c r="DD404" s="17"/>
      <c r="DE404" s="17"/>
      <c r="DF404" s="17"/>
      <c r="DG404" s="17"/>
      <c r="DH404" s="17"/>
      <c r="DI404" s="17"/>
      <c r="DJ404" s="17"/>
      <c r="DK404" s="17"/>
      <c r="DL404" s="17"/>
      <c r="DM404" s="17"/>
      <c r="DN404" s="17"/>
      <c r="DO404" s="17"/>
      <c r="DP404" s="17"/>
      <c r="DQ404" s="17"/>
      <c r="DR404" s="17"/>
      <c r="DS404" s="17"/>
      <c r="DT404" s="17"/>
      <c r="DU404" s="17"/>
      <c r="DV404" s="111"/>
      <c r="DW404" s="111"/>
      <c r="DX404" s="111"/>
      <c r="DY404" s="111"/>
      <c r="DZ404" s="111"/>
      <c r="EA404" s="111"/>
      <c r="EB404" s="17"/>
      <c r="EC404" s="17"/>
      <c r="ED404" s="17"/>
      <c r="EE404" s="17"/>
      <c r="EF404" s="17"/>
      <c r="EG404" s="17"/>
      <c r="EH404" s="17"/>
      <c r="EI404" s="17"/>
      <c r="EJ404" s="17"/>
      <c r="EK404" s="17"/>
    </row>
    <row r="405" spans="1:141" ht="16.5" customHeight="1">
      <c r="A405" s="17"/>
      <c r="B405" s="17"/>
      <c r="C405" s="17"/>
      <c r="D405" s="145"/>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46"/>
      <c r="AI405" s="146"/>
      <c r="AJ405" s="17"/>
      <c r="AK405" s="17"/>
      <c r="AL405" s="146"/>
      <c r="AM405" s="146"/>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c r="BN405" s="17"/>
      <c r="BO405" s="17"/>
      <c r="BP405" s="17"/>
      <c r="BQ405" s="17"/>
      <c r="BR405" s="17"/>
      <c r="BS405" s="17"/>
      <c r="BT405" s="17"/>
      <c r="BU405" s="17"/>
      <c r="BV405" s="17"/>
      <c r="BW405" s="17"/>
      <c r="BX405" s="17"/>
      <c r="BY405" s="17"/>
      <c r="BZ405" s="17"/>
      <c r="CA405" s="17"/>
      <c r="CB405" s="17"/>
      <c r="CC405" s="17"/>
      <c r="CD405" s="17"/>
      <c r="CE405" s="17"/>
      <c r="CF405" s="17"/>
      <c r="CG405" s="17"/>
      <c r="CH405" s="17"/>
      <c r="CI405" s="17"/>
      <c r="CJ405" s="17"/>
      <c r="CK405" s="17"/>
      <c r="CL405" s="17"/>
      <c r="CM405" s="17"/>
      <c r="CN405" s="17"/>
      <c r="CO405" s="17"/>
      <c r="CP405" s="17"/>
      <c r="CQ405" s="17"/>
      <c r="CR405" s="17"/>
      <c r="CS405" s="17"/>
      <c r="CT405" s="17"/>
      <c r="CU405" s="17"/>
      <c r="CV405" s="17"/>
      <c r="CW405" s="17"/>
      <c r="CX405" s="17"/>
      <c r="CY405" s="17"/>
      <c r="CZ405" s="17"/>
      <c r="DA405" s="17"/>
      <c r="DB405" s="17"/>
      <c r="DC405" s="17"/>
      <c r="DD405" s="17"/>
      <c r="DE405" s="17"/>
      <c r="DF405" s="17"/>
      <c r="DG405" s="17"/>
      <c r="DH405" s="17"/>
      <c r="DI405" s="17"/>
      <c r="DJ405" s="17"/>
      <c r="DK405" s="17"/>
      <c r="DL405" s="17"/>
      <c r="DM405" s="17"/>
      <c r="DN405" s="17"/>
      <c r="DO405" s="17"/>
      <c r="DP405" s="17"/>
      <c r="DQ405" s="17"/>
      <c r="DR405" s="17"/>
      <c r="DS405" s="17"/>
      <c r="DT405" s="17"/>
      <c r="DU405" s="17"/>
      <c r="DV405" s="111"/>
      <c r="DW405" s="111"/>
      <c r="DX405" s="111"/>
      <c r="DY405" s="111"/>
      <c r="DZ405" s="111"/>
      <c r="EA405" s="111"/>
      <c r="EB405" s="17"/>
      <c r="EC405" s="17"/>
      <c r="ED405" s="17"/>
      <c r="EE405" s="17"/>
      <c r="EF405" s="17"/>
      <c r="EG405" s="17"/>
      <c r="EH405" s="17"/>
      <c r="EI405" s="17"/>
      <c r="EJ405" s="17"/>
      <c r="EK405" s="17"/>
    </row>
    <row r="406" spans="1:141" ht="16.5" customHeight="1">
      <c r="A406" s="17"/>
      <c r="B406" s="17"/>
      <c r="C406" s="17"/>
      <c r="D406" s="145"/>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46"/>
      <c r="AI406" s="146"/>
      <c r="AJ406" s="17"/>
      <c r="AK406" s="17"/>
      <c r="AL406" s="146"/>
      <c r="AM406" s="146"/>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c r="BN406" s="17"/>
      <c r="BO406" s="17"/>
      <c r="BP406" s="17"/>
      <c r="BQ406" s="17"/>
      <c r="BR406" s="17"/>
      <c r="BS406" s="17"/>
      <c r="BT406" s="17"/>
      <c r="BU406" s="17"/>
      <c r="BV406" s="17"/>
      <c r="BW406" s="17"/>
      <c r="BX406" s="17"/>
      <c r="BY406" s="17"/>
      <c r="BZ406" s="17"/>
      <c r="CA406" s="17"/>
      <c r="CB406" s="17"/>
      <c r="CC406" s="17"/>
      <c r="CD406" s="17"/>
      <c r="CE406" s="17"/>
      <c r="CF406" s="17"/>
      <c r="CG406" s="17"/>
      <c r="CH406" s="17"/>
      <c r="CI406" s="17"/>
      <c r="CJ406" s="17"/>
      <c r="CK406" s="17"/>
      <c r="CL406" s="17"/>
      <c r="CM406" s="17"/>
      <c r="CN406" s="17"/>
      <c r="CO406" s="17"/>
      <c r="CP406" s="17"/>
      <c r="CQ406" s="17"/>
      <c r="CR406" s="17"/>
      <c r="CS406" s="17"/>
      <c r="CT406" s="17"/>
      <c r="CU406" s="17"/>
      <c r="CV406" s="17"/>
      <c r="CW406" s="17"/>
      <c r="CX406" s="17"/>
      <c r="CY406" s="17"/>
      <c r="CZ406" s="17"/>
      <c r="DA406" s="17"/>
      <c r="DB406" s="17"/>
      <c r="DC406" s="17"/>
      <c r="DD406" s="17"/>
      <c r="DE406" s="17"/>
      <c r="DF406" s="17"/>
      <c r="DG406" s="17"/>
      <c r="DH406" s="17"/>
      <c r="DI406" s="17"/>
      <c r="DJ406" s="17"/>
      <c r="DK406" s="17"/>
      <c r="DL406" s="17"/>
      <c r="DM406" s="17"/>
      <c r="DN406" s="17"/>
      <c r="DO406" s="17"/>
      <c r="DP406" s="17"/>
      <c r="DQ406" s="17"/>
      <c r="DR406" s="17"/>
      <c r="DS406" s="17"/>
      <c r="DT406" s="17"/>
      <c r="DU406" s="17"/>
      <c r="DV406" s="111"/>
      <c r="DW406" s="111"/>
      <c r="DX406" s="111"/>
      <c r="DY406" s="111"/>
      <c r="DZ406" s="111"/>
      <c r="EA406" s="111"/>
      <c r="EB406" s="17"/>
      <c r="EC406" s="17"/>
      <c r="ED406" s="17"/>
      <c r="EE406" s="17"/>
      <c r="EF406" s="17"/>
      <c r="EG406" s="17"/>
      <c r="EH406" s="17"/>
      <c r="EI406" s="17"/>
      <c r="EJ406" s="17"/>
      <c r="EK406" s="17"/>
    </row>
    <row r="407" spans="1:141" ht="16.5" customHeight="1">
      <c r="A407" s="17"/>
      <c r="B407" s="17"/>
      <c r="C407" s="17"/>
      <c r="D407" s="145"/>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46"/>
      <c r="AI407" s="146"/>
      <c r="AJ407" s="17"/>
      <c r="AK407" s="17"/>
      <c r="AL407" s="146"/>
      <c r="AM407" s="146"/>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c r="BN407" s="17"/>
      <c r="BO407" s="17"/>
      <c r="BP407" s="17"/>
      <c r="BQ407" s="17"/>
      <c r="BR407" s="17"/>
      <c r="BS407" s="17"/>
      <c r="BT407" s="17"/>
      <c r="BU407" s="17"/>
      <c r="BV407" s="17"/>
      <c r="BW407" s="17"/>
      <c r="BX407" s="17"/>
      <c r="BY407" s="17"/>
      <c r="BZ407" s="17"/>
      <c r="CA407" s="17"/>
      <c r="CB407" s="17"/>
      <c r="CC407" s="17"/>
      <c r="CD407" s="17"/>
      <c r="CE407" s="17"/>
      <c r="CF407" s="17"/>
      <c r="CG407" s="17"/>
      <c r="CH407" s="17"/>
      <c r="CI407" s="17"/>
      <c r="CJ407" s="17"/>
      <c r="CK407" s="17"/>
      <c r="CL407" s="17"/>
      <c r="CM407" s="17"/>
      <c r="CN407" s="17"/>
      <c r="CO407" s="17"/>
      <c r="CP407" s="17"/>
      <c r="CQ407" s="17"/>
      <c r="CR407" s="17"/>
      <c r="CS407" s="17"/>
      <c r="CT407" s="17"/>
      <c r="CU407" s="17"/>
      <c r="CV407" s="17"/>
      <c r="CW407" s="17"/>
      <c r="CX407" s="17"/>
      <c r="CY407" s="17"/>
      <c r="CZ407" s="17"/>
      <c r="DA407" s="17"/>
      <c r="DB407" s="17"/>
      <c r="DC407" s="17"/>
      <c r="DD407" s="17"/>
      <c r="DE407" s="17"/>
      <c r="DF407" s="17"/>
      <c r="DG407" s="17"/>
      <c r="DH407" s="17"/>
      <c r="DI407" s="17"/>
      <c r="DJ407" s="17"/>
      <c r="DK407" s="17"/>
      <c r="DL407" s="17"/>
      <c r="DM407" s="17"/>
      <c r="DN407" s="17"/>
      <c r="DO407" s="17"/>
      <c r="DP407" s="17"/>
      <c r="DQ407" s="17"/>
      <c r="DR407" s="17"/>
      <c r="DS407" s="17"/>
      <c r="DT407" s="17"/>
      <c r="DU407" s="17"/>
      <c r="DV407" s="111"/>
      <c r="DW407" s="111"/>
      <c r="DX407" s="111"/>
      <c r="DY407" s="111"/>
      <c r="DZ407" s="111"/>
      <c r="EA407" s="111"/>
      <c r="EB407" s="17"/>
      <c r="EC407" s="17"/>
      <c r="ED407" s="17"/>
      <c r="EE407" s="17"/>
      <c r="EF407" s="17"/>
      <c r="EG407" s="17"/>
      <c r="EH407" s="17"/>
      <c r="EI407" s="17"/>
      <c r="EJ407" s="17"/>
      <c r="EK407" s="17"/>
    </row>
    <row r="408" spans="1:141" ht="16.5" customHeight="1">
      <c r="A408" s="17"/>
      <c r="B408" s="17"/>
      <c r="C408" s="17"/>
      <c r="D408" s="145"/>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46"/>
      <c r="AI408" s="146"/>
      <c r="AJ408" s="17"/>
      <c r="AK408" s="17"/>
      <c r="AL408" s="146"/>
      <c r="AM408" s="146"/>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c r="BN408" s="17"/>
      <c r="BO408" s="17"/>
      <c r="BP408" s="17"/>
      <c r="BQ408" s="17"/>
      <c r="BR408" s="17"/>
      <c r="BS408" s="17"/>
      <c r="BT408" s="17"/>
      <c r="BU408" s="17"/>
      <c r="BV408" s="17"/>
      <c r="BW408" s="17"/>
      <c r="BX408" s="17"/>
      <c r="BY408" s="17"/>
      <c r="BZ408" s="17"/>
      <c r="CA408" s="17"/>
      <c r="CB408" s="17"/>
      <c r="CC408" s="17"/>
      <c r="CD408" s="17"/>
      <c r="CE408" s="17"/>
      <c r="CF408" s="17"/>
      <c r="CG408" s="17"/>
      <c r="CH408" s="17"/>
      <c r="CI408" s="17"/>
      <c r="CJ408" s="17"/>
      <c r="CK408" s="17"/>
      <c r="CL408" s="17"/>
      <c r="CM408" s="17"/>
      <c r="CN408" s="17"/>
      <c r="CO408" s="17"/>
      <c r="CP408" s="17"/>
      <c r="CQ408" s="17"/>
      <c r="CR408" s="17"/>
      <c r="CS408" s="17"/>
      <c r="CT408" s="17"/>
      <c r="CU408" s="17"/>
      <c r="CV408" s="17"/>
      <c r="CW408" s="17"/>
      <c r="CX408" s="17"/>
      <c r="CY408" s="17"/>
      <c r="CZ408" s="17"/>
      <c r="DA408" s="17"/>
      <c r="DB408" s="17"/>
      <c r="DC408" s="17"/>
      <c r="DD408" s="17"/>
      <c r="DE408" s="17"/>
      <c r="DF408" s="17"/>
      <c r="DG408" s="17"/>
      <c r="DH408" s="17"/>
      <c r="DI408" s="17"/>
      <c r="DJ408" s="17"/>
      <c r="DK408" s="17"/>
      <c r="DL408" s="17"/>
      <c r="DM408" s="17"/>
      <c r="DN408" s="17"/>
      <c r="DO408" s="17"/>
      <c r="DP408" s="17"/>
      <c r="DQ408" s="17"/>
      <c r="DR408" s="17"/>
      <c r="DS408" s="17"/>
      <c r="DT408" s="17"/>
      <c r="DU408" s="17"/>
      <c r="DV408" s="111"/>
      <c r="DW408" s="111"/>
      <c r="DX408" s="111"/>
      <c r="DY408" s="111"/>
      <c r="DZ408" s="111"/>
      <c r="EA408" s="111"/>
      <c r="EB408" s="17"/>
      <c r="EC408" s="17"/>
      <c r="ED408" s="17"/>
      <c r="EE408" s="17"/>
      <c r="EF408" s="17"/>
      <c r="EG408" s="17"/>
      <c r="EH408" s="17"/>
      <c r="EI408" s="17"/>
      <c r="EJ408" s="17"/>
      <c r="EK408" s="17"/>
    </row>
    <row r="409" spans="1:141" ht="16.5" customHeight="1">
      <c r="A409" s="17"/>
      <c r="B409" s="17"/>
      <c r="C409" s="17"/>
      <c r="D409" s="145"/>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46"/>
      <c r="AI409" s="146"/>
      <c r="AJ409" s="17"/>
      <c r="AK409" s="17"/>
      <c r="AL409" s="146"/>
      <c r="AM409" s="146"/>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c r="BN409" s="17"/>
      <c r="BO409" s="17"/>
      <c r="BP409" s="17"/>
      <c r="BQ409" s="17"/>
      <c r="BR409" s="17"/>
      <c r="BS409" s="17"/>
      <c r="BT409" s="17"/>
      <c r="BU409" s="17"/>
      <c r="BV409" s="17"/>
      <c r="BW409" s="17"/>
      <c r="BX409" s="17"/>
      <c r="BY409" s="17"/>
      <c r="BZ409" s="17"/>
      <c r="CA409" s="17"/>
      <c r="CB409" s="17"/>
      <c r="CC409" s="17"/>
      <c r="CD409" s="17"/>
      <c r="CE409" s="17"/>
      <c r="CF409" s="17"/>
      <c r="CG409" s="17"/>
      <c r="CH409" s="17"/>
      <c r="CI409" s="17"/>
      <c r="CJ409" s="17"/>
      <c r="CK409" s="17"/>
      <c r="CL409" s="17"/>
      <c r="CM409" s="17"/>
      <c r="CN409" s="17"/>
      <c r="CO409" s="17"/>
      <c r="CP409" s="17"/>
      <c r="CQ409" s="17"/>
      <c r="CR409" s="17"/>
      <c r="CS409" s="17"/>
      <c r="CT409" s="17"/>
      <c r="CU409" s="17"/>
      <c r="CV409" s="17"/>
      <c r="CW409" s="17"/>
      <c r="CX409" s="17"/>
      <c r="CY409" s="17"/>
      <c r="CZ409" s="17"/>
      <c r="DA409" s="17"/>
      <c r="DB409" s="17"/>
      <c r="DC409" s="17"/>
      <c r="DD409" s="17"/>
      <c r="DE409" s="17"/>
      <c r="DF409" s="17"/>
      <c r="DG409" s="17"/>
      <c r="DH409" s="17"/>
      <c r="DI409" s="17"/>
      <c r="DJ409" s="17"/>
      <c r="DK409" s="17"/>
      <c r="DL409" s="17"/>
      <c r="DM409" s="17"/>
      <c r="DN409" s="17"/>
      <c r="DO409" s="17"/>
      <c r="DP409" s="17"/>
      <c r="DQ409" s="17"/>
      <c r="DR409" s="17"/>
      <c r="DS409" s="17"/>
      <c r="DT409" s="17"/>
      <c r="DU409" s="17"/>
      <c r="DV409" s="111"/>
      <c r="DW409" s="111"/>
      <c r="DX409" s="111"/>
      <c r="DY409" s="111"/>
      <c r="DZ409" s="111"/>
      <c r="EA409" s="111"/>
      <c r="EB409" s="17"/>
      <c r="EC409" s="17"/>
      <c r="ED409" s="17"/>
      <c r="EE409" s="17"/>
      <c r="EF409" s="17"/>
      <c r="EG409" s="17"/>
      <c r="EH409" s="17"/>
      <c r="EI409" s="17"/>
      <c r="EJ409" s="17"/>
      <c r="EK409" s="17"/>
    </row>
    <row r="410" spans="1:141" ht="16.5" customHeight="1">
      <c r="A410" s="17"/>
      <c r="B410" s="17"/>
      <c r="C410" s="17"/>
      <c r="D410" s="145"/>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46"/>
      <c r="AI410" s="146"/>
      <c r="AJ410" s="17"/>
      <c r="AK410" s="17"/>
      <c r="AL410" s="146"/>
      <c r="AM410" s="146"/>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c r="DH410" s="17"/>
      <c r="DI410" s="17"/>
      <c r="DJ410" s="17"/>
      <c r="DK410" s="17"/>
      <c r="DL410" s="17"/>
      <c r="DM410" s="17"/>
      <c r="DN410" s="17"/>
      <c r="DO410" s="17"/>
      <c r="DP410" s="17"/>
      <c r="DQ410" s="17"/>
      <c r="DR410" s="17"/>
      <c r="DS410" s="17"/>
      <c r="DT410" s="17"/>
      <c r="DU410" s="17"/>
      <c r="DV410" s="111"/>
      <c r="DW410" s="111"/>
      <c r="DX410" s="111"/>
      <c r="DY410" s="111"/>
      <c r="DZ410" s="111"/>
      <c r="EA410" s="111"/>
      <c r="EB410" s="17"/>
      <c r="EC410" s="17"/>
      <c r="ED410" s="17"/>
      <c r="EE410" s="17"/>
      <c r="EF410" s="17"/>
      <c r="EG410" s="17"/>
      <c r="EH410" s="17"/>
      <c r="EI410" s="17"/>
      <c r="EJ410" s="17"/>
      <c r="EK410" s="17"/>
    </row>
    <row r="411" spans="1:141" ht="16.5" customHeight="1">
      <c r="A411" s="17"/>
      <c r="B411" s="17"/>
      <c r="C411" s="17"/>
      <c r="D411" s="145"/>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46"/>
      <c r="AI411" s="146"/>
      <c r="AJ411" s="17"/>
      <c r="AK411" s="17"/>
      <c r="AL411" s="146"/>
      <c r="AM411" s="146"/>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c r="BN411" s="17"/>
      <c r="BO411" s="17"/>
      <c r="BP411" s="17"/>
      <c r="BQ411" s="17"/>
      <c r="BR411" s="17"/>
      <c r="BS411" s="17"/>
      <c r="BT411" s="17"/>
      <c r="BU411" s="17"/>
      <c r="BV411" s="17"/>
      <c r="BW411" s="17"/>
      <c r="BX411" s="17"/>
      <c r="BY411" s="17"/>
      <c r="BZ411" s="17"/>
      <c r="CA411" s="17"/>
      <c r="CB411" s="17"/>
      <c r="CC411" s="17"/>
      <c r="CD411" s="17"/>
      <c r="CE411" s="17"/>
      <c r="CF411" s="17"/>
      <c r="CG411" s="17"/>
      <c r="CH411" s="17"/>
      <c r="CI411" s="17"/>
      <c r="CJ411" s="17"/>
      <c r="CK411" s="17"/>
      <c r="CL411" s="17"/>
      <c r="CM411" s="17"/>
      <c r="CN411" s="17"/>
      <c r="CO411" s="17"/>
      <c r="CP411" s="17"/>
      <c r="CQ411" s="17"/>
      <c r="CR411" s="17"/>
      <c r="CS411" s="17"/>
      <c r="CT411" s="17"/>
      <c r="CU411" s="17"/>
      <c r="CV411" s="17"/>
      <c r="CW411" s="17"/>
      <c r="CX411" s="17"/>
      <c r="CY411" s="17"/>
      <c r="CZ411" s="17"/>
      <c r="DA411" s="17"/>
      <c r="DB411" s="17"/>
      <c r="DC411" s="17"/>
      <c r="DD411" s="17"/>
      <c r="DE411" s="17"/>
      <c r="DF411" s="17"/>
      <c r="DG411" s="17"/>
      <c r="DH411" s="17"/>
      <c r="DI411" s="17"/>
      <c r="DJ411" s="17"/>
      <c r="DK411" s="17"/>
      <c r="DL411" s="17"/>
      <c r="DM411" s="17"/>
      <c r="DN411" s="17"/>
      <c r="DO411" s="17"/>
      <c r="DP411" s="17"/>
      <c r="DQ411" s="17"/>
      <c r="DR411" s="17"/>
      <c r="DS411" s="17"/>
      <c r="DT411" s="17"/>
      <c r="DU411" s="17"/>
      <c r="DV411" s="111"/>
      <c r="DW411" s="111"/>
      <c r="DX411" s="111"/>
      <c r="DY411" s="111"/>
      <c r="DZ411" s="111"/>
      <c r="EA411" s="111"/>
      <c r="EB411" s="17"/>
      <c r="EC411" s="17"/>
      <c r="ED411" s="17"/>
      <c r="EE411" s="17"/>
      <c r="EF411" s="17"/>
      <c r="EG411" s="17"/>
      <c r="EH411" s="17"/>
      <c r="EI411" s="17"/>
      <c r="EJ411" s="17"/>
      <c r="EK411" s="17"/>
    </row>
    <row r="412" spans="1:141" ht="16.5" customHeight="1">
      <c r="A412" s="17"/>
      <c r="B412" s="17"/>
      <c r="C412" s="17"/>
      <c r="D412" s="145"/>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46"/>
      <c r="AI412" s="146"/>
      <c r="AJ412" s="17"/>
      <c r="AK412" s="17"/>
      <c r="AL412" s="146"/>
      <c r="AM412" s="146"/>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c r="DH412" s="17"/>
      <c r="DI412" s="17"/>
      <c r="DJ412" s="17"/>
      <c r="DK412" s="17"/>
      <c r="DL412" s="17"/>
      <c r="DM412" s="17"/>
      <c r="DN412" s="17"/>
      <c r="DO412" s="17"/>
      <c r="DP412" s="17"/>
      <c r="DQ412" s="17"/>
      <c r="DR412" s="17"/>
      <c r="DS412" s="17"/>
      <c r="DT412" s="17"/>
      <c r="DU412" s="17"/>
      <c r="DV412" s="111"/>
      <c r="DW412" s="111"/>
      <c r="DX412" s="111"/>
      <c r="DY412" s="111"/>
      <c r="DZ412" s="111"/>
      <c r="EA412" s="111"/>
      <c r="EB412" s="17"/>
      <c r="EC412" s="17"/>
      <c r="ED412" s="17"/>
      <c r="EE412" s="17"/>
      <c r="EF412" s="17"/>
      <c r="EG412" s="17"/>
      <c r="EH412" s="17"/>
      <c r="EI412" s="17"/>
      <c r="EJ412" s="17"/>
      <c r="EK412" s="17"/>
    </row>
    <row r="413" spans="1:141" ht="16.5" customHeight="1">
      <c r="A413" s="17"/>
      <c r="B413" s="17"/>
      <c r="C413" s="17"/>
      <c r="D413" s="145"/>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46"/>
      <c r="AI413" s="146"/>
      <c r="AJ413" s="17"/>
      <c r="AK413" s="17"/>
      <c r="AL413" s="146"/>
      <c r="AM413" s="146"/>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c r="BN413" s="17"/>
      <c r="BO413" s="17"/>
      <c r="BP413" s="17"/>
      <c r="BQ413" s="17"/>
      <c r="BR413" s="17"/>
      <c r="BS413" s="17"/>
      <c r="BT413" s="17"/>
      <c r="BU413" s="17"/>
      <c r="BV413" s="17"/>
      <c r="BW413" s="17"/>
      <c r="BX413" s="17"/>
      <c r="BY413" s="17"/>
      <c r="BZ413" s="17"/>
      <c r="CA413" s="17"/>
      <c r="CB413" s="17"/>
      <c r="CC413" s="17"/>
      <c r="CD413" s="17"/>
      <c r="CE413" s="17"/>
      <c r="CF413" s="17"/>
      <c r="CG413" s="17"/>
      <c r="CH413" s="17"/>
      <c r="CI413" s="17"/>
      <c r="CJ413" s="17"/>
      <c r="CK413" s="17"/>
      <c r="CL413" s="17"/>
      <c r="CM413" s="17"/>
      <c r="CN413" s="17"/>
      <c r="CO413" s="17"/>
      <c r="CP413" s="17"/>
      <c r="CQ413" s="17"/>
      <c r="CR413" s="17"/>
      <c r="CS413" s="17"/>
      <c r="CT413" s="17"/>
      <c r="CU413" s="17"/>
      <c r="CV413" s="17"/>
      <c r="CW413" s="17"/>
      <c r="CX413" s="17"/>
      <c r="CY413" s="17"/>
      <c r="CZ413" s="17"/>
      <c r="DA413" s="17"/>
      <c r="DB413" s="17"/>
      <c r="DC413" s="17"/>
      <c r="DD413" s="17"/>
      <c r="DE413" s="17"/>
      <c r="DF413" s="17"/>
      <c r="DG413" s="17"/>
      <c r="DH413" s="17"/>
      <c r="DI413" s="17"/>
      <c r="DJ413" s="17"/>
      <c r="DK413" s="17"/>
      <c r="DL413" s="17"/>
      <c r="DM413" s="17"/>
      <c r="DN413" s="17"/>
      <c r="DO413" s="17"/>
      <c r="DP413" s="17"/>
      <c r="DQ413" s="17"/>
      <c r="DR413" s="17"/>
      <c r="DS413" s="17"/>
      <c r="DT413" s="17"/>
      <c r="DU413" s="17"/>
      <c r="DV413" s="111"/>
      <c r="DW413" s="111"/>
      <c r="DX413" s="111"/>
      <c r="DY413" s="111"/>
      <c r="DZ413" s="111"/>
      <c r="EA413" s="111"/>
      <c r="EB413" s="17"/>
      <c r="EC413" s="17"/>
      <c r="ED413" s="17"/>
      <c r="EE413" s="17"/>
      <c r="EF413" s="17"/>
      <c r="EG413" s="17"/>
      <c r="EH413" s="17"/>
      <c r="EI413" s="17"/>
      <c r="EJ413" s="17"/>
      <c r="EK413" s="17"/>
    </row>
    <row r="414" spans="1:141" ht="16.5" customHeight="1">
      <c r="A414" s="17"/>
      <c r="B414" s="17"/>
      <c r="C414" s="17"/>
      <c r="D414" s="145"/>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46"/>
      <c r="AI414" s="146"/>
      <c r="AJ414" s="17"/>
      <c r="AK414" s="17"/>
      <c r="AL414" s="146"/>
      <c r="AM414" s="146"/>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c r="BN414" s="17"/>
      <c r="BO414" s="17"/>
      <c r="BP414" s="17"/>
      <c r="BQ414" s="17"/>
      <c r="BR414" s="17"/>
      <c r="BS414" s="17"/>
      <c r="BT414" s="17"/>
      <c r="BU414" s="17"/>
      <c r="BV414" s="17"/>
      <c r="BW414" s="17"/>
      <c r="BX414" s="17"/>
      <c r="BY414" s="17"/>
      <c r="BZ414" s="17"/>
      <c r="CA414" s="17"/>
      <c r="CB414" s="17"/>
      <c r="CC414" s="17"/>
      <c r="CD414" s="17"/>
      <c r="CE414" s="17"/>
      <c r="CF414" s="17"/>
      <c r="CG414" s="17"/>
      <c r="CH414" s="17"/>
      <c r="CI414" s="17"/>
      <c r="CJ414" s="17"/>
      <c r="CK414" s="17"/>
      <c r="CL414" s="17"/>
      <c r="CM414" s="17"/>
      <c r="CN414" s="17"/>
      <c r="CO414" s="17"/>
      <c r="CP414" s="17"/>
      <c r="CQ414" s="17"/>
      <c r="CR414" s="17"/>
      <c r="CS414" s="17"/>
      <c r="CT414" s="17"/>
      <c r="CU414" s="17"/>
      <c r="CV414" s="17"/>
      <c r="CW414" s="17"/>
      <c r="CX414" s="17"/>
      <c r="CY414" s="17"/>
      <c r="CZ414" s="17"/>
      <c r="DA414" s="17"/>
      <c r="DB414" s="17"/>
      <c r="DC414" s="17"/>
      <c r="DD414" s="17"/>
      <c r="DE414" s="17"/>
      <c r="DF414" s="17"/>
      <c r="DG414" s="17"/>
      <c r="DH414" s="17"/>
      <c r="DI414" s="17"/>
      <c r="DJ414" s="17"/>
      <c r="DK414" s="17"/>
      <c r="DL414" s="17"/>
      <c r="DM414" s="17"/>
      <c r="DN414" s="17"/>
      <c r="DO414" s="17"/>
      <c r="DP414" s="17"/>
      <c r="DQ414" s="17"/>
      <c r="DR414" s="17"/>
      <c r="DS414" s="17"/>
      <c r="DT414" s="17"/>
      <c r="DU414" s="17"/>
      <c r="DV414" s="111"/>
      <c r="DW414" s="111"/>
      <c r="DX414" s="111"/>
      <c r="DY414" s="111"/>
      <c r="DZ414" s="111"/>
      <c r="EA414" s="111"/>
      <c r="EB414" s="17"/>
      <c r="EC414" s="17"/>
      <c r="ED414" s="17"/>
      <c r="EE414" s="17"/>
      <c r="EF414" s="17"/>
      <c r="EG414" s="17"/>
      <c r="EH414" s="17"/>
      <c r="EI414" s="17"/>
      <c r="EJ414" s="17"/>
      <c r="EK414" s="17"/>
    </row>
    <row r="415" spans="1:141" ht="16.5" customHeight="1">
      <c r="A415" s="17"/>
      <c r="B415" s="17"/>
      <c r="C415" s="17"/>
      <c r="D415" s="145"/>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46"/>
      <c r="AI415" s="146"/>
      <c r="AJ415" s="17"/>
      <c r="AK415" s="17"/>
      <c r="AL415" s="146"/>
      <c r="AM415" s="146"/>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c r="BN415" s="17"/>
      <c r="BO415" s="17"/>
      <c r="BP415" s="17"/>
      <c r="BQ415" s="17"/>
      <c r="BR415" s="17"/>
      <c r="BS415" s="17"/>
      <c r="BT415" s="17"/>
      <c r="BU415" s="17"/>
      <c r="BV415" s="17"/>
      <c r="BW415" s="17"/>
      <c r="BX415" s="17"/>
      <c r="BY415" s="17"/>
      <c r="BZ415" s="17"/>
      <c r="CA415" s="17"/>
      <c r="CB415" s="17"/>
      <c r="CC415" s="17"/>
      <c r="CD415" s="17"/>
      <c r="CE415" s="17"/>
      <c r="CF415" s="17"/>
      <c r="CG415" s="17"/>
      <c r="CH415" s="17"/>
      <c r="CI415" s="17"/>
      <c r="CJ415" s="17"/>
      <c r="CK415" s="17"/>
      <c r="CL415" s="17"/>
      <c r="CM415" s="17"/>
      <c r="CN415" s="17"/>
      <c r="CO415" s="17"/>
      <c r="CP415" s="17"/>
      <c r="CQ415" s="17"/>
      <c r="CR415" s="17"/>
      <c r="CS415" s="17"/>
      <c r="CT415" s="17"/>
      <c r="CU415" s="17"/>
      <c r="CV415" s="17"/>
      <c r="CW415" s="17"/>
      <c r="CX415" s="17"/>
      <c r="CY415" s="17"/>
      <c r="CZ415" s="17"/>
      <c r="DA415" s="17"/>
      <c r="DB415" s="17"/>
      <c r="DC415" s="17"/>
      <c r="DD415" s="17"/>
      <c r="DE415" s="17"/>
      <c r="DF415" s="17"/>
      <c r="DG415" s="17"/>
      <c r="DH415" s="17"/>
      <c r="DI415" s="17"/>
      <c r="DJ415" s="17"/>
      <c r="DK415" s="17"/>
      <c r="DL415" s="17"/>
      <c r="DM415" s="17"/>
      <c r="DN415" s="17"/>
      <c r="DO415" s="17"/>
      <c r="DP415" s="17"/>
      <c r="DQ415" s="17"/>
      <c r="DR415" s="17"/>
      <c r="DS415" s="17"/>
      <c r="DT415" s="17"/>
      <c r="DU415" s="17"/>
      <c r="DV415" s="111"/>
      <c r="DW415" s="111"/>
      <c r="DX415" s="111"/>
      <c r="DY415" s="111"/>
      <c r="DZ415" s="111"/>
      <c r="EA415" s="111"/>
      <c r="EB415" s="17"/>
      <c r="EC415" s="17"/>
      <c r="ED415" s="17"/>
      <c r="EE415" s="17"/>
      <c r="EF415" s="17"/>
      <c r="EG415" s="17"/>
      <c r="EH415" s="17"/>
      <c r="EI415" s="17"/>
      <c r="EJ415" s="17"/>
      <c r="EK415" s="17"/>
    </row>
    <row r="416" spans="1:141" ht="16.5" customHeight="1">
      <c r="A416" s="17"/>
      <c r="B416" s="17"/>
      <c r="C416" s="17"/>
      <c r="D416" s="145"/>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46"/>
      <c r="AI416" s="146"/>
      <c r="AJ416" s="17"/>
      <c r="AK416" s="17"/>
      <c r="AL416" s="146"/>
      <c r="AM416" s="146"/>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c r="BN416" s="17"/>
      <c r="BO416" s="17"/>
      <c r="BP416" s="17"/>
      <c r="BQ416" s="17"/>
      <c r="BR416" s="17"/>
      <c r="BS416" s="17"/>
      <c r="BT416" s="17"/>
      <c r="BU416" s="17"/>
      <c r="BV416" s="17"/>
      <c r="BW416" s="17"/>
      <c r="BX416" s="17"/>
      <c r="BY416" s="17"/>
      <c r="BZ416" s="17"/>
      <c r="CA416" s="17"/>
      <c r="CB416" s="17"/>
      <c r="CC416" s="17"/>
      <c r="CD416" s="17"/>
      <c r="CE416" s="17"/>
      <c r="CF416" s="17"/>
      <c r="CG416" s="17"/>
      <c r="CH416" s="17"/>
      <c r="CI416" s="17"/>
      <c r="CJ416" s="17"/>
      <c r="CK416" s="17"/>
      <c r="CL416" s="17"/>
      <c r="CM416" s="17"/>
      <c r="CN416" s="17"/>
      <c r="CO416" s="17"/>
      <c r="CP416" s="17"/>
      <c r="CQ416" s="17"/>
      <c r="CR416" s="17"/>
      <c r="CS416" s="17"/>
      <c r="CT416" s="17"/>
      <c r="CU416" s="17"/>
      <c r="CV416" s="17"/>
      <c r="CW416" s="17"/>
      <c r="CX416" s="17"/>
      <c r="CY416" s="17"/>
      <c r="CZ416" s="17"/>
      <c r="DA416" s="17"/>
      <c r="DB416" s="17"/>
      <c r="DC416" s="17"/>
      <c r="DD416" s="17"/>
      <c r="DE416" s="17"/>
      <c r="DF416" s="17"/>
      <c r="DG416" s="17"/>
      <c r="DH416" s="17"/>
      <c r="DI416" s="17"/>
      <c r="DJ416" s="17"/>
      <c r="DK416" s="17"/>
      <c r="DL416" s="17"/>
      <c r="DM416" s="17"/>
      <c r="DN416" s="17"/>
      <c r="DO416" s="17"/>
      <c r="DP416" s="17"/>
      <c r="DQ416" s="17"/>
      <c r="DR416" s="17"/>
      <c r="DS416" s="17"/>
      <c r="DT416" s="17"/>
      <c r="DU416" s="17"/>
      <c r="DV416" s="111"/>
      <c r="DW416" s="111"/>
      <c r="DX416" s="111"/>
      <c r="DY416" s="111"/>
      <c r="DZ416" s="111"/>
      <c r="EA416" s="111"/>
      <c r="EB416" s="17"/>
      <c r="EC416" s="17"/>
      <c r="ED416" s="17"/>
      <c r="EE416" s="17"/>
      <c r="EF416" s="17"/>
      <c r="EG416" s="17"/>
      <c r="EH416" s="17"/>
      <c r="EI416" s="17"/>
      <c r="EJ416" s="17"/>
      <c r="EK416" s="17"/>
    </row>
    <row r="417" spans="1:141" ht="16.5" customHeight="1">
      <c r="A417" s="17"/>
      <c r="B417" s="17"/>
      <c r="C417" s="17"/>
      <c r="D417" s="145"/>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46"/>
      <c r="AI417" s="146"/>
      <c r="AJ417" s="17"/>
      <c r="AK417" s="17"/>
      <c r="AL417" s="146"/>
      <c r="AM417" s="146"/>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c r="BN417" s="17"/>
      <c r="BO417" s="17"/>
      <c r="BP417" s="17"/>
      <c r="BQ417" s="17"/>
      <c r="BR417" s="17"/>
      <c r="BS417" s="17"/>
      <c r="BT417" s="17"/>
      <c r="BU417" s="17"/>
      <c r="BV417" s="17"/>
      <c r="BW417" s="17"/>
      <c r="BX417" s="17"/>
      <c r="BY417" s="17"/>
      <c r="BZ417" s="17"/>
      <c r="CA417" s="17"/>
      <c r="CB417" s="17"/>
      <c r="CC417" s="17"/>
      <c r="CD417" s="17"/>
      <c r="CE417" s="17"/>
      <c r="CF417" s="17"/>
      <c r="CG417" s="17"/>
      <c r="CH417" s="17"/>
      <c r="CI417" s="17"/>
      <c r="CJ417" s="17"/>
      <c r="CK417" s="17"/>
      <c r="CL417" s="17"/>
      <c r="CM417" s="17"/>
      <c r="CN417" s="17"/>
      <c r="CO417" s="17"/>
      <c r="CP417" s="17"/>
      <c r="CQ417" s="17"/>
      <c r="CR417" s="17"/>
      <c r="CS417" s="17"/>
      <c r="CT417" s="17"/>
      <c r="CU417" s="17"/>
      <c r="CV417" s="17"/>
      <c r="CW417" s="17"/>
      <c r="CX417" s="17"/>
      <c r="CY417" s="17"/>
      <c r="CZ417" s="17"/>
      <c r="DA417" s="17"/>
      <c r="DB417" s="17"/>
      <c r="DC417" s="17"/>
      <c r="DD417" s="17"/>
      <c r="DE417" s="17"/>
      <c r="DF417" s="17"/>
      <c r="DG417" s="17"/>
      <c r="DH417" s="17"/>
      <c r="DI417" s="17"/>
      <c r="DJ417" s="17"/>
      <c r="DK417" s="17"/>
      <c r="DL417" s="17"/>
      <c r="DM417" s="17"/>
      <c r="DN417" s="17"/>
      <c r="DO417" s="17"/>
      <c r="DP417" s="17"/>
      <c r="DQ417" s="17"/>
      <c r="DR417" s="17"/>
      <c r="DS417" s="17"/>
      <c r="DT417" s="17"/>
      <c r="DU417" s="17"/>
      <c r="DV417" s="111"/>
      <c r="DW417" s="111"/>
      <c r="DX417" s="111"/>
      <c r="DY417" s="111"/>
      <c r="DZ417" s="111"/>
      <c r="EA417" s="111"/>
      <c r="EB417" s="17"/>
      <c r="EC417" s="17"/>
      <c r="ED417" s="17"/>
      <c r="EE417" s="17"/>
      <c r="EF417" s="17"/>
      <c r="EG417" s="17"/>
      <c r="EH417" s="17"/>
      <c r="EI417" s="17"/>
      <c r="EJ417" s="17"/>
      <c r="EK417" s="17"/>
    </row>
    <row r="418" spans="1:141" ht="16.5" customHeight="1">
      <c r="A418" s="17"/>
      <c r="B418" s="17"/>
      <c r="C418" s="17"/>
      <c r="D418" s="145"/>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46"/>
      <c r="AI418" s="146"/>
      <c r="AJ418" s="17"/>
      <c r="AK418" s="17"/>
      <c r="AL418" s="146"/>
      <c r="AM418" s="146"/>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c r="BN418" s="17"/>
      <c r="BO418" s="17"/>
      <c r="BP418" s="17"/>
      <c r="BQ418" s="17"/>
      <c r="BR418" s="17"/>
      <c r="BS418" s="17"/>
      <c r="BT418" s="17"/>
      <c r="BU418" s="17"/>
      <c r="BV418" s="17"/>
      <c r="BW418" s="17"/>
      <c r="BX418" s="17"/>
      <c r="BY418" s="17"/>
      <c r="BZ418" s="17"/>
      <c r="CA418" s="17"/>
      <c r="CB418" s="17"/>
      <c r="CC418" s="17"/>
      <c r="CD418" s="17"/>
      <c r="CE418" s="17"/>
      <c r="CF418" s="17"/>
      <c r="CG418" s="17"/>
      <c r="CH418" s="17"/>
      <c r="CI418" s="17"/>
      <c r="CJ418" s="17"/>
      <c r="CK418" s="17"/>
      <c r="CL418" s="17"/>
      <c r="CM418" s="17"/>
      <c r="CN418" s="17"/>
      <c r="CO418" s="17"/>
      <c r="CP418" s="17"/>
      <c r="CQ418" s="17"/>
      <c r="CR418" s="17"/>
      <c r="CS418" s="17"/>
      <c r="CT418" s="17"/>
      <c r="CU418" s="17"/>
      <c r="CV418" s="17"/>
      <c r="CW418" s="17"/>
      <c r="CX418" s="17"/>
      <c r="CY418" s="17"/>
      <c r="CZ418" s="17"/>
      <c r="DA418" s="17"/>
      <c r="DB418" s="17"/>
      <c r="DC418" s="17"/>
      <c r="DD418" s="17"/>
      <c r="DE418" s="17"/>
      <c r="DF418" s="17"/>
      <c r="DG418" s="17"/>
      <c r="DH418" s="17"/>
      <c r="DI418" s="17"/>
      <c r="DJ418" s="17"/>
      <c r="DK418" s="17"/>
      <c r="DL418" s="17"/>
      <c r="DM418" s="17"/>
      <c r="DN418" s="17"/>
      <c r="DO418" s="17"/>
      <c r="DP418" s="17"/>
      <c r="DQ418" s="17"/>
      <c r="DR418" s="17"/>
      <c r="DS418" s="17"/>
      <c r="DT418" s="17"/>
      <c r="DU418" s="17"/>
      <c r="DV418" s="111"/>
      <c r="DW418" s="111"/>
      <c r="DX418" s="111"/>
      <c r="DY418" s="111"/>
      <c r="DZ418" s="111"/>
      <c r="EA418" s="111"/>
      <c r="EB418" s="17"/>
      <c r="EC418" s="17"/>
      <c r="ED418" s="17"/>
      <c r="EE418" s="17"/>
      <c r="EF418" s="17"/>
      <c r="EG418" s="17"/>
      <c r="EH418" s="17"/>
      <c r="EI418" s="17"/>
      <c r="EJ418" s="17"/>
      <c r="EK418" s="17"/>
    </row>
    <row r="419" spans="1:141" ht="16.5" customHeight="1">
      <c r="A419" s="17"/>
      <c r="B419" s="17"/>
      <c r="C419" s="17"/>
      <c r="D419" s="145"/>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46"/>
      <c r="AI419" s="146"/>
      <c r="AJ419" s="17"/>
      <c r="AK419" s="17"/>
      <c r="AL419" s="146"/>
      <c r="AM419" s="146"/>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c r="BN419" s="17"/>
      <c r="BO419" s="17"/>
      <c r="BP419" s="17"/>
      <c r="BQ419" s="17"/>
      <c r="BR419" s="17"/>
      <c r="BS419" s="17"/>
      <c r="BT419" s="17"/>
      <c r="BU419" s="17"/>
      <c r="BV419" s="17"/>
      <c r="BW419" s="17"/>
      <c r="BX419" s="17"/>
      <c r="BY419" s="17"/>
      <c r="BZ419" s="17"/>
      <c r="CA419" s="17"/>
      <c r="CB419" s="17"/>
      <c r="CC419" s="17"/>
      <c r="CD419" s="17"/>
      <c r="CE419" s="17"/>
      <c r="CF419" s="17"/>
      <c r="CG419" s="17"/>
      <c r="CH419" s="17"/>
      <c r="CI419" s="17"/>
      <c r="CJ419" s="17"/>
      <c r="CK419" s="17"/>
      <c r="CL419" s="17"/>
      <c r="CM419" s="17"/>
      <c r="CN419" s="17"/>
      <c r="CO419" s="17"/>
      <c r="CP419" s="17"/>
      <c r="CQ419" s="17"/>
      <c r="CR419" s="17"/>
      <c r="CS419" s="17"/>
      <c r="CT419" s="17"/>
      <c r="CU419" s="17"/>
      <c r="CV419" s="17"/>
      <c r="CW419" s="17"/>
      <c r="CX419" s="17"/>
      <c r="CY419" s="17"/>
      <c r="CZ419" s="17"/>
      <c r="DA419" s="17"/>
      <c r="DB419" s="17"/>
      <c r="DC419" s="17"/>
      <c r="DD419" s="17"/>
      <c r="DE419" s="17"/>
      <c r="DF419" s="17"/>
      <c r="DG419" s="17"/>
      <c r="DH419" s="17"/>
      <c r="DI419" s="17"/>
      <c r="DJ419" s="17"/>
      <c r="DK419" s="17"/>
      <c r="DL419" s="17"/>
      <c r="DM419" s="17"/>
      <c r="DN419" s="17"/>
      <c r="DO419" s="17"/>
      <c r="DP419" s="17"/>
      <c r="DQ419" s="17"/>
      <c r="DR419" s="17"/>
      <c r="DS419" s="17"/>
      <c r="DT419" s="17"/>
      <c r="DU419" s="17"/>
      <c r="DV419" s="111"/>
      <c r="DW419" s="111"/>
      <c r="DX419" s="111"/>
      <c r="DY419" s="111"/>
      <c r="DZ419" s="111"/>
      <c r="EA419" s="111"/>
      <c r="EB419" s="17"/>
      <c r="EC419" s="17"/>
      <c r="ED419" s="17"/>
      <c r="EE419" s="17"/>
      <c r="EF419" s="17"/>
      <c r="EG419" s="17"/>
      <c r="EH419" s="17"/>
      <c r="EI419" s="17"/>
      <c r="EJ419" s="17"/>
      <c r="EK419" s="17"/>
    </row>
    <row r="420" spans="1:141" ht="16.5" customHeight="1">
      <c r="A420" s="17"/>
      <c r="B420" s="17"/>
      <c r="C420" s="17"/>
      <c r="D420" s="145"/>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46"/>
      <c r="AI420" s="146"/>
      <c r="AJ420" s="17"/>
      <c r="AK420" s="17"/>
      <c r="AL420" s="146"/>
      <c r="AM420" s="146"/>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c r="BN420" s="17"/>
      <c r="BO420" s="17"/>
      <c r="BP420" s="17"/>
      <c r="BQ420" s="17"/>
      <c r="BR420" s="17"/>
      <c r="BS420" s="17"/>
      <c r="BT420" s="17"/>
      <c r="BU420" s="17"/>
      <c r="BV420" s="17"/>
      <c r="BW420" s="17"/>
      <c r="BX420" s="17"/>
      <c r="BY420" s="17"/>
      <c r="BZ420" s="17"/>
      <c r="CA420" s="17"/>
      <c r="CB420" s="17"/>
      <c r="CC420" s="17"/>
      <c r="CD420" s="17"/>
      <c r="CE420" s="17"/>
      <c r="CF420" s="17"/>
      <c r="CG420" s="17"/>
      <c r="CH420" s="17"/>
      <c r="CI420" s="17"/>
      <c r="CJ420" s="17"/>
      <c r="CK420" s="17"/>
      <c r="CL420" s="17"/>
      <c r="CM420" s="17"/>
      <c r="CN420" s="17"/>
      <c r="CO420" s="17"/>
      <c r="CP420" s="17"/>
      <c r="CQ420" s="17"/>
      <c r="CR420" s="17"/>
      <c r="CS420" s="17"/>
      <c r="CT420" s="17"/>
      <c r="CU420" s="17"/>
      <c r="CV420" s="17"/>
      <c r="CW420" s="17"/>
      <c r="CX420" s="17"/>
      <c r="CY420" s="17"/>
      <c r="CZ420" s="17"/>
      <c r="DA420" s="17"/>
      <c r="DB420" s="17"/>
      <c r="DC420" s="17"/>
      <c r="DD420" s="17"/>
      <c r="DE420" s="17"/>
      <c r="DF420" s="17"/>
      <c r="DG420" s="17"/>
      <c r="DH420" s="17"/>
      <c r="DI420" s="17"/>
      <c r="DJ420" s="17"/>
      <c r="DK420" s="17"/>
      <c r="DL420" s="17"/>
      <c r="DM420" s="17"/>
      <c r="DN420" s="17"/>
      <c r="DO420" s="17"/>
      <c r="DP420" s="17"/>
      <c r="DQ420" s="17"/>
      <c r="DR420" s="17"/>
      <c r="DS420" s="17"/>
      <c r="DT420" s="17"/>
      <c r="DU420" s="17"/>
      <c r="DV420" s="111"/>
      <c r="DW420" s="111"/>
      <c r="DX420" s="111"/>
      <c r="DY420" s="111"/>
      <c r="DZ420" s="111"/>
      <c r="EA420" s="111"/>
      <c r="EB420" s="17"/>
      <c r="EC420" s="17"/>
      <c r="ED420" s="17"/>
      <c r="EE420" s="17"/>
      <c r="EF420" s="17"/>
      <c r="EG420" s="17"/>
      <c r="EH420" s="17"/>
      <c r="EI420" s="17"/>
      <c r="EJ420" s="17"/>
      <c r="EK420" s="17"/>
    </row>
    <row r="421" spans="1:141" ht="16.5" customHeight="1">
      <c r="A421" s="17"/>
      <c r="B421" s="17"/>
      <c r="C421" s="17"/>
      <c r="D421" s="145"/>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46"/>
      <c r="AI421" s="146"/>
      <c r="AJ421" s="17"/>
      <c r="AK421" s="17"/>
      <c r="AL421" s="146"/>
      <c r="AM421" s="146"/>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c r="BN421" s="17"/>
      <c r="BO421" s="17"/>
      <c r="BP421" s="17"/>
      <c r="BQ421" s="17"/>
      <c r="BR421" s="17"/>
      <c r="BS421" s="17"/>
      <c r="BT421" s="17"/>
      <c r="BU421" s="17"/>
      <c r="BV421" s="17"/>
      <c r="BW421" s="17"/>
      <c r="BX421" s="17"/>
      <c r="BY421" s="17"/>
      <c r="BZ421" s="17"/>
      <c r="CA421" s="17"/>
      <c r="CB421" s="17"/>
      <c r="CC421" s="17"/>
      <c r="CD421" s="17"/>
      <c r="CE421" s="17"/>
      <c r="CF421" s="17"/>
      <c r="CG421" s="17"/>
      <c r="CH421" s="17"/>
      <c r="CI421" s="17"/>
      <c r="CJ421" s="17"/>
      <c r="CK421" s="17"/>
      <c r="CL421" s="17"/>
      <c r="CM421" s="17"/>
      <c r="CN421" s="17"/>
      <c r="CO421" s="17"/>
      <c r="CP421" s="17"/>
      <c r="CQ421" s="17"/>
      <c r="CR421" s="17"/>
      <c r="CS421" s="17"/>
      <c r="CT421" s="17"/>
      <c r="CU421" s="17"/>
      <c r="CV421" s="17"/>
      <c r="CW421" s="17"/>
      <c r="CX421" s="17"/>
      <c r="CY421" s="17"/>
      <c r="CZ421" s="17"/>
      <c r="DA421" s="17"/>
      <c r="DB421" s="17"/>
      <c r="DC421" s="17"/>
      <c r="DD421" s="17"/>
      <c r="DE421" s="17"/>
      <c r="DF421" s="17"/>
      <c r="DG421" s="17"/>
      <c r="DH421" s="17"/>
      <c r="DI421" s="17"/>
      <c r="DJ421" s="17"/>
      <c r="DK421" s="17"/>
      <c r="DL421" s="17"/>
      <c r="DM421" s="17"/>
      <c r="DN421" s="17"/>
      <c r="DO421" s="17"/>
      <c r="DP421" s="17"/>
      <c r="DQ421" s="17"/>
      <c r="DR421" s="17"/>
      <c r="DS421" s="17"/>
      <c r="DT421" s="17"/>
      <c r="DU421" s="17"/>
      <c r="DV421" s="111"/>
      <c r="DW421" s="111"/>
      <c r="DX421" s="111"/>
      <c r="DY421" s="111"/>
      <c r="DZ421" s="111"/>
      <c r="EA421" s="111"/>
      <c r="EB421" s="17"/>
      <c r="EC421" s="17"/>
      <c r="ED421" s="17"/>
      <c r="EE421" s="17"/>
      <c r="EF421" s="17"/>
      <c r="EG421" s="17"/>
      <c r="EH421" s="17"/>
      <c r="EI421" s="17"/>
      <c r="EJ421" s="17"/>
      <c r="EK421" s="17"/>
    </row>
    <row r="422" spans="1:141" ht="16.5" customHeight="1">
      <c r="A422" s="17"/>
      <c r="B422" s="17"/>
      <c r="C422" s="17"/>
      <c r="D422" s="145"/>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46"/>
      <c r="AI422" s="146"/>
      <c r="AJ422" s="17"/>
      <c r="AK422" s="17"/>
      <c r="AL422" s="146"/>
      <c r="AM422" s="146"/>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c r="DK422" s="17"/>
      <c r="DL422" s="17"/>
      <c r="DM422" s="17"/>
      <c r="DN422" s="17"/>
      <c r="DO422" s="17"/>
      <c r="DP422" s="17"/>
      <c r="DQ422" s="17"/>
      <c r="DR422" s="17"/>
      <c r="DS422" s="17"/>
      <c r="DT422" s="17"/>
      <c r="DU422" s="17"/>
      <c r="DV422" s="111"/>
      <c r="DW422" s="111"/>
      <c r="DX422" s="111"/>
      <c r="DY422" s="111"/>
      <c r="DZ422" s="111"/>
      <c r="EA422" s="111"/>
      <c r="EB422" s="17"/>
      <c r="EC422" s="17"/>
      <c r="ED422" s="17"/>
      <c r="EE422" s="17"/>
      <c r="EF422" s="17"/>
      <c r="EG422" s="17"/>
      <c r="EH422" s="17"/>
      <c r="EI422" s="17"/>
      <c r="EJ422" s="17"/>
      <c r="EK422" s="17"/>
    </row>
    <row r="423" spans="1:141" ht="16.5" customHeight="1">
      <c r="A423" s="17"/>
      <c r="B423" s="17"/>
      <c r="C423" s="17"/>
      <c r="D423" s="145"/>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46"/>
      <c r="AI423" s="146"/>
      <c r="AJ423" s="17"/>
      <c r="AK423" s="17"/>
      <c r="AL423" s="146"/>
      <c r="AM423" s="146"/>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c r="BN423" s="17"/>
      <c r="BO423" s="17"/>
      <c r="BP423" s="17"/>
      <c r="BQ423" s="17"/>
      <c r="BR423" s="17"/>
      <c r="BS423" s="17"/>
      <c r="BT423" s="17"/>
      <c r="BU423" s="17"/>
      <c r="BV423" s="17"/>
      <c r="BW423" s="17"/>
      <c r="BX423" s="17"/>
      <c r="BY423" s="17"/>
      <c r="BZ423" s="17"/>
      <c r="CA423" s="17"/>
      <c r="CB423" s="17"/>
      <c r="CC423" s="17"/>
      <c r="CD423" s="17"/>
      <c r="CE423" s="17"/>
      <c r="CF423" s="17"/>
      <c r="CG423" s="17"/>
      <c r="CH423" s="17"/>
      <c r="CI423" s="17"/>
      <c r="CJ423" s="17"/>
      <c r="CK423" s="17"/>
      <c r="CL423" s="17"/>
      <c r="CM423" s="17"/>
      <c r="CN423" s="17"/>
      <c r="CO423" s="17"/>
      <c r="CP423" s="17"/>
      <c r="CQ423" s="17"/>
      <c r="CR423" s="17"/>
      <c r="CS423" s="17"/>
      <c r="CT423" s="17"/>
      <c r="CU423" s="17"/>
      <c r="CV423" s="17"/>
      <c r="CW423" s="17"/>
      <c r="CX423" s="17"/>
      <c r="CY423" s="17"/>
      <c r="CZ423" s="17"/>
      <c r="DA423" s="17"/>
      <c r="DB423" s="17"/>
      <c r="DC423" s="17"/>
      <c r="DD423" s="17"/>
      <c r="DE423" s="17"/>
      <c r="DF423" s="17"/>
      <c r="DG423" s="17"/>
      <c r="DH423" s="17"/>
      <c r="DI423" s="17"/>
      <c r="DJ423" s="17"/>
      <c r="DK423" s="17"/>
      <c r="DL423" s="17"/>
      <c r="DM423" s="17"/>
      <c r="DN423" s="17"/>
      <c r="DO423" s="17"/>
      <c r="DP423" s="17"/>
      <c r="DQ423" s="17"/>
      <c r="DR423" s="17"/>
      <c r="DS423" s="17"/>
      <c r="DT423" s="17"/>
      <c r="DU423" s="17"/>
      <c r="DV423" s="111"/>
      <c r="DW423" s="111"/>
      <c r="DX423" s="111"/>
      <c r="DY423" s="111"/>
      <c r="DZ423" s="111"/>
      <c r="EA423" s="111"/>
      <c r="EB423" s="17"/>
      <c r="EC423" s="17"/>
      <c r="ED423" s="17"/>
      <c r="EE423" s="17"/>
      <c r="EF423" s="17"/>
      <c r="EG423" s="17"/>
      <c r="EH423" s="17"/>
      <c r="EI423" s="17"/>
      <c r="EJ423" s="17"/>
      <c r="EK423" s="17"/>
    </row>
    <row r="424" spans="1:141" ht="16.5" customHeight="1">
      <c r="A424" s="17"/>
      <c r="B424" s="17"/>
      <c r="C424" s="17"/>
      <c r="D424" s="145"/>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46"/>
      <c r="AI424" s="146"/>
      <c r="AJ424" s="17"/>
      <c r="AK424" s="17"/>
      <c r="AL424" s="146"/>
      <c r="AM424" s="146"/>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c r="BN424" s="17"/>
      <c r="BO424" s="17"/>
      <c r="BP424" s="17"/>
      <c r="BQ424" s="17"/>
      <c r="BR424" s="17"/>
      <c r="BS424" s="17"/>
      <c r="BT424" s="17"/>
      <c r="BU424" s="17"/>
      <c r="BV424" s="17"/>
      <c r="BW424" s="17"/>
      <c r="BX424" s="17"/>
      <c r="BY424" s="17"/>
      <c r="BZ424" s="17"/>
      <c r="CA424" s="17"/>
      <c r="CB424" s="17"/>
      <c r="CC424" s="17"/>
      <c r="CD424" s="17"/>
      <c r="CE424" s="17"/>
      <c r="CF424" s="17"/>
      <c r="CG424" s="17"/>
      <c r="CH424" s="17"/>
      <c r="CI424" s="17"/>
      <c r="CJ424" s="17"/>
      <c r="CK424" s="17"/>
      <c r="CL424" s="17"/>
      <c r="CM424" s="17"/>
      <c r="CN424" s="17"/>
      <c r="CO424" s="17"/>
      <c r="CP424" s="17"/>
      <c r="CQ424" s="17"/>
      <c r="CR424" s="17"/>
      <c r="CS424" s="17"/>
      <c r="CT424" s="17"/>
      <c r="CU424" s="17"/>
      <c r="CV424" s="17"/>
      <c r="CW424" s="17"/>
      <c r="CX424" s="17"/>
      <c r="CY424" s="17"/>
      <c r="CZ424" s="17"/>
      <c r="DA424" s="17"/>
      <c r="DB424" s="17"/>
      <c r="DC424" s="17"/>
      <c r="DD424" s="17"/>
      <c r="DE424" s="17"/>
      <c r="DF424" s="17"/>
      <c r="DG424" s="17"/>
      <c r="DH424" s="17"/>
      <c r="DI424" s="17"/>
      <c r="DJ424" s="17"/>
      <c r="DK424" s="17"/>
      <c r="DL424" s="17"/>
      <c r="DM424" s="17"/>
      <c r="DN424" s="17"/>
      <c r="DO424" s="17"/>
      <c r="DP424" s="17"/>
      <c r="DQ424" s="17"/>
      <c r="DR424" s="17"/>
      <c r="DS424" s="17"/>
      <c r="DT424" s="17"/>
      <c r="DU424" s="17"/>
      <c r="DV424" s="111"/>
      <c r="DW424" s="111"/>
      <c r="DX424" s="111"/>
      <c r="DY424" s="111"/>
      <c r="DZ424" s="111"/>
      <c r="EA424" s="111"/>
      <c r="EB424" s="17"/>
      <c r="EC424" s="17"/>
      <c r="ED424" s="17"/>
      <c r="EE424" s="17"/>
      <c r="EF424" s="17"/>
      <c r="EG424" s="17"/>
      <c r="EH424" s="17"/>
      <c r="EI424" s="17"/>
      <c r="EJ424" s="17"/>
      <c r="EK424" s="17"/>
    </row>
    <row r="425" spans="1:141" ht="16.5" customHeight="1">
      <c r="A425" s="17"/>
      <c r="B425" s="17"/>
      <c r="C425" s="17"/>
      <c r="D425" s="145"/>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46"/>
      <c r="AI425" s="146"/>
      <c r="AJ425" s="17"/>
      <c r="AK425" s="17"/>
      <c r="AL425" s="146"/>
      <c r="AM425" s="146"/>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17"/>
      <c r="DK425" s="17"/>
      <c r="DL425" s="17"/>
      <c r="DM425" s="17"/>
      <c r="DN425" s="17"/>
      <c r="DO425" s="17"/>
      <c r="DP425" s="17"/>
      <c r="DQ425" s="17"/>
      <c r="DR425" s="17"/>
      <c r="DS425" s="17"/>
      <c r="DT425" s="17"/>
      <c r="DU425" s="17"/>
      <c r="DV425" s="111"/>
      <c r="DW425" s="111"/>
      <c r="DX425" s="111"/>
      <c r="DY425" s="111"/>
      <c r="DZ425" s="111"/>
      <c r="EA425" s="111"/>
      <c r="EB425" s="17"/>
      <c r="EC425" s="17"/>
      <c r="ED425" s="17"/>
      <c r="EE425" s="17"/>
      <c r="EF425" s="17"/>
      <c r="EG425" s="17"/>
      <c r="EH425" s="17"/>
      <c r="EI425" s="17"/>
      <c r="EJ425" s="17"/>
      <c r="EK425" s="17"/>
    </row>
    <row r="426" spans="1:141" ht="16.5" customHeight="1">
      <c r="A426" s="17"/>
      <c r="B426" s="17"/>
      <c r="C426" s="17"/>
      <c r="D426" s="145"/>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46"/>
      <c r="AI426" s="146"/>
      <c r="AJ426" s="17"/>
      <c r="AK426" s="17"/>
      <c r="AL426" s="146"/>
      <c r="AM426" s="146"/>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17"/>
      <c r="DK426" s="17"/>
      <c r="DL426" s="17"/>
      <c r="DM426" s="17"/>
      <c r="DN426" s="17"/>
      <c r="DO426" s="17"/>
      <c r="DP426" s="17"/>
      <c r="DQ426" s="17"/>
      <c r="DR426" s="17"/>
      <c r="DS426" s="17"/>
      <c r="DT426" s="17"/>
      <c r="DU426" s="17"/>
      <c r="DV426" s="111"/>
      <c r="DW426" s="111"/>
      <c r="DX426" s="111"/>
      <c r="DY426" s="111"/>
      <c r="DZ426" s="111"/>
      <c r="EA426" s="111"/>
      <c r="EB426" s="17"/>
      <c r="EC426" s="17"/>
      <c r="ED426" s="17"/>
      <c r="EE426" s="17"/>
      <c r="EF426" s="17"/>
      <c r="EG426" s="17"/>
      <c r="EH426" s="17"/>
      <c r="EI426" s="17"/>
      <c r="EJ426" s="17"/>
      <c r="EK426" s="17"/>
    </row>
    <row r="427" spans="1:141" ht="16.5" customHeight="1">
      <c r="A427" s="17"/>
      <c r="B427" s="17"/>
      <c r="C427" s="17"/>
      <c r="D427" s="145"/>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46"/>
      <c r="AI427" s="146"/>
      <c r="AJ427" s="17"/>
      <c r="AK427" s="17"/>
      <c r="AL427" s="146"/>
      <c r="AM427" s="146"/>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c r="BN427" s="17"/>
      <c r="BO427" s="17"/>
      <c r="BP427" s="17"/>
      <c r="BQ427" s="17"/>
      <c r="BR427" s="17"/>
      <c r="BS427" s="17"/>
      <c r="BT427" s="17"/>
      <c r="BU427" s="17"/>
      <c r="BV427" s="17"/>
      <c r="BW427" s="17"/>
      <c r="BX427" s="17"/>
      <c r="BY427" s="17"/>
      <c r="BZ427" s="17"/>
      <c r="CA427" s="17"/>
      <c r="CB427" s="17"/>
      <c r="CC427" s="17"/>
      <c r="CD427" s="17"/>
      <c r="CE427" s="17"/>
      <c r="CF427" s="17"/>
      <c r="CG427" s="17"/>
      <c r="CH427" s="17"/>
      <c r="CI427" s="17"/>
      <c r="CJ427" s="17"/>
      <c r="CK427" s="17"/>
      <c r="CL427" s="17"/>
      <c r="CM427" s="17"/>
      <c r="CN427" s="17"/>
      <c r="CO427" s="17"/>
      <c r="CP427" s="17"/>
      <c r="CQ427" s="17"/>
      <c r="CR427" s="17"/>
      <c r="CS427" s="17"/>
      <c r="CT427" s="17"/>
      <c r="CU427" s="17"/>
      <c r="CV427" s="17"/>
      <c r="CW427" s="17"/>
      <c r="CX427" s="17"/>
      <c r="CY427" s="17"/>
      <c r="CZ427" s="17"/>
      <c r="DA427" s="17"/>
      <c r="DB427" s="17"/>
      <c r="DC427" s="17"/>
      <c r="DD427" s="17"/>
      <c r="DE427" s="17"/>
      <c r="DF427" s="17"/>
      <c r="DG427" s="17"/>
      <c r="DH427" s="17"/>
      <c r="DI427" s="17"/>
      <c r="DJ427" s="17"/>
      <c r="DK427" s="17"/>
      <c r="DL427" s="17"/>
      <c r="DM427" s="17"/>
      <c r="DN427" s="17"/>
      <c r="DO427" s="17"/>
      <c r="DP427" s="17"/>
      <c r="DQ427" s="17"/>
      <c r="DR427" s="17"/>
      <c r="DS427" s="17"/>
      <c r="DT427" s="17"/>
      <c r="DU427" s="17"/>
      <c r="DV427" s="111"/>
      <c r="DW427" s="111"/>
      <c r="DX427" s="111"/>
      <c r="DY427" s="111"/>
      <c r="DZ427" s="111"/>
      <c r="EA427" s="111"/>
      <c r="EB427" s="17"/>
      <c r="EC427" s="17"/>
      <c r="ED427" s="17"/>
      <c r="EE427" s="17"/>
      <c r="EF427" s="17"/>
      <c r="EG427" s="17"/>
      <c r="EH427" s="17"/>
      <c r="EI427" s="17"/>
      <c r="EJ427" s="17"/>
      <c r="EK427" s="17"/>
    </row>
    <row r="428" spans="1:141" ht="16.5" customHeight="1">
      <c r="A428" s="17"/>
      <c r="B428" s="17"/>
      <c r="C428" s="17"/>
      <c r="D428" s="145"/>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46"/>
      <c r="AI428" s="146"/>
      <c r="AJ428" s="17"/>
      <c r="AK428" s="17"/>
      <c r="AL428" s="146"/>
      <c r="AM428" s="146"/>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c r="BN428" s="17"/>
      <c r="BO428" s="17"/>
      <c r="BP428" s="17"/>
      <c r="BQ428" s="17"/>
      <c r="BR428" s="17"/>
      <c r="BS428" s="17"/>
      <c r="BT428" s="17"/>
      <c r="BU428" s="17"/>
      <c r="BV428" s="17"/>
      <c r="BW428" s="17"/>
      <c r="BX428" s="17"/>
      <c r="BY428" s="17"/>
      <c r="BZ428" s="17"/>
      <c r="CA428" s="17"/>
      <c r="CB428" s="17"/>
      <c r="CC428" s="17"/>
      <c r="CD428" s="17"/>
      <c r="CE428" s="17"/>
      <c r="CF428" s="17"/>
      <c r="CG428" s="17"/>
      <c r="CH428" s="17"/>
      <c r="CI428" s="17"/>
      <c r="CJ428" s="17"/>
      <c r="CK428" s="17"/>
      <c r="CL428" s="17"/>
      <c r="CM428" s="17"/>
      <c r="CN428" s="17"/>
      <c r="CO428" s="17"/>
      <c r="CP428" s="17"/>
      <c r="CQ428" s="17"/>
      <c r="CR428" s="17"/>
      <c r="CS428" s="17"/>
      <c r="CT428" s="17"/>
      <c r="CU428" s="17"/>
      <c r="CV428" s="17"/>
      <c r="CW428" s="17"/>
      <c r="CX428" s="17"/>
      <c r="CY428" s="17"/>
      <c r="CZ428" s="17"/>
      <c r="DA428" s="17"/>
      <c r="DB428" s="17"/>
      <c r="DC428" s="17"/>
      <c r="DD428" s="17"/>
      <c r="DE428" s="17"/>
      <c r="DF428" s="17"/>
      <c r="DG428" s="17"/>
      <c r="DH428" s="17"/>
      <c r="DI428" s="17"/>
      <c r="DJ428" s="17"/>
      <c r="DK428" s="17"/>
      <c r="DL428" s="17"/>
      <c r="DM428" s="17"/>
      <c r="DN428" s="17"/>
      <c r="DO428" s="17"/>
      <c r="DP428" s="17"/>
      <c r="DQ428" s="17"/>
      <c r="DR428" s="17"/>
      <c r="DS428" s="17"/>
      <c r="DT428" s="17"/>
      <c r="DU428" s="17"/>
      <c r="DV428" s="111"/>
      <c r="DW428" s="111"/>
      <c r="DX428" s="111"/>
      <c r="DY428" s="111"/>
      <c r="DZ428" s="111"/>
      <c r="EA428" s="111"/>
      <c r="EB428" s="17"/>
      <c r="EC428" s="17"/>
      <c r="ED428" s="17"/>
      <c r="EE428" s="17"/>
      <c r="EF428" s="17"/>
      <c r="EG428" s="17"/>
      <c r="EH428" s="17"/>
      <c r="EI428" s="17"/>
      <c r="EJ428" s="17"/>
      <c r="EK428" s="17"/>
    </row>
    <row r="429" spans="1:141" ht="16.5" customHeight="1">
      <c r="A429" s="17"/>
      <c r="B429" s="17"/>
      <c r="C429" s="17"/>
      <c r="D429" s="145"/>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46"/>
      <c r="AI429" s="146"/>
      <c r="AJ429" s="17"/>
      <c r="AK429" s="17"/>
      <c r="AL429" s="146"/>
      <c r="AM429" s="146"/>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c r="BN429" s="17"/>
      <c r="BO429" s="17"/>
      <c r="BP429" s="17"/>
      <c r="BQ429" s="17"/>
      <c r="BR429" s="17"/>
      <c r="BS429" s="17"/>
      <c r="BT429" s="17"/>
      <c r="BU429" s="17"/>
      <c r="BV429" s="17"/>
      <c r="BW429" s="17"/>
      <c r="BX429" s="17"/>
      <c r="BY429" s="17"/>
      <c r="BZ429" s="17"/>
      <c r="CA429" s="17"/>
      <c r="CB429" s="17"/>
      <c r="CC429" s="17"/>
      <c r="CD429" s="17"/>
      <c r="CE429" s="17"/>
      <c r="CF429" s="17"/>
      <c r="CG429" s="17"/>
      <c r="CH429" s="17"/>
      <c r="CI429" s="17"/>
      <c r="CJ429" s="17"/>
      <c r="CK429" s="17"/>
      <c r="CL429" s="17"/>
      <c r="CM429" s="17"/>
      <c r="CN429" s="17"/>
      <c r="CO429" s="17"/>
      <c r="CP429" s="17"/>
      <c r="CQ429" s="17"/>
      <c r="CR429" s="17"/>
      <c r="CS429" s="17"/>
      <c r="CT429" s="17"/>
      <c r="CU429" s="17"/>
      <c r="CV429" s="17"/>
      <c r="CW429" s="17"/>
      <c r="CX429" s="17"/>
      <c r="CY429" s="17"/>
      <c r="CZ429" s="17"/>
      <c r="DA429" s="17"/>
      <c r="DB429" s="17"/>
      <c r="DC429" s="17"/>
      <c r="DD429" s="17"/>
      <c r="DE429" s="17"/>
      <c r="DF429" s="17"/>
      <c r="DG429" s="17"/>
      <c r="DH429" s="17"/>
      <c r="DI429" s="17"/>
      <c r="DJ429" s="17"/>
      <c r="DK429" s="17"/>
      <c r="DL429" s="17"/>
      <c r="DM429" s="17"/>
      <c r="DN429" s="17"/>
      <c r="DO429" s="17"/>
      <c r="DP429" s="17"/>
      <c r="DQ429" s="17"/>
      <c r="DR429" s="17"/>
      <c r="DS429" s="17"/>
      <c r="DT429" s="17"/>
      <c r="DU429" s="17"/>
      <c r="DV429" s="111"/>
      <c r="DW429" s="111"/>
      <c r="DX429" s="111"/>
      <c r="DY429" s="111"/>
      <c r="DZ429" s="111"/>
      <c r="EA429" s="111"/>
      <c r="EB429" s="17"/>
      <c r="EC429" s="17"/>
      <c r="ED429" s="17"/>
      <c r="EE429" s="17"/>
      <c r="EF429" s="17"/>
      <c r="EG429" s="17"/>
      <c r="EH429" s="17"/>
      <c r="EI429" s="17"/>
      <c r="EJ429" s="17"/>
      <c r="EK429" s="17"/>
    </row>
    <row r="430" spans="1:141" ht="16.5" customHeight="1">
      <c r="A430" s="17"/>
      <c r="B430" s="17"/>
      <c r="C430" s="17"/>
      <c r="D430" s="145"/>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46"/>
      <c r="AI430" s="146"/>
      <c r="AJ430" s="17"/>
      <c r="AK430" s="17"/>
      <c r="AL430" s="146"/>
      <c r="AM430" s="146"/>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c r="BN430" s="17"/>
      <c r="BO430" s="17"/>
      <c r="BP430" s="17"/>
      <c r="BQ430" s="17"/>
      <c r="BR430" s="17"/>
      <c r="BS430" s="17"/>
      <c r="BT430" s="17"/>
      <c r="BU430" s="17"/>
      <c r="BV430" s="17"/>
      <c r="BW430" s="17"/>
      <c r="BX430" s="17"/>
      <c r="BY430" s="17"/>
      <c r="BZ430" s="17"/>
      <c r="CA430" s="17"/>
      <c r="CB430" s="17"/>
      <c r="CC430" s="17"/>
      <c r="CD430" s="17"/>
      <c r="CE430" s="17"/>
      <c r="CF430" s="17"/>
      <c r="CG430" s="17"/>
      <c r="CH430" s="17"/>
      <c r="CI430" s="17"/>
      <c r="CJ430" s="17"/>
      <c r="CK430" s="17"/>
      <c r="CL430" s="17"/>
      <c r="CM430" s="17"/>
      <c r="CN430" s="17"/>
      <c r="CO430" s="17"/>
      <c r="CP430" s="17"/>
      <c r="CQ430" s="17"/>
      <c r="CR430" s="17"/>
      <c r="CS430" s="17"/>
      <c r="CT430" s="17"/>
      <c r="CU430" s="17"/>
      <c r="CV430" s="17"/>
      <c r="CW430" s="17"/>
      <c r="CX430" s="17"/>
      <c r="CY430" s="17"/>
      <c r="CZ430" s="17"/>
      <c r="DA430" s="17"/>
      <c r="DB430" s="17"/>
      <c r="DC430" s="17"/>
      <c r="DD430" s="17"/>
      <c r="DE430" s="17"/>
      <c r="DF430" s="17"/>
      <c r="DG430" s="17"/>
      <c r="DH430" s="17"/>
      <c r="DI430" s="17"/>
      <c r="DJ430" s="17"/>
      <c r="DK430" s="17"/>
      <c r="DL430" s="17"/>
      <c r="DM430" s="17"/>
      <c r="DN430" s="17"/>
      <c r="DO430" s="17"/>
      <c r="DP430" s="17"/>
      <c r="DQ430" s="17"/>
      <c r="DR430" s="17"/>
      <c r="DS430" s="17"/>
      <c r="DT430" s="17"/>
      <c r="DU430" s="17"/>
      <c r="DV430" s="111"/>
      <c r="DW430" s="111"/>
      <c r="DX430" s="111"/>
      <c r="DY430" s="111"/>
      <c r="DZ430" s="111"/>
      <c r="EA430" s="111"/>
      <c r="EB430" s="17"/>
      <c r="EC430" s="17"/>
      <c r="ED430" s="17"/>
      <c r="EE430" s="17"/>
      <c r="EF430" s="17"/>
      <c r="EG430" s="17"/>
      <c r="EH430" s="17"/>
      <c r="EI430" s="17"/>
      <c r="EJ430" s="17"/>
      <c r="EK430" s="17"/>
    </row>
    <row r="431" spans="1:141" ht="16.5" customHeight="1">
      <c r="A431" s="17"/>
      <c r="B431" s="17"/>
      <c r="C431" s="17"/>
      <c r="D431" s="145"/>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46"/>
      <c r="AI431" s="146"/>
      <c r="AJ431" s="17"/>
      <c r="AK431" s="17"/>
      <c r="AL431" s="146"/>
      <c r="AM431" s="146"/>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c r="BN431" s="17"/>
      <c r="BO431" s="17"/>
      <c r="BP431" s="17"/>
      <c r="BQ431" s="17"/>
      <c r="BR431" s="17"/>
      <c r="BS431" s="17"/>
      <c r="BT431" s="17"/>
      <c r="BU431" s="17"/>
      <c r="BV431" s="17"/>
      <c r="BW431" s="17"/>
      <c r="BX431" s="17"/>
      <c r="BY431" s="17"/>
      <c r="BZ431" s="17"/>
      <c r="CA431" s="17"/>
      <c r="CB431" s="17"/>
      <c r="CC431" s="17"/>
      <c r="CD431" s="17"/>
      <c r="CE431" s="17"/>
      <c r="CF431" s="17"/>
      <c r="CG431" s="17"/>
      <c r="CH431" s="17"/>
      <c r="CI431" s="17"/>
      <c r="CJ431" s="17"/>
      <c r="CK431" s="17"/>
      <c r="CL431" s="17"/>
      <c r="CM431" s="17"/>
      <c r="CN431" s="17"/>
      <c r="CO431" s="17"/>
      <c r="CP431" s="17"/>
      <c r="CQ431" s="17"/>
      <c r="CR431" s="17"/>
      <c r="CS431" s="17"/>
      <c r="CT431" s="17"/>
      <c r="CU431" s="17"/>
      <c r="CV431" s="17"/>
      <c r="CW431" s="17"/>
      <c r="CX431" s="17"/>
      <c r="CY431" s="17"/>
      <c r="CZ431" s="17"/>
      <c r="DA431" s="17"/>
      <c r="DB431" s="17"/>
      <c r="DC431" s="17"/>
      <c r="DD431" s="17"/>
      <c r="DE431" s="17"/>
      <c r="DF431" s="17"/>
      <c r="DG431" s="17"/>
      <c r="DH431" s="17"/>
      <c r="DI431" s="17"/>
      <c r="DJ431" s="17"/>
      <c r="DK431" s="17"/>
      <c r="DL431" s="17"/>
      <c r="DM431" s="17"/>
      <c r="DN431" s="17"/>
      <c r="DO431" s="17"/>
      <c r="DP431" s="17"/>
      <c r="DQ431" s="17"/>
      <c r="DR431" s="17"/>
      <c r="DS431" s="17"/>
      <c r="DT431" s="17"/>
      <c r="DU431" s="17"/>
      <c r="DV431" s="111"/>
      <c r="DW431" s="111"/>
      <c r="DX431" s="111"/>
      <c r="DY431" s="111"/>
      <c r="DZ431" s="111"/>
      <c r="EA431" s="111"/>
      <c r="EB431" s="17"/>
      <c r="EC431" s="17"/>
      <c r="ED431" s="17"/>
      <c r="EE431" s="17"/>
      <c r="EF431" s="17"/>
      <c r="EG431" s="17"/>
      <c r="EH431" s="17"/>
      <c r="EI431" s="17"/>
      <c r="EJ431" s="17"/>
      <c r="EK431" s="17"/>
    </row>
    <row r="432" spans="1:141" ht="16.5" customHeight="1">
      <c r="A432" s="17"/>
      <c r="B432" s="17"/>
      <c r="C432" s="17"/>
      <c r="D432" s="145"/>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46"/>
      <c r="AI432" s="146"/>
      <c r="AJ432" s="17"/>
      <c r="AK432" s="17"/>
      <c r="AL432" s="146"/>
      <c r="AM432" s="146"/>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c r="BN432" s="17"/>
      <c r="BO432" s="17"/>
      <c r="BP432" s="17"/>
      <c r="BQ432" s="17"/>
      <c r="BR432" s="17"/>
      <c r="BS432" s="17"/>
      <c r="BT432" s="17"/>
      <c r="BU432" s="17"/>
      <c r="BV432" s="17"/>
      <c r="BW432" s="17"/>
      <c r="BX432" s="17"/>
      <c r="BY432" s="17"/>
      <c r="BZ432" s="17"/>
      <c r="CA432" s="17"/>
      <c r="CB432" s="17"/>
      <c r="CC432" s="17"/>
      <c r="CD432" s="17"/>
      <c r="CE432" s="17"/>
      <c r="CF432" s="17"/>
      <c r="CG432" s="17"/>
      <c r="CH432" s="17"/>
      <c r="CI432" s="17"/>
      <c r="CJ432" s="17"/>
      <c r="CK432" s="17"/>
      <c r="CL432" s="17"/>
      <c r="CM432" s="17"/>
      <c r="CN432" s="17"/>
      <c r="CO432" s="17"/>
      <c r="CP432" s="17"/>
      <c r="CQ432" s="17"/>
      <c r="CR432" s="17"/>
      <c r="CS432" s="17"/>
      <c r="CT432" s="17"/>
      <c r="CU432" s="17"/>
      <c r="CV432" s="17"/>
      <c r="CW432" s="17"/>
      <c r="CX432" s="17"/>
      <c r="CY432" s="17"/>
      <c r="CZ432" s="17"/>
      <c r="DA432" s="17"/>
      <c r="DB432" s="17"/>
      <c r="DC432" s="17"/>
      <c r="DD432" s="17"/>
      <c r="DE432" s="17"/>
      <c r="DF432" s="17"/>
      <c r="DG432" s="17"/>
      <c r="DH432" s="17"/>
      <c r="DI432" s="17"/>
      <c r="DJ432" s="17"/>
      <c r="DK432" s="17"/>
      <c r="DL432" s="17"/>
      <c r="DM432" s="17"/>
      <c r="DN432" s="17"/>
      <c r="DO432" s="17"/>
      <c r="DP432" s="17"/>
      <c r="DQ432" s="17"/>
      <c r="DR432" s="17"/>
      <c r="DS432" s="17"/>
      <c r="DT432" s="17"/>
      <c r="DU432" s="17"/>
      <c r="DV432" s="111"/>
      <c r="DW432" s="111"/>
      <c r="DX432" s="111"/>
      <c r="DY432" s="111"/>
      <c r="DZ432" s="111"/>
      <c r="EA432" s="111"/>
      <c r="EB432" s="17"/>
      <c r="EC432" s="17"/>
      <c r="ED432" s="17"/>
      <c r="EE432" s="17"/>
      <c r="EF432" s="17"/>
      <c r="EG432" s="17"/>
      <c r="EH432" s="17"/>
      <c r="EI432" s="17"/>
      <c r="EJ432" s="17"/>
      <c r="EK432" s="17"/>
    </row>
    <row r="433" spans="1:141" ht="16.5" customHeight="1">
      <c r="A433" s="17"/>
      <c r="B433" s="17"/>
      <c r="C433" s="17"/>
      <c r="D433" s="145"/>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46"/>
      <c r="AI433" s="146"/>
      <c r="AJ433" s="17"/>
      <c r="AK433" s="17"/>
      <c r="AL433" s="146"/>
      <c r="AM433" s="146"/>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c r="BN433" s="17"/>
      <c r="BO433" s="17"/>
      <c r="BP433" s="17"/>
      <c r="BQ433" s="17"/>
      <c r="BR433" s="17"/>
      <c r="BS433" s="17"/>
      <c r="BT433" s="17"/>
      <c r="BU433" s="17"/>
      <c r="BV433" s="17"/>
      <c r="BW433" s="17"/>
      <c r="BX433" s="17"/>
      <c r="BY433" s="17"/>
      <c r="BZ433" s="17"/>
      <c r="CA433" s="17"/>
      <c r="CB433" s="17"/>
      <c r="CC433" s="17"/>
      <c r="CD433" s="17"/>
      <c r="CE433" s="17"/>
      <c r="CF433" s="17"/>
      <c r="CG433" s="17"/>
      <c r="CH433" s="17"/>
      <c r="CI433" s="17"/>
      <c r="CJ433" s="17"/>
      <c r="CK433" s="17"/>
      <c r="CL433" s="17"/>
      <c r="CM433" s="17"/>
      <c r="CN433" s="17"/>
      <c r="CO433" s="17"/>
      <c r="CP433" s="17"/>
      <c r="CQ433" s="17"/>
      <c r="CR433" s="17"/>
      <c r="CS433" s="17"/>
      <c r="CT433" s="17"/>
      <c r="CU433" s="17"/>
      <c r="CV433" s="17"/>
      <c r="CW433" s="17"/>
      <c r="CX433" s="17"/>
      <c r="CY433" s="17"/>
      <c r="CZ433" s="17"/>
      <c r="DA433" s="17"/>
      <c r="DB433" s="17"/>
      <c r="DC433" s="17"/>
      <c r="DD433" s="17"/>
      <c r="DE433" s="17"/>
      <c r="DF433" s="17"/>
      <c r="DG433" s="17"/>
      <c r="DH433" s="17"/>
      <c r="DI433" s="17"/>
      <c r="DJ433" s="17"/>
      <c r="DK433" s="17"/>
      <c r="DL433" s="17"/>
      <c r="DM433" s="17"/>
      <c r="DN433" s="17"/>
      <c r="DO433" s="17"/>
      <c r="DP433" s="17"/>
      <c r="DQ433" s="17"/>
      <c r="DR433" s="17"/>
      <c r="DS433" s="17"/>
      <c r="DT433" s="17"/>
      <c r="DU433" s="17"/>
      <c r="DV433" s="111"/>
      <c r="DW433" s="111"/>
      <c r="DX433" s="111"/>
      <c r="DY433" s="111"/>
      <c r="DZ433" s="111"/>
      <c r="EA433" s="111"/>
      <c r="EB433" s="17"/>
      <c r="EC433" s="17"/>
      <c r="ED433" s="17"/>
      <c r="EE433" s="17"/>
      <c r="EF433" s="17"/>
      <c r="EG433" s="17"/>
      <c r="EH433" s="17"/>
      <c r="EI433" s="17"/>
      <c r="EJ433" s="17"/>
      <c r="EK433" s="17"/>
    </row>
    <row r="434" spans="1:141" ht="16.5" customHeight="1">
      <c r="A434" s="17"/>
      <c r="B434" s="17"/>
      <c r="C434" s="17"/>
      <c r="D434" s="145"/>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46"/>
      <c r="AI434" s="146"/>
      <c r="AJ434" s="17"/>
      <c r="AK434" s="17"/>
      <c r="AL434" s="146"/>
      <c r="AM434" s="146"/>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c r="BN434" s="17"/>
      <c r="BO434" s="17"/>
      <c r="BP434" s="17"/>
      <c r="BQ434" s="17"/>
      <c r="BR434" s="17"/>
      <c r="BS434" s="17"/>
      <c r="BT434" s="17"/>
      <c r="BU434" s="17"/>
      <c r="BV434" s="17"/>
      <c r="BW434" s="17"/>
      <c r="BX434" s="17"/>
      <c r="BY434" s="17"/>
      <c r="BZ434" s="17"/>
      <c r="CA434" s="17"/>
      <c r="CB434" s="17"/>
      <c r="CC434" s="17"/>
      <c r="CD434" s="17"/>
      <c r="CE434" s="17"/>
      <c r="CF434" s="17"/>
      <c r="CG434" s="17"/>
      <c r="CH434" s="17"/>
      <c r="CI434" s="17"/>
      <c r="CJ434" s="17"/>
      <c r="CK434" s="17"/>
      <c r="CL434" s="17"/>
      <c r="CM434" s="17"/>
      <c r="CN434" s="17"/>
      <c r="CO434" s="17"/>
      <c r="CP434" s="17"/>
      <c r="CQ434" s="17"/>
      <c r="CR434" s="17"/>
      <c r="CS434" s="17"/>
      <c r="CT434" s="17"/>
      <c r="CU434" s="17"/>
      <c r="CV434" s="17"/>
      <c r="CW434" s="17"/>
      <c r="CX434" s="17"/>
      <c r="CY434" s="17"/>
      <c r="CZ434" s="17"/>
      <c r="DA434" s="17"/>
      <c r="DB434" s="17"/>
      <c r="DC434" s="17"/>
      <c r="DD434" s="17"/>
      <c r="DE434" s="17"/>
      <c r="DF434" s="17"/>
      <c r="DG434" s="17"/>
      <c r="DH434" s="17"/>
      <c r="DI434" s="17"/>
      <c r="DJ434" s="17"/>
      <c r="DK434" s="17"/>
      <c r="DL434" s="17"/>
      <c r="DM434" s="17"/>
      <c r="DN434" s="17"/>
      <c r="DO434" s="17"/>
      <c r="DP434" s="17"/>
      <c r="DQ434" s="17"/>
      <c r="DR434" s="17"/>
      <c r="DS434" s="17"/>
      <c r="DT434" s="17"/>
      <c r="DU434" s="17"/>
      <c r="DV434" s="111"/>
      <c r="DW434" s="111"/>
      <c r="DX434" s="111"/>
      <c r="DY434" s="111"/>
      <c r="DZ434" s="111"/>
      <c r="EA434" s="111"/>
      <c r="EB434" s="17"/>
      <c r="EC434" s="17"/>
      <c r="ED434" s="17"/>
      <c r="EE434" s="17"/>
      <c r="EF434" s="17"/>
      <c r="EG434" s="17"/>
      <c r="EH434" s="17"/>
      <c r="EI434" s="17"/>
      <c r="EJ434" s="17"/>
      <c r="EK434" s="17"/>
    </row>
    <row r="435" spans="1:141" ht="16.5" customHeight="1">
      <c r="A435" s="17"/>
      <c r="B435" s="17"/>
      <c r="C435" s="17"/>
      <c r="D435" s="145"/>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46"/>
      <c r="AI435" s="146"/>
      <c r="AJ435" s="17"/>
      <c r="AK435" s="17"/>
      <c r="AL435" s="146"/>
      <c r="AM435" s="146"/>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c r="CD435" s="17"/>
      <c r="CE435" s="17"/>
      <c r="CF435" s="17"/>
      <c r="CG435" s="17"/>
      <c r="CH435" s="17"/>
      <c r="CI435" s="17"/>
      <c r="CJ435" s="17"/>
      <c r="CK435" s="17"/>
      <c r="CL435" s="17"/>
      <c r="CM435" s="17"/>
      <c r="CN435" s="17"/>
      <c r="CO435" s="17"/>
      <c r="CP435" s="17"/>
      <c r="CQ435" s="17"/>
      <c r="CR435" s="17"/>
      <c r="CS435" s="17"/>
      <c r="CT435" s="17"/>
      <c r="CU435" s="17"/>
      <c r="CV435" s="17"/>
      <c r="CW435" s="17"/>
      <c r="CX435" s="17"/>
      <c r="CY435" s="17"/>
      <c r="CZ435" s="17"/>
      <c r="DA435" s="17"/>
      <c r="DB435" s="17"/>
      <c r="DC435" s="17"/>
      <c r="DD435" s="17"/>
      <c r="DE435" s="17"/>
      <c r="DF435" s="17"/>
      <c r="DG435" s="17"/>
      <c r="DH435" s="17"/>
      <c r="DI435" s="17"/>
      <c r="DJ435" s="17"/>
      <c r="DK435" s="17"/>
      <c r="DL435" s="17"/>
      <c r="DM435" s="17"/>
      <c r="DN435" s="17"/>
      <c r="DO435" s="17"/>
      <c r="DP435" s="17"/>
      <c r="DQ435" s="17"/>
      <c r="DR435" s="17"/>
      <c r="DS435" s="17"/>
      <c r="DT435" s="17"/>
      <c r="DU435" s="17"/>
      <c r="DV435" s="111"/>
      <c r="DW435" s="111"/>
      <c r="DX435" s="111"/>
      <c r="DY435" s="111"/>
      <c r="DZ435" s="111"/>
      <c r="EA435" s="111"/>
      <c r="EB435" s="17"/>
      <c r="EC435" s="17"/>
      <c r="ED435" s="17"/>
      <c r="EE435" s="17"/>
      <c r="EF435" s="17"/>
      <c r="EG435" s="17"/>
      <c r="EH435" s="17"/>
      <c r="EI435" s="17"/>
      <c r="EJ435" s="17"/>
      <c r="EK435" s="17"/>
    </row>
    <row r="436" spans="1:141" ht="16.5" customHeight="1">
      <c r="A436" s="17"/>
      <c r="B436" s="17"/>
      <c r="C436" s="17"/>
      <c r="D436" s="145"/>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46"/>
      <c r="AI436" s="146"/>
      <c r="AJ436" s="17"/>
      <c r="AK436" s="17"/>
      <c r="AL436" s="146"/>
      <c r="AM436" s="146"/>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c r="BN436" s="17"/>
      <c r="BO436" s="17"/>
      <c r="BP436" s="17"/>
      <c r="BQ436" s="17"/>
      <c r="BR436" s="17"/>
      <c r="BS436" s="17"/>
      <c r="BT436" s="17"/>
      <c r="BU436" s="17"/>
      <c r="BV436" s="17"/>
      <c r="BW436" s="17"/>
      <c r="BX436" s="17"/>
      <c r="BY436" s="17"/>
      <c r="BZ436" s="17"/>
      <c r="CA436" s="17"/>
      <c r="CB436" s="17"/>
      <c r="CC436" s="17"/>
      <c r="CD436" s="17"/>
      <c r="CE436" s="17"/>
      <c r="CF436" s="17"/>
      <c r="CG436" s="17"/>
      <c r="CH436" s="17"/>
      <c r="CI436" s="17"/>
      <c r="CJ436" s="17"/>
      <c r="CK436" s="17"/>
      <c r="CL436" s="17"/>
      <c r="CM436" s="17"/>
      <c r="CN436" s="17"/>
      <c r="CO436" s="17"/>
      <c r="CP436" s="17"/>
      <c r="CQ436" s="17"/>
      <c r="CR436" s="17"/>
      <c r="CS436" s="17"/>
      <c r="CT436" s="17"/>
      <c r="CU436" s="17"/>
      <c r="CV436" s="17"/>
      <c r="CW436" s="17"/>
      <c r="CX436" s="17"/>
      <c r="CY436" s="17"/>
      <c r="CZ436" s="17"/>
      <c r="DA436" s="17"/>
      <c r="DB436" s="17"/>
      <c r="DC436" s="17"/>
      <c r="DD436" s="17"/>
      <c r="DE436" s="17"/>
      <c r="DF436" s="17"/>
      <c r="DG436" s="17"/>
      <c r="DH436" s="17"/>
      <c r="DI436" s="17"/>
      <c r="DJ436" s="17"/>
      <c r="DK436" s="17"/>
      <c r="DL436" s="17"/>
      <c r="DM436" s="17"/>
      <c r="DN436" s="17"/>
      <c r="DO436" s="17"/>
      <c r="DP436" s="17"/>
      <c r="DQ436" s="17"/>
      <c r="DR436" s="17"/>
      <c r="DS436" s="17"/>
      <c r="DT436" s="17"/>
      <c r="DU436" s="17"/>
      <c r="DV436" s="111"/>
      <c r="DW436" s="111"/>
      <c r="DX436" s="111"/>
      <c r="DY436" s="111"/>
      <c r="DZ436" s="111"/>
      <c r="EA436" s="111"/>
      <c r="EB436" s="17"/>
      <c r="EC436" s="17"/>
      <c r="ED436" s="17"/>
      <c r="EE436" s="17"/>
      <c r="EF436" s="17"/>
      <c r="EG436" s="17"/>
      <c r="EH436" s="17"/>
      <c r="EI436" s="17"/>
      <c r="EJ436" s="17"/>
      <c r="EK436" s="17"/>
    </row>
    <row r="437" spans="1:141" ht="16.5" customHeight="1">
      <c r="A437" s="17"/>
      <c r="B437" s="17"/>
      <c r="C437" s="17"/>
      <c r="D437" s="145"/>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46"/>
      <c r="AI437" s="146"/>
      <c r="AJ437" s="17"/>
      <c r="AK437" s="17"/>
      <c r="AL437" s="146"/>
      <c r="AM437" s="146"/>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c r="BN437" s="17"/>
      <c r="BO437" s="17"/>
      <c r="BP437" s="17"/>
      <c r="BQ437" s="17"/>
      <c r="BR437" s="17"/>
      <c r="BS437" s="17"/>
      <c r="BT437" s="17"/>
      <c r="BU437" s="17"/>
      <c r="BV437" s="17"/>
      <c r="BW437" s="17"/>
      <c r="BX437" s="17"/>
      <c r="BY437" s="17"/>
      <c r="BZ437" s="17"/>
      <c r="CA437" s="17"/>
      <c r="CB437" s="17"/>
      <c r="CC437" s="17"/>
      <c r="CD437" s="17"/>
      <c r="CE437" s="17"/>
      <c r="CF437" s="17"/>
      <c r="CG437" s="17"/>
      <c r="CH437" s="17"/>
      <c r="CI437" s="17"/>
      <c r="CJ437" s="17"/>
      <c r="CK437" s="17"/>
      <c r="CL437" s="17"/>
      <c r="CM437" s="17"/>
      <c r="CN437" s="17"/>
      <c r="CO437" s="17"/>
      <c r="CP437" s="17"/>
      <c r="CQ437" s="17"/>
      <c r="CR437" s="17"/>
      <c r="CS437" s="17"/>
      <c r="CT437" s="17"/>
      <c r="CU437" s="17"/>
      <c r="CV437" s="17"/>
      <c r="CW437" s="17"/>
      <c r="CX437" s="17"/>
      <c r="CY437" s="17"/>
      <c r="CZ437" s="17"/>
      <c r="DA437" s="17"/>
      <c r="DB437" s="17"/>
      <c r="DC437" s="17"/>
      <c r="DD437" s="17"/>
      <c r="DE437" s="17"/>
      <c r="DF437" s="17"/>
      <c r="DG437" s="17"/>
      <c r="DH437" s="17"/>
      <c r="DI437" s="17"/>
      <c r="DJ437" s="17"/>
      <c r="DK437" s="17"/>
      <c r="DL437" s="17"/>
      <c r="DM437" s="17"/>
      <c r="DN437" s="17"/>
      <c r="DO437" s="17"/>
      <c r="DP437" s="17"/>
      <c r="DQ437" s="17"/>
      <c r="DR437" s="17"/>
      <c r="DS437" s="17"/>
      <c r="DT437" s="17"/>
      <c r="DU437" s="17"/>
      <c r="DV437" s="111"/>
      <c r="DW437" s="111"/>
      <c r="DX437" s="111"/>
      <c r="DY437" s="111"/>
      <c r="DZ437" s="111"/>
      <c r="EA437" s="111"/>
      <c r="EB437" s="17"/>
      <c r="EC437" s="17"/>
      <c r="ED437" s="17"/>
      <c r="EE437" s="17"/>
      <c r="EF437" s="17"/>
      <c r="EG437" s="17"/>
      <c r="EH437" s="17"/>
      <c r="EI437" s="17"/>
      <c r="EJ437" s="17"/>
      <c r="EK437" s="17"/>
    </row>
    <row r="438" spans="1:141" ht="16.5" customHeight="1">
      <c r="A438" s="17"/>
      <c r="B438" s="17"/>
      <c r="C438" s="17"/>
      <c r="D438" s="145"/>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46"/>
      <c r="AI438" s="146"/>
      <c r="AJ438" s="17"/>
      <c r="AK438" s="17"/>
      <c r="AL438" s="146"/>
      <c r="AM438" s="146"/>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c r="BN438" s="17"/>
      <c r="BO438" s="17"/>
      <c r="BP438" s="17"/>
      <c r="BQ438" s="17"/>
      <c r="BR438" s="17"/>
      <c r="BS438" s="17"/>
      <c r="BT438" s="17"/>
      <c r="BU438" s="17"/>
      <c r="BV438" s="17"/>
      <c r="BW438" s="17"/>
      <c r="BX438" s="17"/>
      <c r="BY438" s="17"/>
      <c r="BZ438" s="17"/>
      <c r="CA438" s="17"/>
      <c r="CB438" s="17"/>
      <c r="CC438" s="17"/>
      <c r="CD438" s="17"/>
      <c r="CE438" s="17"/>
      <c r="CF438" s="17"/>
      <c r="CG438" s="17"/>
      <c r="CH438" s="17"/>
      <c r="CI438" s="17"/>
      <c r="CJ438" s="17"/>
      <c r="CK438" s="17"/>
      <c r="CL438" s="17"/>
      <c r="CM438" s="17"/>
      <c r="CN438" s="17"/>
      <c r="CO438" s="17"/>
      <c r="CP438" s="17"/>
      <c r="CQ438" s="17"/>
      <c r="CR438" s="17"/>
      <c r="CS438" s="17"/>
      <c r="CT438" s="17"/>
      <c r="CU438" s="17"/>
      <c r="CV438" s="17"/>
      <c r="CW438" s="17"/>
      <c r="CX438" s="17"/>
      <c r="CY438" s="17"/>
      <c r="CZ438" s="17"/>
      <c r="DA438" s="17"/>
      <c r="DB438" s="17"/>
      <c r="DC438" s="17"/>
      <c r="DD438" s="17"/>
      <c r="DE438" s="17"/>
      <c r="DF438" s="17"/>
      <c r="DG438" s="17"/>
      <c r="DH438" s="17"/>
      <c r="DI438" s="17"/>
      <c r="DJ438" s="17"/>
      <c r="DK438" s="17"/>
      <c r="DL438" s="17"/>
      <c r="DM438" s="17"/>
      <c r="DN438" s="17"/>
      <c r="DO438" s="17"/>
      <c r="DP438" s="17"/>
      <c r="DQ438" s="17"/>
      <c r="DR438" s="17"/>
      <c r="DS438" s="17"/>
      <c r="DT438" s="17"/>
      <c r="DU438" s="17"/>
      <c r="DV438" s="111"/>
      <c r="DW438" s="111"/>
      <c r="DX438" s="111"/>
      <c r="DY438" s="111"/>
      <c r="DZ438" s="111"/>
      <c r="EA438" s="111"/>
      <c r="EB438" s="17"/>
      <c r="EC438" s="17"/>
      <c r="ED438" s="17"/>
      <c r="EE438" s="17"/>
      <c r="EF438" s="17"/>
      <c r="EG438" s="17"/>
      <c r="EH438" s="17"/>
      <c r="EI438" s="17"/>
      <c r="EJ438" s="17"/>
      <c r="EK438" s="17"/>
    </row>
    <row r="439" spans="1:141" ht="16.5" customHeight="1">
      <c r="A439" s="17"/>
      <c r="B439" s="17"/>
      <c r="C439" s="17"/>
      <c r="D439" s="145"/>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46"/>
      <c r="AI439" s="146"/>
      <c r="AJ439" s="17"/>
      <c r="AK439" s="17"/>
      <c r="AL439" s="146"/>
      <c r="AM439" s="146"/>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c r="BN439" s="17"/>
      <c r="BO439" s="17"/>
      <c r="BP439" s="17"/>
      <c r="BQ439" s="17"/>
      <c r="BR439" s="17"/>
      <c r="BS439" s="17"/>
      <c r="BT439" s="17"/>
      <c r="BU439" s="17"/>
      <c r="BV439" s="17"/>
      <c r="BW439" s="17"/>
      <c r="BX439" s="17"/>
      <c r="BY439" s="17"/>
      <c r="BZ439" s="17"/>
      <c r="CA439" s="17"/>
      <c r="CB439" s="17"/>
      <c r="CC439" s="17"/>
      <c r="CD439" s="17"/>
      <c r="CE439" s="17"/>
      <c r="CF439" s="17"/>
      <c r="CG439" s="17"/>
      <c r="CH439" s="17"/>
      <c r="CI439" s="17"/>
      <c r="CJ439" s="17"/>
      <c r="CK439" s="17"/>
      <c r="CL439" s="17"/>
      <c r="CM439" s="17"/>
      <c r="CN439" s="17"/>
      <c r="CO439" s="17"/>
      <c r="CP439" s="17"/>
      <c r="CQ439" s="17"/>
      <c r="CR439" s="17"/>
      <c r="CS439" s="17"/>
      <c r="CT439" s="17"/>
      <c r="CU439" s="17"/>
      <c r="CV439" s="17"/>
      <c r="CW439" s="17"/>
      <c r="CX439" s="17"/>
      <c r="CY439" s="17"/>
      <c r="CZ439" s="17"/>
      <c r="DA439" s="17"/>
      <c r="DB439" s="17"/>
      <c r="DC439" s="17"/>
      <c r="DD439" s="17"/>
      <c r="DE439" s="17"/>
      <c r="DF439" s="17"/>
      <c r="DG439" s="17"/>
      <c r="DH439" s="17"/>
      <c r="DI439" s="17"/>
      <c r="DJ439" s="17"/>
      <c r="DK439" s="17"/>
      <c r="DL439" s="17"/>
      <c r="DM439" s="17"/>
      <c r="DN439" s="17"/>
      <c r="DO439" s="17"/>
      <c r="DP439" s="17"/>
      <c r="DQ439" s="17"/>
      <c r="DR439" s="17"/>
      <c r="DS439" s="17"/>
      <c r="DT439" s="17"/>
      <c r="DU439" s="17"/>
      <c r="DV439" s="111"/>
      <c r="DW439" s="111"/>
      <c r="DX439" s="111"/>
      <c r="DY439" s="111"/>
      <c r="DZ439" s="111"/>
      <c r="EA439" s="111"/>
      <c r="EB439" s="17"/>
      <c r="EC439" s="17"/>
      <c r="ED439" s="17"/>
      <c r="EE439" s="17"/>
      <c r="EF439" s="17"/>
      <c r="EG439" s="17"/>
      <c r="EH439" s="17"/>
      <c r="EI439" s="17"/>
      <c r="EJ439" s="17"/>
      <c r="EK439" s="17"/>
    </row>
    <row r="440" spans="1:141" ht="16.5" customHeight="1">
      <c r="A440" s="17"/>
      <c r="B440" s="17"/>
      <c r="C440" s="17"/>
      <c r="D440" s="145"/>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46"/>
      <c r="AI440" s="146"/>
      <c r="AJ440" s="17"/>
      <c r="AK440" s="17"/>
      <c r="AL440" s="146"/>
      <c r="AM440" s="146"/>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c r="BN440" s="17"/>
      <c r="BO440" s="17"/>
      <c r="BP440" s="17"/>
      <c r="BQ440" s="17"/>
      <c r="BR440" s="17"/>
      <c r="BS440" s="17"/>
      <c r="BT440" s="17"/>
      <c r="BU440" s="17"/>
      <c r="BV440" s="17"/>
      <c r="BW440" s="17"/>
      <c r="BX440" s="17"/>
      <c r="BY440" s="17"/>
      <c r="BZ440" s="17"/>
      <c r="CA440" s="17"/>
      <c r="CB440" s="17"/>
      <c r="CC440" s="17"/>
      <c r="CD440" s="17"/>
      <c r="CE440" s="17"/>
      <c r="CF440" s="17"/>
      <c r="CG440" s="17"/>
      <c r="CH440" s="17"/>
      <c r="CI440" s="17"/>
      <c r="CJ440" s="17"/>
      <c r="CK440" s="17"/>
      <c r="CL440" s="17"/>
      <c r="CM440" s="17"/>
      <c r="CN440" s="17"/>
      <c r="CO440" s="17"/>
      <c r="CP440" s="17"/>
      <c r="CQ440" s="17"/>
      <c r="CR440" s="17"/>
      <c r="CS440" s="17"/>
      <c r="CT440" s="17"/>
      <c r="CU440" s="17"/>
      <c r="CV440" s="17"/>
      <c r="CW440" s="17"/>
      <c r="CX440" s="17"/>
      <c r="CY440" s="17"/>
      <c r="CZ440" s="17"/>
      <c r="DA440" s="17"/>
      <c r="DB440" s="17"/>
      <c r="DC440" s="17"/>
      <c r="DD440" s="17"/>
      <c r="DE440" s="17"/>
      <c r="DF440" s="17"/>
      <c r="DG440" s="17"/>
      <c r="DH440" s="17"/>
      <c r="DI440" s="17"/>
      <c r="DJ440" s="17"/>
      <c r="DK440" s="17"/>
      <c r="DL440" s="17"/>
      <c r="DM440" s="17"/>
      <c r="DN440" s="17"/>
      <c r="DO440" s="17"/>
      <c r="DP440" s="17"/>
      <c r="DQ440" s="17"/>
      <c r="DR440" s="17"/>
      <c r="DS440" s="17"/>
      <c r="DT440" s="17"/>
      <c r="DU440" s="17"/>
      <c r="DV440" s="111"/>
      <c r="DW440" s="111"/>
      <c r="DX440" s="111"/>
      <c r="DY440" s="111"/>
      <c r="DZ440" s="111"/>
      <c r="EA440" s="111"/>
      <c r="EB440" s="17"/>
      <c r="EC440" s="17"/>
      <c r="ED440" s="17"/>
      <c r="EE440" s="17"/>
      <c r="EF440" s="17"/>
      <c r="EG440" s="17"/>
      <c r="EH440" s="17"/>
      <c r="EI440" s="17"/>
      <c r="EJ440" s="17"/>
      <c r="EK440" s="17"/>
    </row>
    <row r="441" spans="1:141" ht="16.5" customHeight="1">
      <c r="A441" s="17"/>
      <c r="B441" s="17"/>
      <c r="C441" s="17"/>
      <c r="D441" s="145"/>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46"/>
      <c r="AI441" s="146"/>
      <c r="AJ441" s="17"/>
      <c r="AK441" s="17"/>
      <c r="AL441" s="146"/>
      <c r="AM441" s="146"/>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c r="BN441" s="17"/>
      <c r="BO441" s="17"/>
      <c r="BP441" s="17"/>
      <c r="BQ441" s="17"/>
      <c r="BR441" s="17"/>
      <c r="BS441" s="17"/>
      <c r="BT441" s="17"/>
      <c r="BU441" s="17"/>
      <c r="BV441" s="17"/>
      <c r="BW441" s="17"/>
      <c r="BX441" s="17"/>
      <c r="BY441" s="17"/>
      <c r="BZ441" s="17"/>
      <c r="CA441" s="17"/>
      <c r="CB441" s="17"/>
      <c r="CC441" s="17"/>
      <c r="CD441" s="17"/>
      <c r="CE441" s="17"/>
      <c r="CF441" s="17"/>
      <c r="CG441" s="17"/>
      <c r="CH441" s="17"/>
      <c r="CI441" s="17"/>
      <c r="CJ441" s="17"/>
      <c r="CK441" s="17"/>
      <c r="CL441" s="17"/>
      <c r="CM441" s="17"/>
      <c r="CN441" s="17"/>
      <c r="CO441" s="17"/>
      <c r="CP441" s="17"/>
      <c r="CQ441" s="17"/>
      <c r="CR441" s="17"/>
      <c r="CS441" s="17"/>
      <c r="CT441" s="17"/>
      <c r="CU441" s="17"/>
      <c r="CV441" s="17"/>
      <c r="CW441" s="17"/>
      <c r="CX441" s="17"/>
      <c r="CY441" s="17"/>
      <c r="CZ441" s="17"/>
      <c r="DA441" s="17"/>
      <c r="DB441" s="17"/>
      <c r="DC441" s="17"/>
      <c r="DD441" s="17"/>
      <c r="DE441" s="17"/>
      <c r="DF441" s="17"/>
      <c r="DG441" s="17"/>
      <c r="DH441" s="17"/>
      <c r="DI441" s="17"/>
      <c r="DJ441" s="17"/>
      <c r="DK441" s="17"/>
      <c r="DL441" s="17"/>
      <c r="DM441" s="17"/>
      <c r="DN441" s="17"/>
      <c r="DO441" s="17"/>
      <c r="DP441" s="17"/>
      <c r="DQ441" s="17"/>
      <c r="DR441" s="17"/>
      <c r="DS441" s="17"/>
      <c r="DT441" s="17"/>
      <c r="DU441" s="17"/>
      <c r="DV441" s="111"/>
      <c r="DW441" s="111"/>
      <c r="DX441" s="111"/>
      <c r="DY441" s="111"/>
      <c r="DZ441" s="111"/>
      <c r="EA441" s="111"/>
      <c r="EB441" s="17"/>
      <c r="EC441" s="17"/>
      <c r="ED441" s="17"/>
      <c r="EE441" s="17"/>
      <c r="EF441" s="17"/>
      <c r="EG441" s="17"/>
      <c r="EH441" s="17"/>
      <c r="EI441" s="17"/>
      <c r="EJ441" s="17"/>
      <c r="EK441" s="17"/>
    </row>
    <row r="442" spans="1:141" ht="16.5" customHeight="1">
      <c r="A442" s="17"/>
      <c r="B442" s="17"/>
      <c r="C442" s="17"/>
      <c r="D442" s="145"/>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46"/>
      <c r="AI442" s="146"/>
      <c r="AJ442" s="17"/>
      <c r="AK442" s="17"/>
      <c r="AL442" s="146"/>
      <c r="AM442" s="146"/>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c r="BN442" s="17"/>
      <c r="BO442" s="17"/>
      <c r="BP442" s="17"/>
      <c r="BQ442" s="17"/>
      <c r="BR442" s="17"/>
      <c r="BS442" s="17"/>
      <c r="BT442" s="17"/>
      <c r="BU442" s="17"/>
      <c r="BV442" s="17"/>
      <c r="BW442" s="17"/>
      <c r="BX442" s="17"/>
      <c r="BY442" s="17"/>
      <c r="BZ442" s="17"/>
      <c r="CA442" s="17"/>
      <c r="CB442" s="17"/>
      <c r="CC442" s="17"/>
      <c r="CD442" s="17"/>
      <c r="CE442" s="17"/>
      <c r="CF442" s="17"/>
      <c r="CG442" s="17"/>
      <c r="CH442" s="17"/>
      <c r="CI442" s="17"/>
      <c r="CJ442" s="17"/>
      <c r="CK442" s="17"/>
      <c r="CL442" s="17"/>
      <c r="CM442" s="17"/>
      <c r="CN442" s="17"/>
      <c r="CO442" s="17"/>
      <c r="CP442" s="17"/>
      <c r="CQ442" s="17"/>
      <c r="CR442" s="17"/>
      <c r="CS442" s="17"/>
      <c r="CT442" s="17"/>
      <c r="CU442" s="17"/>
      <c r="CV442" s="17"/>
      <c r="CW442" s="17"/>
      <c r="CX442" s="17"/>
      <c r="CY442" s="17"/>
      <c r="CZ442" s="17"/>
      <c r="DA442" s="17"/>
      <c r="DB442" s="17"/>
      <c r="DC442" s="17"/>
      <c r="DD442" s="17"/>
      <c r="DE442" s="17"/>
      <c r="DF442" s="17"/>
      <c r="DG442" s="17"/>
      <c r="DH442" s="17"/>
      <c r="DI442" s="17"/>
      <c r="DJ442" s="17"/>
      <c r="DK442" s="17"/>
      <c r="DL442" s="17"/>
      <c r="DM442" s="17"/>
      <c r="DN442" s="17"/>
      <c r="DO442" s="17"/>
      <c r="DP442" s="17"/>
      <c r="DQ442" s="17"/>
      <c r="DR442" s="17"/>
      <c r="DS442" s="17"/>
      <c r="DT442" s="17"/>
      <c r="DU442" s="17"/>
      <c r="DV442" s="111"/>
      <c r="DW442" s="111"/>
      <c r="DX442" s="111"/>
      <c r="DY442" s="111"/>
      <c r="DZ442" s="111"/>
      <c r="EA442" s="111"/>
      <c r="EB442" s="17"/>
      <c r="EC442" s="17"/>
      <c r="ED442" s="17"/>
      <c r="EE442" s="17"/>
      <c r="EF442" s="17"/>
      <c r="EG442" s="17"/>
      <c r="EH442" s="17"/>
      <c r="EI442" s="17"/>
      <c r="EJ442" s="17"/>
      <c r="EK442" s="17"/>
    </row>
    <row r="443" spans="1:141" ht="16.5" customHeight="1">
      <c r="A443" s="17"/>
      <c r="B443" s="17"/>
      <c r="C443" s="17"/>
      <c r="D443" s="145"/>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46"/>
      <c r="AI443" s="146"/>
      <c r="AJ443" s="17"/>
      <c r="AK443" s="17"/>
      <c r="AL443" s="146"/>
      <c r="AM443" s="146"/>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c r="BN443" s="17"/>
      <c r="BO443" s="17"/>
      <c r="BP443" s="17"/>
      <c r="BQ443" s="17"/>
      <c r="BR443" s="17"/>
      <c r="BS443" s="17"/>
      <c r="BT443" s="17"/>
      <c r="BU443" s="17"/>
      <c r="BV443" s="17"/>
      <c r="BW443" s="17"/>
      <c r="BX443" s="17"/>
      <c r="BY443" s="17"/>
      <c r="BZ443" s="17"/>
      <c r="CA443" s="17"/>
      <c r="CB443" s="17"/>
      <c r="CC443" s="17"/>
      <c r="CD443" s="17"/>
      <c r="CE443" s="17"/>
      <c r="CF443" s="17"/>
      <c r="CG443" s="17"/>
      <c r="CH443" s="17"/>
      <c r="CI443" s="17"/>
      <c r="CJ443" s="17"/>
      <c r="CK443" s="17"/>
      <c r="CL443" s="17"/>
      <c r="CM443" s="17"/>
      <c r="CN443" s="17"/>
      <c r="CO443" s="17"/>
      <c r="CP443" s="17"/>
      <c r="CQ443" s="17"/>
      <c r="CR443" s="17"/>
      <c r="CS443" s="17"/>
      <c r="CT443" s="17"/>
      <c r="CU443" s="17"/>
      <c r="CV443" s="17"/>
      <c r="CW443" s="17"/>
      <c r="CX443" s="17"/>
      <c r="CY443" s="17"/>
      <c r="CZ443" s="17"/>
      <c r="DA443" s="17"/>
      <c r="DB443" s="17"/>
      <c r="DC443" s="17"/>
      <c r="DD443" s="17"/>
      <c r="DE443" s="17"/>
      <c r="DF443" s="17"/>
      <c r="DG443" s="17"/>
      <c r="DH443" s="17"/>
      <c r="DI443" s="17"/>
      <c r="DJ443" s="17"/>
      <c r="DK443" s="17"/>
      <c r="DL443" s="17"/>
      <c r="DM443" s="17"/>
      <c r="DN443" s="17"/>
      <c r="DO443" s="17"/>
      <c r="DP443" s="17"/>
      <c r="DQ443" s="17"/>
      <c r="DR443" s="17"/>
      <c r="DS443" s="17"/>
      <c r="DT443" s="17"/>
      <c r="DU443" s="17"/>
      <c r="DV443" s="111"/>
      <c r="DW443" s="111"/>
      <c r="DX443" s="111"/>
      <c r="DY443" s="111"/>
      <c r="DZ443" s="111"/>
      <c r="EA443" s="111"/>
      <c r="EB443" s="17"/>
      <c r="EC443" s="17"/>
      <c r="ED443" s="17"/>
      <c r="EE443" s="17"/>
      <c r="EF443" s="17"/>
      <c r="EG443" s="17"/>
      <c r="EH443" s="17"/>
      <c r="EI443" s="17"/>
      <c r="EJ443" s="17"/>
      <c r="EK443" s="17"/>
    </row>
    <row r="444" spans="1:141" ht="16.5" customHeight="1">
      <c r="A444" s="17"/>
      <c r="B444" s="17"/>
      <c r="C444" s="17"/>
      <c r="D444" s="145"/>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46"/>
      <c r="AI444" s="146"/>
      <c r="AJ444" s="17"/>
      <c r="AK444" s="17"/>
      <c r="AL444" s="146"/>
      <c r="AM444" s="146"/>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c r="BN444" s="17"/>
      <c r="BO444" s="17"/>
      <c r="BP444" s="17"/>
      <c r="BQ444" s="17"/>
      <c r="BR444" s="17"/>
      <c r="BS444" s="17"/>
      <c r="BT444" s="17"/>
      <c r="BU444" s="17"/>
      <c r="BV444" s="17"/>
      <c r="BW444" s="17"/>
      <c r="BX444" s="17"/>
      <c r="BY444" s="17"/>
      <c r="BZ444" s="17"/>
      <c r="CA444" s="17"/>
      <c r="CB444" s="17"/>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7"/>
      <c r="CZ444" s="17"/>
      <c r="DA444" s="17"/>
      <c r="DB444" s="17"/>
      <c r="DC444" s="17"/>
      <c r="DD444" s="17"/>
      <c r="DE444" s="17"/>
      <c r="DF444" s="17"/>
      <c r="DG444" s="17"/>
      <c r="DH444" s="17"/>
      <c r="DI444" s="17"/>
      <c r="DJ444" s="17"/>
      <c r="DK444" s="17"/>
      <c r="DL444" s="17"/>
      <c r="DM444" s="17"/>
      <c r="DN444" s="17"/>
      <c r="DO444" s="17"/>
      <c r="DP444" s="17"/>
      <c r="DQ444" s="17"/>
      <c r="DR444" s="17"/>
      <c r="DS444" s="17"/>
      <c r="DT444" s="17"/>
      <c r="DU444" s="17"/>
      <c r="DV444" s="111"/>
      <c r="DW444" s="111"/>
      <c r="DX444" s="111"/>
      <c r="DY444" s="111"/>
      <c r="DZ444" s="111"/>
      <c r="EA444" s="111"/>
      <c r="EB444" s="17"/>
      <c r="EC444" s="17"/>
      <c r="ED444" s="17"/>
      <c r="EE444" s="17"/>
      <c r="EF444" s="17"/>
      <c r="EG444" s="17"/>
      <c r="EH444" s="17"/>
      <c r="EI444" s="17"/>
      <c r="EJ444" s="17"/>
      <c r="EK444" s="17"/>
    </row>
    <row r="445" spans="1:141" ht="16.5" customHeight="1">
      <c r="A445" s="17"/>
      <c r="B445" s="17"/>
      <c r="C445" s="17"/>
      <c r="D445" s="145"/>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46"/>
      <c r="AI445" s="146"/>
      <c r="AJ445" s="17"/>
      <c r="AK445" s="17"/>
      <c r="AL445" s="146"/>
      <c r="AM445" s="146"/>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c r="BN445" s="17"/>
      <c r="BO445" s="17"/>
      <c r="BP445" s="17"/>
      <c r="BQ445" s="17"/>
      <c r="BR445" s="17"/>
      <c r="BS445" s="17"/>
      <c r="BT445" s="17"/>
      <c r="BU445" s="17"/>
      <c r="BV445" s="17"/>
      <c r="BW445" s="17"/>
      <c r="BX445" s="17"/>
      <c r="BY445" s="17"/>
      <c r="BZ445" s="17"/>
      <c r="CA445" s="17"/>
      <c r="CB445" s="17"/>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7"/>
      <c r="CZ445" s="17"/>
      <c r="DA445" s="17"/>
      <c r="DB445" s="17"/>
      <c r="DC445" s="17"/>
      <c r="DD445" s="17"/>
      <c r="DE445" s="17"/>
      <c r="DF445" s="17"/>
      <c r="DG445" s="17"/>
      <c r="DH445" s="17"/>
      <c r="DI445" s="17"/>
      <c r="DJ445" s="17"/>
      <c r="DK445" s="17"/>
      <c r="DL445" s="17"/>
      <c r="DM445" s="17"/>
      <c r="DN445" s="17"/>
      <c r="DO445" s="17"/>
      <c r="DP445" s="17"/>
      <c r="DQ445" s="17"/>
      <c r="DR445" s="17"/>
      <c r="DS445" s="17"/>
      <c r="DT445" s="17"/>
      <c r="DU445" s="17"/>
      <c r="DV445" s="111"/>
      <c r="DW445" s="111"/>
      <c r="DX445" s="111"/>
      <c r="DY445" s="111"/>
      <c r="DZ445" s="111"/>
      <c r="EA445" s="111"/>
      <c r="EB445" s="17"/>
      <c r="EC445" s="17"/>
      <c r="ED445" s="17"/>
      <c r="EE445" s="17"/>
      <c r="EF445" s="17"/>
      <c r="EG445" s="17"/>
      <c r="EH445" s="17"/>
      <c r="EI445" s="17"/>
      <c r="EJ445" s="17"/>
      <c r="EK445" s="17"/>
    </row>
    <row r="446" spans="1:141" ht="16.5" customHeight="1">
      <c r="A446" s="17"/>
      <c r="B446" s="17"/>
      <c r="C446" s="17"/>
      <c r="D446" s="145"/>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46"/>
      <c r="AI446" s="146"/>
      <c r="AJ446" s="17"/>
      <c r="AK446" s="17"/>
      <c r="AL446" s="146"/>
      <c r="AM446" s="146"/>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c r="BN446" s="17"/>
      <c r="BO446" s="17"/>
      <c r="BP446" s="17"/>
      <c r="BQ446" s="17"/>
      <c r="BR446" s="17"/>
      <c r="BS446" s="17"/>
      <c r="BT446" s="17"/>
      <c r="BU446" s="17"/>
      <c r="BV446" s="17"/>
      <c r="BW446" s="17"/>
      <c r="BX446" s="17"/>
      <c r="BY446" s="17"/>
      <c r="BZ446" s="17"/>
      <c r="CA446" s="17"/>
      <c r="CB446" s="17"/>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7"/>
      <c r="CZ446" s="17"/>
      <c r="DA446" s="17"/>
      <c r="DB446" s="17"/>
      <c r="DC446" s="17"/>
      <c r="DD446" s="17"/>
      <c r="DE446" s="17"/>
      <c r="DF446" s="17"/>
      <c r="DG446" s="17"/>
      <c r="DH446" s="17"/>
      <c r="DI446" s="17"/>
      <c r="DJ446" s="17"/>
      <c r="DK446" s="17"/>
      <c r="DL446" s="17"/>
      <c r="DM446" s="17"/>
      <c r="DN446" s="17"/>
      <c r="DO446" s="17"/>
      <c r="DP446" s="17"/>
      <c r="DQ446" s="17"/>
      <c r="DR446" s="17"/>
      <c r="DS446" s="17"/>
      <c r="DT446" s="17"/>
      <c r="DU446" s="17"/>
      <c r="DV446" s="111"/>
      <c r="DW446" s="111"/>
      <c r="DX446" s="111"/>
      <c r="DY446" s="111"/>
      <c r="DZ446" s="111"/>
      <c r="EA446" s="111"/>
      <c r="EB446" s="17"/>
      <c r="EC446" s="17"/>
      <c r="ED446" s="17"/>
      <c r="EE446" s="17"/>
      <c r="EF446" s="17"/>
      <c r="EG446" s="17"/>
      <c r="EH446" s="17"/>
      <c r="EI446" s="17"/>
      <c r="EJ446" s="17"/>
      <c r="EK446" s="17"/>
    </row>
    <row r="447" spans="1:141" ht="16.5" customHeight="1">
      <c r="A447" s="17"/>
      <c r="B447" s="17"/>
      <c r="C447" s="17"/>
      <c r="D447" s="145"/>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46"/>
      <c r="AI447" s="146"/>
      <c r="AJ447" s="17"/>
      <c r="AK447" s="17"/>
      <c r="AL447" s="146"/>
      <c r="AM447" s="146"/>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c r="BN447" s="17"/>
      <c r="BO447" s="17"/>
      <c r="BP447" s="17"/>
      <c r="BQ447" s="17"/>
      <c r="BR447" s="17"/>
      <c r="BS447" s="17"/>
      <c r="BT447" s="17"/>
      <c r="BU447" s="17"/>
      <c r="BV447" s="17"/>
      <c r="BW447" s="17"/>
      <c r="BX447" s="17"/>
      <c r="BY447" s="17"/>
      <c r="BZ447" s="17"/>
      <c r="CA447" s="17"/>
      <c r="CB447" s="17"/>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7"/>
      <c r="CZ447" s="17"/>
      <c r="DA447" s="17"/>
      <c r="DB447" s="17"/>
      <c r="DC447" s="17"/>
      <c r="DD447" s="17"/>
      <c r="DE447" s="17"/>
      <c r="DF447" s="17"/>
      <c r="DG447" s="17"/>
      <c r="DH447" s="17"/>
      <c r="DI447" s="17"/>
      <c r="DJ447" s="17"/>
      <c r="DK447" s="17"/>
      <c r="DL447" s="17"/>
      <c r="DM447" s="17"/>
      <c r="DN447" s="17"/>
      <c r="DO447" s="17"/>
      <c r="DP447" s="17"/>
      <c r="DQ447" s="17"/>
      <c r="DR447" s="17"/>
      <c r="DS447" s="17"/>
      <c r="DT447" s="17"/>
      <c r="DU447" s="17"/>
      <c r="DV447" s="111"/>
      <c r="DW447" s="111"/>
      <c r="DX447" s="111"/>
      <c r="DY447" s="111"/>
      <c r="DZ447" s="111"/>
      <c r="EA447" s="111"/>
      <c r="EB447" s="17"/>
      <c r="EC447" s="17"/>
      <c r="ED447" s="17"/>
      <c r="EE447" s="17"/>
      <c r="EF447" s="17"/>
      <c r="EG447" s="17"/>
      <c r="EH447" s="17"/>
      <c r="EI447" s="17"/>
      <c r="EJ447" s="17"/>
      <c r="EK447" s="17"/>
    </row>
    <row r="448" spans="1:141" ht="16.5" customHeight="1">
      <c r="A448" s="17"/>
      <c r="B448" s="17"/>
      <c r="C448" s="17"/>
      <c r="D448" s="145"/>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46"/>
      <c r="AI448" s="146"/>
      <c r="AJ448" s="17"/>
      <c r="AK448" s="17"/>
      <c r="AL448" s="146"/>
      <c r="AM448" s="146"/>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c r="BN448" s="17"/>
      <c r="BO448" s="17"/>
      <c r="BP448" s="17"/>
      <c r="BQ448" s="17"/>
      <c r="BR448" s="17"/>
      <c r="BS448" s="17"/>
      <c r="BT448" s="17"/>
      <c r="BU448" s="17"/>
      <c r="BV448" s="17"/>
      <c r="BW448" s="17"/>
      <c r="BX448" s="17"/>
      <c r="BY448" s="17"/>
      <c r="BZ448" s="17"/>
      <c r="CA448" s="17"/>
      <c r="CB448" s="17"/>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7"/>
      <c r="CZ448" s="17"/>
      <c r="DA448" s="17"/>
      <c r="DB448" s="17"/>
      <c r="DC448" s="17"/>
      <c r="DD448" s="17"/>
      <c r="DE448" s="17"/>
      <c r="DF448" s="17"/>
      <c r="DG448" s="17"/>
      <c r="DH448" s="17"/>
      <c r="DI448" s="17"/>
      <c r="DJ448" s="17"/>
      <c r="DK448" s="17"/>
      <c r="DL448" s="17"/>
      <c r="DM448" s="17"/>
      <c r="DN448" s="17"/>
      <c r="DO448" s="17"/>
      <c r="DP448" s="17"/>
      <c r="DQ448" s="17"/>
      <c r="DR448" s="17"/>
      <c r="DS448" s="17"/>
      <c r="DT448" s="17"/>
      <c r="DU448" s="17"/>
      <c r="DV448" s="111"/>
      <c r="DW448" s="111"/>
      <c r="DX448" s="111"/>
      <c r="DY448" s="111"/>
      <c r="DZ448" s="111"/>
      <c r="EA448" s="111"/>
      <c r="EB448" s="17"/>
      <c r="EC448" s="17"/>
      <c r="ED448" s="17"/>
      <c r="EE448" s="17"/>
      <c r="EF448" s="17"/>
      <c r="EG448" s="17"/>
      <c r="EH448" s="17"/>
      <c r="EI448" s="17"/>
      <c r="EJ448" s="17"/>
      <c r="EK448" s="17"/>
    </row>
    <row r="449" spans="1:141" ht="16.5" customHeight="1">
      <c r="A449" s="17"/>
      <c r="B449" s="17"/>
      <c r="C449" s="17"/>
      <c r="D449" s="145"/>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46"/>
      <c r="AI449" s="146"/>
      <c r="AJ449" s="17"/>
      <c r="AK449" s="17"/>
      <c r="AL449" s="146"/>
      <c r="AM449" s="146"/>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c r="BN449" s="17"/>
      <c r="BO449" s="17"/>
      <c r="BP449" s="17"/>
      <c r="BQ449" s="17"/>
      <c r="BR449" s="17"/>
      <c r="BS449" s="17"/>
      <c r="BT449" s="17"/>
      <c r="BU449" s="17"/>
      <c r="BV449" s="17"/>
      <c r="BW449" s="17"/>
      <c r="BX449" s="17"/>
      <c r="BY449" s="17"/>
      <c r="BZ449" s="17"/>
      <c r="CA449" s="17"/>
      <c r="CB449" s="17"/>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7"/>
      <c r="CZ449" s="17"/>
      <c r="DA449" s="17"/>
      <c r="DB449" s="17"/>
      <c r="DC449" s="17"/>
      <c r="DD449" s="17"/>
      <c r="DE449" s="17"/>
      <c r="DF449" s="17"/>
      <c r="DG449" s="17"/>
      <c r="DH449" s="17"/>
      <c r="DI449" s="17"/>
      <c r="DJ449" s="17"/>
      <c r="DK449" s="17"/>
      <c r="DL449" s="17"/>
      <c r="DM449" s="17"/>
      <c r="DN449" s="17"/>
      <c r="DO449" s="17"/>
      <c r="DP449" s="17"/>
      <c r="DQ449" s="17"/>
      <c r="DR449" s="17"/>
      <c r="DS449" s="17"/>
      <c r="DT449" s="17"/>
      <c r="DU449" s="17"/>
      <c r="DV449" s="111"/>
      <c r="DW449" s="111"/>
      <c r="DX449" s="111"/>
      <c r="DY449" s="111"/>
      <c r="DZ449" s="111"/>
      <c r="EA449" s="111"/>
      <c r="EB449" s="17"/>
      <c r="EC449" s="17"/>
      <c r="ED449" s="17"/>
      <c r="EE449" s="17"/>
      <c r="EF449" s="17"/>
      <c r="EG449" s="17"/>
      <c r="EH449" s="17"/>
      <c r="EI449" s="17"/>
      <c r="EJ449" s="17"/>
      <c r="EK449" s="17"/>
    </row>
    <row r="450" spans="1:141" ht="16.5" customHeight="1">
      <c r="A450" s="17"/>
      <c r="B450" s="17"/>
      <c r="C450" s="17"/>
      <c r="D450" s="145"/>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46"/>
      <c r="AI450" s="146"/>
      <c r="AJ450" s="17"/>
      <c r="AK450" s="17"/>
      <c r="AL450" s="146"/>
      <c r="AM450" s="146"/>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c r="BN450" s="17"/>
      <c r="BO450" s="17"/>
      <c r="BP450" s="17"/>
      <c r="BQ450" s="17"/>
      <c r="BR450" s="17"/>
      <c r="BS450" s="17"/>
      <c r="BT450" s="17"/>
      <c r="BU450" s="17"/>
      <c r="BV450" s="17"/>
      <c r="BW450" s="17"/>
      <c r="BX450" s="17"/>
      <c r="BY450" s="17"/>
      <c r="BZ450" s="17"/>
      <c r="CA450" s="17"/>
      <c r="CB450" s="17"/>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7"/>
      <c r="CZ450" s="17"/>
      <c r="DA450" s="17"/>
      <c r="DB450" s="17"/>
      <c r="DC450" s="17"/>
      <c r="DD450" s="17"/>
      <c r="DE450" s="17"/>
      <c r="DF450" s="17"/>
      <c r="DG450" s="17"/>
      <c r="DH450" s="17"/>
      <c r="DI450" s="17"/>
      <c r="DJ450" s="17"/>
      <c r="DK450" s="17"/>
      <c r="DL450" s="17"/>
      <c r="DM450" s="17"/>
      <c r="DN450" s="17"/>
      <c r="DO450" s="17"/>
      <c r="DP450" s="17"/>
      <c r="DQ450" s="17"/>
      <c r="DR450" s="17"/>
      <c r="DS450" s="17"/>
      <c r="DT450" s="17"/>
      <c r="DU450" s="17"/>
      <c r="DV450" s="111"/>
      <c r="DW450" s="111"/>
      <c r="DX450" s="111"/>
      <c r="DY450" s="111"/>
      <c r="DZ450" s="111"/>
      <c r="EA450" s="111"/>
      <c r="EB450" s="17"/>
      <c r="EC450" s="17"/>
      <c r="ED450" s="17"/>
      <c r="EE450" s="17"/>
      <c r="EF450" s="17"/>
      <c r="EG450" s="17"/>
      <c r="EH450" s="17"/>
      <c r="EI450" s="17"/>
      <c r="EJ450" s="17"/>
      <c r="EK450" s="17"/>
    </row>
    <row r="451" spans="1:141" ht="16.5" customHeight="1">
      <c r="A451" s="17"/>
      <c r="B451" s="17"/>
      <c r="C451" s="17"/>
      <c r="D451" s="145"/>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46"/>
      <c r="AI451" s="146"/>
      <c r="AJ451" s="17"/>
      <c r="AK451" s="17"/>
      <c r="AL451" s="146"/>
      <c r="AM451" s="146"/>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c r="BN451" s="17"/>
      <c r="BO451" s="17"/>
      <c r="BP451" s="17"/>
      <c r="BQ451" s="17"/>
      <c r="BR451" s="17"/>
      <c r="BS451" s="17"/>
      <c r="BT451" s="17"/>
      <c r="BU451" s="17"/>
      <c r="BV451" s="17"/>
      <c r="BW451" s="17"/>
      <c r="BX451" s="17"/>
      <c r="BY451" s="17"/>
      <c r="BZ451" s="17"/>
      <c r="CA451" s="17"/>
      <c r="CB451" s="17"/>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7"/>
      <c r="CZ451" s="17"/>
      <c r="DA451" s="17"/>
      <c r="DB451" s="17"/>
      <c r="DC451" s="17"/>
      <c r="DD451" s="17"/>
      <c r="DE451" s="17"/>
      <c r="DF451" s="17"/>
      <c r="DG451" s="17"/>
      <c r="DH451" s="17"/>
      <c r="DI451" s="17"/>
      <c r="DJ451" s="17"/>
      <c r="DK451" s="17"/>
      <c r="DL451" s="17"/>
      <c r="DM451" s="17"/>
      <c r="DN451" s="17"/>
      <c r="DO451" s="17"/>
      <c r="DP451" s="17"/>
      <c r="DQ451" s="17"/>
      <c r="DR451" s="17"/>
      <c r="DS451" s="17"/>
      <c r="DT451" s="17"/>
      <c r="DU451" s="17"/>
      <c r="DV451" s="111"/>
      <c r="DW451" s="111"/>
      <c r="DX451" s="111"/>
      <c r="DY451" s="111"/>
      <c r="DZ451" s="111"/>
      <c r="EA451" s="111"/>
      <c r="EB451" s="17"/>
      <c r="EC451" s="17"/>
      <c r="ED451" s="17"/>
      <c r="EE451" s="17"/>
      <c r="EF451" s="17"/>
      <c r="EG451" s="17"/>
      <c r="EH451" s="17"/>
      <c r="EI451" s="17"/>
      <c r="EJ451" s="17"/>
      <c r="EK451" s="17"/>
    </row>
    <row r="452" spans="1:141" ht="16.5" customHeight="1">
      <c r="A452" s="17"/>
      <c r="B452" s="17"/>
      <c r="C452" s="17"/>
      <c r="D452" s="145"/>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46"/>
      <c r="AI452" s="146"/>
      <c r="AJ452" s="17"/>
      <c r="AK452" s="17"/>
      <c r="AL452" s="146"/>
      <c r="AM452" s="146"/>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c r="BN452" s="17"/>
      <c r="BO452" s="17"/>
      <c r="BP452" s="17"/>
      <c r="BQ452" s="17"/>
      <c r="BR452" s="17"/>
      <c r="BS452" s="17"/>
      <c r="BT452" s="17"/>
      <c r="BU452" s="17"/>
      <c r="BV452" s="17"/>
      <c r="BW452" s="17"/>
      <c r="BX452" s="17"/>
      <c r="BY452" s="17"/>
      <c r="BZ452" s="17"/>
      <c r="CA452" s="17"/>
      <c r="CB452" s="17"/>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7"/>
      <c r="CZ452" s="17"/>
      <c r="DA452" s="17"/>
      <c r="DB452" s="17"/>
      <c r="DC452" s="17"/>
      <c r="DD452" s="17"/>
      <c r="DE452" s="17"/>
      <c r="DF452" s="17"/>
      <c r="DG452" s="17"/>
      <c r="DH452" s="17"/>
      <c r="DI452" s="17"/>
      <c r="DJ452" s="17"/>
      <c r="DK452" s="17"/>
      <c r="DL452" s="17"/>
      <c r="DM452" s="17"/>
      <c r="DN452" s="17"/>
      <c r="DO452" s="17"/>
      <c r="DP452" s="17"/>
      <c r="DQ452" s="17"/>
      <c r="DR452" s="17"/>
      <c r="DS452" s="17"/>
      <c r="DT452" s="17"/>
      <c r="DU452" s="17"/>
      <c r="DV452" s="111"/>
      <c r="DW452" s="111"/>
      <c r="DX452" s="111"/>
      <c r="DY452" s="111"/>
      <c r="DZ452" s="111"/>
      <c r="EA452" s="111"/>
      <c r="EB452" s="17"/>
      <c r="EC452" s="17"/>
      <c r="ED452" s="17"/>
      <c r="EE452" s="17"/>
      <c r="EF452" s="17"/>
      <c r="EG452" s="17"/>
      <c r="EH452" s="17"/>
      <c r="EI452" s="17"/>
      <c r="EJ452" s="17"/>
      <c r="EK452" s="17"/>
    </row>
    <row r="453" spans="1:141" ht="16.5" customHeight="1">
      <c r="A453" s="17"/>
      <c r="B453" s="17"/>
      <c r="C453" s="17"/>
      <c r="D453" s="145"/>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46"/>
      <c r="AI453" s="146"/>
      <c r="AJ453" s="17"/>
      <c r="AK453" s="17"/>
      <c r="AL453" s="146"/>
      <c r="AM453" s="146"/>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c r="BN453" s="17"/>
      <c r="BO453" s="17"/>
      <c r="BP453" s="17"/>
      <c r="BQ453" s="17"/>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11"/>
      <c r="DW453" s="111"/>
      <c r="DX453" s="111"/>
      <c r="DY453" s="111"/>
      <c r="DZ453" s="111"/>
      <c r="EA453" s="111"/>
      <c r="EB453" s="17"/>
      <c r="EC453" s="17"/>
      <c r="ED453" s="17"/>
      <c r="EE453" s="17"/>
      <c r="EF453" s="17"/>
      <c r="EG453" s="17"/>
      <c r="EH453" s="17"/>
      <c r="EI453" s="17"/>
      <c r="EJ453" s="17"/>
      <c r="EK453" s="17"/>
    </row>
    <row r="454" spans="1:141" ht="16.5" customHeight="1">
      <c r="A454" s="17"/>
      <c r="B454" s="17"/>
      <c r="C454" s="17"/>
      <c r="D454" s="145"/>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46"/>
      <c r="AI454" s="146"/>
      <c r="AJ454" s="17"/>
      <c r="AK454" s="17"/>
      <c r="AL454" s="146"/>
      <c r="AM454" s="146"/>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c r="BN454" s="17"/>
      <c r="BO454" s="17"/>
      <c r="BP454" s="17"/>
      <c r="BQ454" s="17"/>
      <c r="BR454" s="17"/>
      <c r="BS454" s="17"/>
      <c r="BT454" s="17"/>
      <c r="BU454" s="17"/>
      <c r="BV454" s="17"/>
      <c r="BW454" s="17"/>
      <c r="BX454" s="17"/>
      <c r="BY454" s="17"/>
      <c r="BZ454" s="17"/>
      <c r="CA454" s="17"/>
      <c r="CB454" s="17"/>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7"/>
      <c r="CZ454" s="17"/>
      <c r="DA454" s="17"/>
      <c r="DB454" s="17"/>
      <c r="DC454" s="17"/>
      <c r="DD454" s="17"/>
      <c r="DE454" s="17"/>
      <c r="DF454" s="17"/>
      <c r="DG454" s="17"/>
      <c r="DH454" s="17"/>
      <c r="DI454" s="17"/>
      <c r="DJ454" s="17"/>
      <c r="DK454" s="17"/>
      <c r="DL454" s="17"/>
      <c r="DM454" s="17"/>
      <c r="DN454" s="17"/>
      <c r="DO454" s="17"/>
      <c r="DP454" s="17"/>
      <c r="DQ454" s="17"/>
      <c r="DR454" s="17"/>
      <c r="DS454" s="17"/>
      <c r="DT454" s="17"/>
      <c r="DU454" s="17"/>
      <c r="DV454" s="111"/>
      <c r="DW454" s="111"/>
      <c r="DX454" s="111"/>
      <c r="DY454" s="111"/>
      <c r="DZ454" s="111"/>
      <c r="EA454" s="111"/>
      <c r="EB454" s="17"/>
      <c r="EC454" s="17"/>
      <c r="ED454" s="17"/>
      <c r="EE454" s="17"/>
      <c r="EF454" s="17"/>
      <c r="EG454" s="17"/>
      <c r="EH454" s="17"/>
      <c r="EI454" s="17"/>
      <c r="EJ454" s="17"/>
      <c r="EK454" s="17"/>
    </row>
    <row r="455" spans="1:141" ht="16.5" customHeight="1">
      <c r="A455" s="17"/>
      <c r="B455" s="17"/>
      <c r="C455" s="17"/>
      <c r="D455" s="145"/>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46"/>
      <c r="AI455" s="146"/>
      <c r="AJ455" s="17"/>
      <c r="AK455" s="17"/>
      <c r="AL455" s="146"/>
      <c r="AM455" s="146"/>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c r="BN455" s="17"/>
      <c r="BO455" s="17"/>
      <c r="BP455" s="17"/>
      <c r="BQ455" s="17"/>
      <c r="BR455" s="17"/>
      <c r="BS455" s="17"/>
      <c r="BT455" s="17"/>
      <c r="BU455" s="17"/>
      <c r="BV455" s="17"/>
      <c r="BW455" s="17"/>
      <c r="BX455" s="17"/>
      <c r="BY455" s="17"/>
      <c r="BZ455" s="17"/>
      <c r="CA455" s="17"/>
      <c r="CB455" s="17"/>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7"/>
      <c r="CZ455" s="17"/>
      <c r="DA455" s="17"/>
      <c r="DB455" s="17"/>
      <c r="DC455" s="17"/>
      <c r="DD455" s="17"/>
      <c r="DE455" s="17"/>
      <c r="DF455" s="17"/>
      <c r="DG455" s="17"/>
      <c r="DH455" s="17"/>
      <c r="DI455" s="17"/>
      <c r="DJ455" s="17"/>
      <c r="DK455" s="17"/>
      <c r="DL455" s="17"/>
      <c r="DM455" s="17"/>
      <c r="DN455" s="17"/>
      <c r="DO455" s="17"/>
      <c r="DP455" s="17"/>
      <c r="DQ455" s="17"/>
      <c r="DR455" s="17"/>
      <c r="DS455" s="17"/>
      <c r="DT455" s="17"/>
      <c r="DU455" s="17"/>
      <c r="DV455" s="111"/>
      <c r="DW455" s="111"/>
      <c r="DX455" s="111"/>
      <c r="DY455" s="111"/>
      <c r="DZ455" s="111"/>
      <c r="EA455" s="111"/>
      <c r="EB455" s="17"/>
      <c r="EC455" s="17"/>
      <c r="ED455" s="17"/>
      <c r="EE455" s="17"/>
      <c r="EF455" s="17"/>
      <c r="EG455" s="17"/>
      <c r="EH455" s="17"/>
      <c r="EI455" s="17"/>
      <c r="EJ455" s="17"/>
      <c r="EK455" s="17"/>
    </row>
    <row r="456" spans="1:141" ht="16.5" customHeight="1">
      <c r="A456" s="17"/>
      <c r="B456" s="17"/>
      <c r="C456" s="17"/>
      <c r="D456" s="145"/>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46"/>
      <c r="AI456" s="146"/>
      <c r="AJ456" s="17"/>
      <c r="AK456" s="17"/>
      <c r="AL456" s="146"/>
      <c r="AM456" s="146"/>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c r="BN456" s="17"/>
      <c r="BO456" s="17"/>
      <c r="BP456" s="17"/>
      <c r="BQ456" s="17"/>
      <c r="BR456" s="17"/>
      <c r="BS456" s="17"/>
      <c r="BT456" s="17"/>
      <c r="BU456" s="17"/>
      <c r="BV456" s="17"/>
      <c r="BW456" s="17"/>
      <c r="BX456" s="17"/>
      <c r="BY456" s="17"/>
      <c r="BZ456" s="17"/>
      <c r="CA456" s="17"/>
      <c r="CB456" s="17"/>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7"/>
      <c r="CZ456" s="17"/>
      <c r="DA456" s="17"/>
      <c r="DB456" s="17"/>
      <c r="DC456" s="17"/>
      <c r="DD456" s="17"/>
      <c r="DE456" s="17"/>
      <c r="DF456" s="17"/>
      <c r="DG456" s="17"/>
      <c r="DH456" s="17"/>
      <c r="DI456" s="17"/>
      <c r="DJ456" s="17"/>
      <c r="DK456" s="17"/>
      <c r="DL456" s="17"/>
      <c r="DM456" s="17"/>
      <c r="DN456" s="17"/>
      <c r="DO456" s="17"/>
      <c r="DP456" s="17"/>
      <c r="DQ456" s="17"/>
      <c r="DR456" s="17"/>
      <c r="DS456" s="17"/>
      <c r="DT456" s="17"/>
      <c r="DU456" s="17"/>
      <c r="DV456" s="111"/>
      <c r="DW456" s="111"/>
      <c r="DX456" s="111"/>
      <c r="DY456" s="111"/>
      <c r="DZ456" s="111"/>
      <c r="EA456" s="111"/>
      <c r="EB456" s="17"/>
      <c r="EC456" s="17"/>
      <c r="ED456" s="17"/>
      <c r="EE456" s="17"/>
      <c r="EF456" s="17"/>
      <c r="EG456" s="17"/>
      <c r="EH456" s="17"/>
      <c r="EI456" s="17"/>
      <c r="EJ456" s="17"/>
      <c r="EK456" s="17"/>
    </row>
    <row r="457" spans="1:141" ht="16.5" customHeight="1">
      <c r="A457" s="17"/>
      <c r="B457" s="17"/>
      <c r="C457" s="17"/>
      <c r="D457" s="145"/>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46"/>
      <c r="AI457" s="146"/>
      <c r="AJ457" s="17"/>
      <c r="AK457" s="17"/>
      <c r="AL457" s="146"/>
      <c r="AM457" s="146"/>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11"/>
      <c r="DW457" s="111"/>
      <c r="DX457" s="111"/>
      <c r="DY457" s="111"/>
      <c r="DZ457" s="111"/>
      <c r="EA457" s="111"/>
      <c r="EB457" s="17"/>
      <c r="EC457" s="17"/>
      <c r="ED457" s="17"/>
      <c r="EE457" s="17"/>
      <c r="EF457" s="17"/>
      <c r="EG457" s="17"/>
      <c r="EH457" s="17"/>
      <c r="EI457" s="17"/>
      <c r="EJ457" s="17"/>
      <c r="EK457" s="17"/>
    </row>
    <row r="458" spans="1:141" ht="16.5" customHeight="1">
      <c r="A458" s="17"/>
      <c r="B458" s="17"/>
      <c r="C458" s="17"/>
      <c r="D458" s="145"/>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46"/>
      <c r="AI458" s="146"/>
      <c r="AJ458" s="17"/>
      <c r="AK458" s="17"/>
      <c r="AL458" s="146"/>
      <c r="AM458" s="146"/>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c r="BN458" s="17"/>
      <c r="BO458" s="17"/>
      <c r="BP458" s="17"/>
      <c r="BQ458" s="17"/>
      <c r="BR458" s="17"/>
      <c r="BS458" s="17"/>
      <c r="BT458" s="17"/>
      <c r="BU458" s="17"/>
      <c r="BV458" s="17"/>
      <c r="BW458" s="17"/>
      <c r="BX458" s="17"/>
      <c r="BY458" s="17"/>
      <c r="BZ458" s="17"/>
      <c r="CA458" s="17"/>
      <c r="CB458" s="17"/>
      <c r="CC458" s="17"/>
      <c r="CD458" s="17"/>
      <c r="CE458" s="17"/>
      <c r="CF458" s="17"/>
      <c r="CG458" s="17"/>
      <c r="CH458" s="17"/>
      <c r="CI458" s="17"/>
      <c r="CJ458" s="17"/>
      <c r="CK458" s="17"/>
      <c r="CL458" s="17"/>
      <c r="CM458" s="17"/>
      <c r="CN458" s="17"/>
      <c r="CO458" s="17"/>
      <c r="CP458" s="17"/>
      <c r="CQ458" s="17"/>
      <c r="CR458" s="17"/>
      <c r="CS458" s="17"/>
      <c r="CT458" s="17"/>
      <c r="CU458" s="17"/>
      <c r="CV458" s="17"/>
      <c r="CW458" s="17"/>
      <c r="CX458" s="17"/>
      <c r="CY458" s="17"/>
      <c r="CZ458" s="17"/>
      <c r="DA458" s="17"/>
      <c r="DB458" s="17"/>
      <c r="DC458" s="17"/>
      <c r="DD458" s="17"/>
      <c r="DE458" s="17"/>
      <c r="DF458" s="17"/>
      <c r="DG458" s="17"/>
      <c r="DH458" s="17"/>
      <c r="DI458" s="17"/>
      <c r="DJ458" s="17"/>
      <c r="DK458" s="17"/>
      <c r="DL458" s="17"/>
      <c r="DM458" s="17"/>
      <c r="DN458" s="17"/>
      <c r="DO458" s="17"/>
      <c r="DP458" s="17"/>
      <c r="DQ458" s="17"/>
      <c r="DR458" s="17"/>
      <c r="DS458" s="17"/>
      <c r="DT458" s="17"/>
      <c r="DU458" s="17"/>
      <c r="DV458" s="111"/>
      <c r="DW458" s="111"/>
      <c r="DX458" s="111"/>
      <c r="DY458" s="111"/>
      <c r="DZ458" s="111"/>
      <c r="EA458" s="111"/>
      <c r="EB458" s="17"/>
      <c r="EC458" s="17"/>
      <c r="ED458" s="17"/>
      <c r="EE458" s="17"/>
      <c r="EF458" s="17"/>
      <c r="EG458" s="17"/>
      <c r="EH458" s="17"/>
      <c r="EI458" s="17"/>
      <c r="EJ458" s="17"/>
      <c r="EK458" s="17"/>
    </row>
    <row r="459" spans="1:141" ht="16.5" customHeight="1">
      <c r="A459" s="17"/>
      <c r="B459" s="17"/>
      <c r="C459" s="17"/>
      <c r="D459" s="145"/>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46"/>
      <c r="AI459" s="146"/>
      <c r="AJ459" s="17"/>
      <c r="AK459" s="17"/>
      <c r="AL459" s="146"/>
      <c r="AM459" s="146"/>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c r="BN459" s="17"/>
      <c r="BO459" s="17"/>
      <c r="BP459" s="17"/>
      <c r="BQ459" s="17"/>
      <c r="BR459" s="17"/>
      <c r="BS459" s="17"/>
      <c r="BT459" s="17"/>
      <c r="BU459" s="17"/>
      <c r="BV459" s="17"/>
      <c r="BW459" s="17"/>
      <c r="BX459" s="17"/>
      <c r="BY459" s="17"/>
      <c r="BZ459" s="17"/>
      <c r="CA459" s="17"/>
      <c r="CB459" s="17"/>
      <c r="CC459" s="17"/>
      <c r="CD459" s="17"/>
      <c r="CE459" s="17"/>
      <c r="CF459" s="17"/>
      <c r="CG459" s="17"/>
      <c r="CH459" s="17"/>
      <c r="CI459" s="17"/>
      <c r="CJ459" s="17"/>
      <c r="CK459" s="17"/>
      <c r="CL459" s="17"/>
      <c r="CM459" s="17"/>
      <c r="CN459" s="17"/>
      <c r="CO459" s="17"/>
      <c r="CP459" s="17"/>
      <c r="CQ459" s="17"/>
      <c r="CR459" s="17"/>
      <c r="CS459" s="17"/>
      <c r="CT459" s="17"/>
      <c r="CU459" s="17"/>
      <c r="CV459" s="17"/>
      <c r="CW459" s="17"/>
      <c r="CX459" s="17"/>
      <c r="CY459" s="17"/>
      <c r="CZ459" s="17"/>
      <c r="DA459" s="17"/>
      <c r="DB459" s="17"/>
      <c r="DC459" s="17"/>
      <c r="DD459" s="17"/>
      <c r="DE459" s="17"/>
      <c r="DF459" s="17"/>
      <c r="DG459" s="17"/>
      <c r="DH459" s="17"/>
      <c r="DI459" s="17"/>
      <c r="DJ459" s="17"/>
      <c r="DK459" s="17"/>
      <c r="DL459" s="17"/>
      <c r="DM459" s="17"/>
      <c r="DN459" s="17"/>
      <c r="DO459" s="17"/>
      <c r="DP459" s="17"/>
      <c r="DQ459" s="17"/>
      <c r="DR459" s="17"/>
      <c r="DS459" s="17"/>
      <c r="DT459" s="17"/>
      <c r="DU459" s="17"/>
      <c r="DV459" s="111"/>
      <c r="DW459" s="111"/>
      <c r="DX459" s="111"/>
      <c r="DY459" s="111"/>
      <c r="DZ459" s="111"/>
      <c r="EA459" s="111"/>
      <c r="EB459" s="17"/>
      <c r="EC459" s="17"/>
      <c r="ED459" s="17"/>
      <c r="EE459" s="17"/>
      <c r="EF459" s="17"/>
      <c r="EG459" s="17"/>
      <c r="EH459" s="17"/>
      <c r="EI459" s="17"/>
      <c r="EJ459" s="17"/>
      <c r="EK459" s="17"/>
    </row>
    <row r="460" spans="1:141" ht="16.5" customHeight="1">
      <c r="A460" s="17"/>
      <c r="B460" s="17"/>
      <c r="C460" s="17"/>
      <c r="D460" s="145"/>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46"/>
      <c r="AI460" s="146"/>
      <c r="AJ460" s="17"/>
      <c r="AK460" s="17"/>
      <c r="AL460" s="146"/>
      <c r="AM460" s="146"/>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c r="BN460" s="17"/>
      <c r="BO460" s="17"/>
      <c r="BP460" s="17"/>
      <c r="BQ460" s="17"/>
      <c r="BR460" s="17"/>
      <c r="BS460" s="17"/>
      <c r="BT460" s="17"/>
      <c r="BU460" s="17"/>
      <c r="BV460" s="17"/>
      <c r="BW460" s="17"/>
      <c r="BX460" s="17"/>
      <c r="BY460" s="17"/>
      <c r="BZ460" s="17"/>
      <c r="CA460" s="17"/>
      <c r="CB460" s="17"/>
      <c r="CC460" s="17"/>
      <c r="CD460" s="17"/>
      <c r="CE460" s="17"/>
      <c r="CF460" s="17"/>
      <c r="CG460" s="17"/>
      <c r="CH460" s="17"/>
      <c r="CI460" s="17"/>
      <c r="CJ460" s="17"/>
      <c r="CK460" s="17"/>
      <c r="CL460" s="17"/>
      <c r="CM460" s="17"/>
      <c r="CN460" s="17"/>
      <c r="CO460" s="17"/>
      <c r="CP460" s="17"/>
      <c r="CQ460" s="17"/>
      <c r="CR460" s="17"/>
      <c r="CS460" s="17"/>
      <c r="CT460" s="17"/>
      <c r="CU460" s="17"/>
      <c r="CV460" s="17"/>
      <c r="CW460" s="17"/>
      <c r="CX460" s="17"/>
      <c r="CY460" s="17"/>
      <c r="CZ460" s="17"/>
      <c r="DA460" s="17"/>
      <c r="DB460" s="17"/>
      <c r="DC460" s="17"/>
      <c r="DD460" s="17"/>
      <c r="DE460" s="17"/>
      <c r="DF460" s="17"/>
      <c r="DG460" s="17"/>
      <c r="DH460" s="17"/>
      <c r="DI460" s="17"/>
      <c r="DJ460" s="17"/>
      <c r="DK460" s="17"/>
      <c r="DL460" s="17"/>
      <c r="DM460" s="17"/>
      <c r="DN460" s="17"/>
      <c r="DO460" s="17"/>
      <c r="DP460" s="17"/>
      <c r="DQ460" s="17"/>
      <c r="DR460" s="17"/>
      <c r="DS460" s="17"/>
      <c r="DT460" s="17"/>
      <c r="DU460" s="17"/>
      <c r="DV460" s="111"/>
      <c r="DW460" s="111"/>
      <c r="DX460" s="111"/>
      <c r="DY460" s="111"/>
      <c r="DZ460" s="111"/>
      <c r="EA460" s="111"/>
      <c r="EB460" s="17"/>
      <c r="EC460" s="17"/>
      <c r="ED460" s="17"/>
      <c r="EE460" s="17"/>
      <c r="EF460" s="17"/>
      <c r="EG460" s="17"/>
      <c r="EH460" s="17"/>
      <c r="EI460" s="17"/>
      <c r="EJ460" s="17"/>
      <c r="EK460" s="17"/>
    </row>
    <row r="461" spans="1:141" ht="16.5" customHeight="1">
      <c r="A461" s="17"/>
      <c r="B461" s="17"/>
      <c r="C461" s="17"/>
      <c r="D461" s="145"/>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46"/>
      <c r="AI461" s="146"/>
      <c r="AJ461" s="17"/>
      <c r="AK461" s="17"/>
      <c r="AL461" s="146"/>
      <c r="AM461" s="146"/>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c r="BN461" s="17"/>
      <c r="BO461" s="17"/>
      <c r="BP461" s="17"/>
      <c r="BQ461" s="17"/>
      <c r="BR461" s="17"/>
      <c r="BS461" s="17"/>
      <c r="BT461" s="17"/>
      <c r="BU461" s="17"/>
      <c r="BV461" s="17"/>
      <c r="BW461" s="17"/>
      <c r="BX461" s="17"/>
      <c r="BY461" s="17"/>
      <c r="BZ461" s="17"/>
      <c r="CA461" s="17"/>
      <c r="CB461" s="17"/>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17"/>
      <c r="CZ461" s="17"/>
      <c r="DA461" s="17"/>
      <c r="DB461" s="17"/>
      <c r="DC461" s="17"/>
      <c r="DD461" s="17"/>
      <c r="DE461" s="17"/>
      <c r="DF461" s="17"/>
      <c r="DG461" s="17"/>
      <c r="DH461" s="17"/>
      <c r="DI461" s="17"/>
      <c r="DJ461" s="17"/>
      <c r="DK461" s="17"/>
      <c r="DL461" s="17"/>
      <c r="DM461" s="17"/>
      <c r="DN461" s="17"/>
      <c r="DO461" s="17"/>
      <c r="DP461" s="17"/>
      <c r="DQ461" s="17"/>
      <c r="DR461" s="17"/>
      <c r="DS461" s="17"/>
      <c r="DT461" s="17"/>
      <c r="DU461" s="17"/>
      <c r="DV461" s="111"/>
      <c r="DW461" s="111"/>
      <c r="DX461" s="111"/>
      <c r="DY461" s="111"/>
      <c r="DZ461" s="111"/>
      <c r="EA461" s="111"/>
      <c r="EB461" s="17"/>
      <c r="EC461" s="17"/>
      <c r="ED461" s="17"/>
      <c r="EE461" s="17"/>
      <c r="EF461" s="17"/>
      <c r="EG461" s="17"/>
      <c r="EH461" s="17"/>
      <c r="EI461" s="17"/>
      <c r="EJ461" s="17"/>
      <c r="EK461" s="17"/>
    </row>
    <row r="462" spans="1:141" ht="16.5" customHeight="1">
      <c r="A462" s="17"/>
      <c r="B462" s="17"/>
      <c r="C462" s="17"/>
      <c r="D462" s="145"/>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46"/>
      <c r="AI462" s="146"/>
      <c r="AJ462" s="17"/>
      <c r="AK462" s="17"/>
      <c r="AL462" s="146"/>
      <c r="AM462" s="146"/>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c r="BN462" s="17"/>
      <c r="BO462" s="17"/>
      <c r="BP462" s="17"/>
      <c r="BQ462" s="17"/>
      <c r="BR462" s="17"/>
      <c r="BS462" s="17"/>
      <c r="BT462" s="17"/>
      <c r="BU462" s="17"/>
      <c r="BV462" s="17"/>
      <c r="BW462" s="17"/>
      <c r="BX462" s="17"/>
      <c r="BY462" s="17"/>
      <c r="BZ462" s="17"/>
      <c r="CA462" s="17"/>
      <c r="CB462" s="17"/>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17"/>
      <c r="CZ462" s="17"/>
      <c r="DA462" s="17"/>
      <c r="DB462" s="17"/>
      <c r="DC462" s="17"/>
      <c r="DD462" s="17"/>
      <c r="DE462" s="17"/>
      <c r="DF462" s="17"/>
      <c r="DG462" s="17"/>
      <c r="DH462" s="17"/>
      <c r="DI462" s="17"/>
      <c r="DJ462" s="17"/>
      <c r="DK462" s="17"/>
      <c r="DL462" s="17"/>
      <c r="DM462" s="17"/>
      <c r="DN462" s="17"/>
      <c r="DO462" s="17"/>
      <c r="DP462" s="17"/>
      <c r="DQ462" s="17"/>
      <c r="DR462" s="17"/>
      <c r="DS462" s="17"/>
      <c r="DT462" s="17"/>
      <c r="DU462" s="17"/>
      <c r="DV462" s="111"/>
      <c r="DW462" s="111"/>
      <c r="DX462" s="111"/>
      <c r="DY462" s="111"/>
      <c r="DZ462" s="111"/>
      <c r="EA462" s="111"/>
      <c r="EB462" s="17"/>
      <c r="EC462" s="17"/>
      <c r="ED462" s="17"/>
      <c r="EE462" s="17"/>
      <c r="EF462" s="17"/>
      <c r="EG462" s="17"/>
      <c r="EH462" s="17"/>
      <c r="EI462" s="17"/>
      <c r="EJ462" s="17"/>
      <c r="EK462" s="17"/>
    </row>
    <row r="463" spans="1:141" ht="16.5" customHeight="1">
      <c r="A463" s="17"/>
      <c r="B463" s="17"/>
      <c r="C463" s="17"/>
      <c r="D463" s="145"/>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46"/>
      <c r="AI463" s="146"/>
      <c r="AJ463" s="17"/>
      <c r="AK463" s="17"/>
      <c r="AL463" s="146"/>
      <c r="AM463" s="146"/>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c r="BN463" s="17"/>
      <c r="BO463" s="17"/>
      <c r="BP463" s="17"/>
      <c r="BQ463" s="17"/>
      <c r="BR463" s="17"/>
      <c r="BS463" s="17"/>
      <c r="BT463" s="17"/>
      <c r="BU463" s="17"/>
      <c r="BV463" s="17"/>
      <c r="BW463" s="17"/>
      <c r="BX463" s="17"/>
      <c r="BY463" s="17"/>
      <c r="BZ463" s="17"/>
      <c r="CA463" s="17"/>
      <c r="CB463" s="17"/>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17"/>
      <c r="CZ463" s="17"/>
      <c r="DA463" s="17"/>
      <c r="DB463" s="17"/>
      <c r="DC463" s="17"/>
      <c r="DD463" s="17"/>
      <c r="DE463" s="17"/>
      <c r="DF463" s="17"/>
      <c r="DG463" s="17"/>
      <c r="DH463" s="17"/>
      <c r="DI463" s="17"/>
      <c r="DJ463" s="17"/>
      <c r="DK463" s="17"/>
      <c r="DL463" s="17"/>
      <c r="DM463" s="17"/>
      <c r="DN463" s="17"/>
      <c r="DO463" s="17"/>
      <c r="DP463" s="17"/>
      <c r="DQ463" s="17"/>
      <c r="DR463" s="17"/>
      <c r="DS463" s="17"/>
      <c r="DT463" s="17"/>
      <c r="DU463" s="17"/>
      <c r="DV463" s="111"/>
      <c r="DW463" s="111"/>
      <c r="DX463" s="111"/>
      <c r="DY463" s="111"/>
      <c r="DZ463" s="111"/>
      <c r="EA463" s="111"/>
      <c r="EB463" s="17"/>
      <c r="EC463" s="17"/>
      <c r="ED463" s="17"/>
      <c r="EE463" s="17"/>
      <c r="EF463" s="17"/>
      <c r="EG463" s="17"/>
      <c r="EH463" s="17"/>
      <c r="EI463" s="17"/>
      <c r="EJ463" s="17"/>
      <c r="EK463" s="17"/>
    </row>
    <row r="464" spans="1:141" ht="16.5" customHeight="1">
      <c r="A464" s="17"/>
      <c r="B464" s="17"/>
      <c r="C464" s="17"/>
      <c r="D464" s="145"/>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46"/>
      <c r="AI464" s="146"/>
      <c r="AJ464" s="17"/>
      <c r="AK464" s="17"/>
      <c r="AL464" s="146"/>
      <c r="AM464" s="146"/>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c r="BN464" s="17"/>
      <c r="BO464" s="17"/>
      <c r="BP464" s="17"/>
      <c r="BQ464" s="17"/>
      <c r="BR464" s="17"/>
      <c r="BS464" s="17"/>
      <c r="BT464" s="17"/>
      <c r="BU464" s="17"/>
      <c r="BV464" s="17"/>
      <c r="BW464" s="17"/>
      <c r="BX464" s="17"/>
      <c r="BY464" s="17"/>
      <c r="BZ464" s="17"/>
      <c r="CA464" s="17"/>
      <c r="CB464" s="17"/>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17"/>
      <c r="CZ464" s="17"/>
      <c r="DA464" s="17"/>
      <c r="DB464" s="17"/>
      <c r="DC464" s="17"/>
      <c r="DD464" s="17"/>
      <c r="DE464" s="17"/>
      <c r="DF464" s="17"/>
      <c r="DG464" s="17"/>
      <c r="DH464" s="17"/>
      <c r="DI464" s="17"/>
      <c r="DJ464" s="17"/>
      <c r="DK464" s="17"/>
      <c r="DL464" s="17"/>
      <c r="DM464" s="17"/>
      <c r="DN464" s="17"/>
      <c r="DO464" s="17"/>
      <c r="DP464" s="17"/>
      <c r="DQ464" s="17"/>
      <c r="DR464" s="17"/>
      <c r="DS464" s="17"/>
      <c r="DT464" s="17"/>
      <c r="DU464" s="17"/>
      <c r="DV464" s="111"/>
      <c r="DW464" s="111"/>
      <c r="DX464" s="111"/>
      <c r="DY464" s="111"/>
      <c r="DZ464" s="111"/>
      <c r="EA464" s="111"/>
      <c r="EB464" s="17"/>
      <c r="EC464" s="17"/>
      <c r="ED464" s="17"/>
      <c r="EE464" s="17"/>
      <c r="EF464" s="17"/>
      <c r="EG464" s="17"/>
      <c r="EH464" s="17"/>
      <c r="EI464" s="17"/>
      <c r="EJ464" s="17"/>
      <c r="EK464" s="17"/>
    </row>
    <row r="465" spans="1:141" ht="16.5" customHeight="1">
      <c r="A465" s="17"/>
      <c r="B465" s="17"/>
      <c r="C465" s="17"/>
      <c r="D465" s="145"/>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46"/>
      <c r="AI465" s="146"/>
      <c r="AJ465" s="17"/>
      <c r="AK465" s="17"/>
      <c r="AL465" s="146"/>
      <c r="AM465" s="146"/>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17"/>
      <c r="DK465" s="17"/>
      <c r="DL465" s="17"/>
      <c r="DM465" s="17"/>
      <c r="DN465" s="17"/>
      <c r="DO465" s="17"/>
      <c r="DP465" s="17"/>
      <c r="DQ465" s="17"/>
      <c r="DR465" s="17"/>
      <c r="DS465" s="17"/>
      <c r="DT465" s="17"/>
      <c r="DU465" s="17"/>
      <c r="DV465" s="111"/>
      <c r="DW465" s="111"/>
      <c r="DX465" s="111"/>
      <c r="DY465" s="111"/>
      <c r="DZ465" s="111"/>
      <c r="EA465" s="111"/>
      <c r="EB465" s="17"/>
      <c r="EC465" s="17"/>
      <c r="ED465" s="17"/>
      <c r="EE465" s="17"/>
      <c r="EF465" s="17"/>
      <c r="EG465" s="17"/>
      <c r="EH465" s="17"/>
      <c r="EI465" s="17"/>
      <c r="EJ465" s="17"/>
      <c r="EK465" s="17"/>
    </row>
    <row r="466" spans="1:141" ht="16.5" customHeight="1">
      <c r="A466" s="17"/>
      <c r="B466" s="17"/>
      <c r="C466" s="17"/>
      <c r="D466" s="145"/>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46"/>
      <c r="AI466" s="146"/>
      <c r="AJ466" s="17"/>
      <c r="AK466" s="17"/>
      <c r="AL466" s="146"/>
      <c r="AM466" s="146"/>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c r="BN466" s="17"/>
      <c r="BO466" s="17"/>
      <c r="BP466" s="17"/>
      <c r="BQ466" s="17"/>
      <c r="BR466" s="17"/>
      <c r="BS466" s="17"/>
      <c r="BT466" s="17"/>
      <c r="BU466" s="17"/>
      <c r="BV466" s="17"/>
      <c r="BW466" s="17"/>
      <c r="BX466" s="17"/>
      <c r="BY466" s="17"/>
      <c r="BZ466" s="17"/>
      <c r="CA466" s="17"/>
      <c r="CB466" s="17"/>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17"/>
      <c r="CZ466" s="17"/>
      <c r="DA466" s="17"/>
      <c r="DB466" s="17"/>
      <c r="DC466" s="17"/>
      <c r="DD466" s="17"/>
      <c r="DE466" s="17"/>
      <c r="DF466" s="17"/>
      <c r="DG466" s="17"/>
      <c r="DH466" s="17"/>
      <c r="DI466" s="17"/>
      <c r="DJ466" s="17"/>
      <c r="DK466" s="17"/>
      <c r="DL466" s="17"/>
      <c r="DM466" s="17"/>
      <c r="DN466" s="17"/>
      <c r="DO466" s="17"/>
      <c r="DP466" s="17"/>
      <c r="DQ466" s="17"/>
      <c r="DR466" s="17"/>
      <c r="DS466" s="17"/>
      <c r="DT466" s="17"/>
      <c r="DU466" s="17"/>
      <c r="DV466" s="111"/>
      <c r="DW466" s="111"/>
      <c r="DX466" s="111"/>
      <c r="DY466" s="111"/>
      <c r="DZ466" s="111"/>
      <c r="EA466" s="111"/>
      <c r="EB466" s="17"/>
      <c r="EC466" s="17"/>
      <c r="ED466" s="17"/>
      <c r="EE466" s="17"/>
      <c r="EF466" s="17"/>
      <c r="EG466" s="17"/>
      <c r="EH466" s="17"/>
      <c r="EI466" s="17"/>
      <c r="EJ466" s="17"/>
      <c r="EK466" s="17"/>
    </row>
    <row r="467" spans="1:141" ht="16.5" customHeight="1">
      <c r="A467" s="17"/>
      <c r="B467" s="17"/>
      <c r="C467" s="17"/>
      <c r="D467" s="145"/>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46"/>
      <c r="AI467" s="146"/>
      <c r="AJ467" s="17"/>
      <c r="AK467" s="17"/>
      <c r="AL467" s="146"/>
      <c r="AM467" s="146"/>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c r="BN467" s="17"/>
      <c r="BO467" s="17"/>
      <c r="BP467" s="17"/>
      <c r="BQ467" s="17"/>
      <c r="BR467" s="17"/>
      <c r="BS467" s="17"/>
      <c r="BT467" s="17"/>
      <c r="BU467" s="17"/>
      <c r="BV467" s="17"/>
      <c r="BW467" s="17"/>
      <c r="BX467" s="17"/>
      <c r="BY467" s="17"/>
      <c r="BZ467" s="17"/>
      <c r="CA467" s="17"/>
      <c r="CB467" s="17"/>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17"/>
      <c r="CZ467" s="17"/>
      <c r="DA467" s="17"/>
      <c r="DB467" s="17"/>
      <c r="DC467" s="17"/>
      <c r="DD467" s="17"/>
      <c r="DE467" s="17"/>
      <c r="DF467" s="17"/>
      <c r="DG467" s="17"/>
      <c r="DH467" s="17"/>
      <c r="DI467" s="17"/>
      <c r="DJ467" s="17"/>
      <c r="DK467" s="17"/>
      <c r="DL467" s="17"/>
      <c r="DM467" s="17"/>
      <c r="DN467" s="17"/>
      <c r="DO467" s="17"/>
      <c r="DP467" s="17"/>
      <c r="DQ467" s="17"/>
      <c r="DR467" s="17"/>
      <c r="DS467" s="17"/>
      <c r="DT467" s="17"/>
      <c r="DU467" s="17"/>
      <c r="DV467" s="111"/>
      <c r="DW467" s="111"/>
      <c r="DX467" s="111"/>
      <c r="DY467" s="111"/>
      <c r="DZ467" s="111"/>
      <c r="EA467" s="111"/>
      <c r="EB467" s="17"/>
      <c r="EC467" s="17"/>
      <c r="ED467" s="17"/>
      <c r="EE467" s="17"/>
      <c r="EF467" s="17"/>
      <c r="EG467" s="17"/>
      <c r="EH467" s="17"/>
      <c r="EI467" s="17"/>
      <c r="EJ467" s="17"/>
      <c r="EK467" s="17"/>
    </row>
    <row r="468" spans="1:141" ht="16.5" customHeight="1">
      <c r="A468" s="17"/>
      <c r="B468" s="17"/>
      <c r="C468" s="17"/>
      <c r="D468" s="145"/>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46"/>
      <c r="AI468" s="146"/>
      <c r="AJ468" s="17"/>
      <c r="AK468" s="17"/>
      <c r="AL468" s="146"/>
      <c r="AM468" s="146"/>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c r="BN468" s="17"/>
      <c r="BO468" s="17"/>
      <c r="BP468" s="17"/>
      <c r="BQ468" s="17"/>
      <c r="BR468" s="17"/>
      <c r="BS468" s="17"/>
      <c r="BT468" s="17"/>
      <c r="BU468" s="17"/>
      <c r="BV468" s="17"/>
      <c r="BW468" s="17"/>
      <c r="BX468" s="17"/>
      <c r="BY468" s="17"/>
      <c r="BZ468" s="17"/>
      <c r="CA468" s="17"/>
      <c r="CB468" s="17"/>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17"/>
      <c r="CZ468" s="17"/>
      <c r="DA468" s="17"/>
      <c r="DB468" s="17"/>
      <c r="DC468" s="17"/>
      <c r="DD468" s="17"/>
      <c r="DE468" s="17"/>
      <c r="DF468" s="17"/>
      <c r="DG468" s="17"/>
      <c r="DH468" s="17"/>
      <c r="DI468" s="17"/>
      <c r="DJ468" s="17"/>
      <c r="DK468" s="17"/>
      <c r="DL468" s="17"/>
      <c r="DM468" s="17"/>
      <c r="DN468" s="17"/>
      <c r="DO468" s="17"/>
      <c r="DP468" s="17"/>
      <c r="DQ468" s="17"/>
      <c r="DR468" s="17"/>
      <c r="DS468" s="17"/>
      <c r="DT468" s="17"/>
      <c r="DU468" s="17"/>
      <c r="DV468" s="111"/>
      <c r="DW468" s="111"/>
      <c r="DX468" s="111"/>
      <c r="DY468" s="111"/>
      <c r="DZ468" s="111"/>
      <c r="EA468" s="111"/>
      <c r="EB468" s="17"/>
      <c r="EC468" s="17"/>
      <c r="ED468" s="17"/>
      <c r="EE468" s="17"/>
      <c r="EF468" s="17"/>
      <c r="EG468" s="17"/>
      <c r="EH468" s="17"/>
      <c r="EI468" s="17"/>
      <c r="EJ468" s="17"/>
      <c r="EK468" s="17"/>
    </row>
    <row r="469" spans="1:141" ht="16.5" customHeight="1">
      <c r="A469" s="17"/>
      <c r="B469" s="17"/>
      <c r="C469" s="17"/>
      <c r="D469" s="145"/>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46"/>
      <c r="AI469" s="146"/>
      <c r="AJ469" s="17"/>
      <c r="AK469" s="17"/>
      <c r="AL469" s="146"/>
      <c r="AM469" s="146"/>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c r="BN469" s="17"/>
      <c r="BO469" s="17"/>
      <c r="BP469" s="17"/>
      <c r="BQ469" s="17"/>
      <c r="BR469" s="17"/>
      <c r="BS469" s="17"/>
      <c r="BT469" s="17"/>
      <c r="BU469" s="17"/>
      <c r="BV469" s="17"/>
      <c r="BW469" s="17"/>
      <c r="BX469" s="17"/>
      <c r="BY469" s="17"/>
      <c r="BZ469" s="17"/>
      <c r="CA469" s="17"/>
      <c r="CB469" s="17"/>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17"/>
      <c r="CZ469" s="17"/>
      <c r="DA469" s="17"/>
      <c r="DB469" s="17"/>
      <c r="DC469" s="17"/>
      <c r="DD469" s="17"/>
      <c r="DE469" s="17"/>
      <c r="DF469" s="17"/>
      <c r="DG469" s="17"/>
      <c r="DH469" s="17"/>
      <c r="DI469" s="17"/>
      <c r="DJ469" s="17"/>
      <c r="DK469" s="17"/>
      <c r="DL469" s="17"/>
      <c r="DM469" s="17"/>
      <c r="DN469" s="17"/>
      <c r="DO469" s="17"/>
      <c r="DP469" s="17"/>
      <c r="DQ469" s="17"/>
      <c r="DR469" s="17"/>
      <c r="DS469" s="17"/>
      <c r="DT469" s="17"/>
      <c r="DU469" s="17"/>
      <c r="DV469" s="111"/>
      <c r="DW469" s="111"/>
      <c r="DX469" s="111"/>
      <c r="DY469" s="111"/>
      <c r="DZ469" s="111"/>
      <c r="EA469" s="111"/>
      <c r="EB469" s="17"/>
      <c r="EC469" s="17"/>
      <c r="ED469" s="17"/>
      <c r="EE469" s="17"/>
      <c r="EF469" s="17"/>
      <c r="EG469" s="17"/>
      <c r="EH469" s="17"/>
      <c r="EI469" s="17"/>
      <c r="EJ469" s="17"/>
      <c r="EK469" s="17"/>
    </row>
    <row r="470" spans="1:141" ht="16.5" customHeight="1">
      <c r="A470" s="17"/>
      <c r="B470" s="17"/>
      <c r="C470" s="17"/>
      <c r="D470" s="145"/>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46"/>
      <c r="AI470" s="146"/>
      <c r="AJ470" s="17"/>
      <c r="AK470" s="17"/>
      <c r="AL470" s="146"/>
      <c r="AM470" s="146"/>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c r="BN470" s="17"/>
      <c r="BO470" s="17"/>
      <c r="BP470" s="17"/>
      <c r="BQ470" s="17"/>
      <c r="BR470" s="17"/>
      <c r="BS470" s="17"/>
      <c r="BT470" s="17"/>
      <c r="BU470" s="17"/>
      <c r="BV470" s="17"/>
      <c r="BW470" s="17"/>
      <c r="BX470" s="17"/>
      <c r="BY470" s="17"/>
      <c r="BZ470" s="17"/>
      <c r="CA470" s="17"/>
      <c r="CB470" s="17"/>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17"/>
      <c r="CZ470" s="17"/>
      <c r="DA470" s="17"/>
      <c r="DB470" s="17"/>
      <c r="DC470" s="17"/>
      <c r="DD470" s="17"/>
      <c r="DE470" s="17"/>
      <c r="DF470" s="17"/>
      <c r="DG470" s="17"/>
      <c r="DH470" s="17"/>
      <c r="DI470" s="17"/>
      <c r="DJ470" s="17"/>
      <c r="DK470" s="17"/>
      <c r="DL470" s="17"/>
      <c r="DM470" s="17"/>
      <c r="DN470" s="17"/>
      <c r="DO470" s="17"/>
      <c r="DP470" s="17"/>
      <c r="DQ470" s="17"/>
      <c r="DR470" s="17"/>
      <c r="DS470" s="17"/>
      <c r="DT470" s="17"/>
      <c r="DU470" s="17"/>
      <c r="DV470" s="111"/>
      <c r="DW470" s="111"/>
      <c r="DX470" s="111"/>
      <c r="DY470" s="111"/>
      <c r="DZ470" s="111"/>
      <c r="EA470" s="111"/>
      <c r="EB470" s="17"/>
      <c r="EC470" s="17"/>
      <c r="ED470" s="17"/>
      <c r="EE470" s="17"/>
      <c r="EF470" s="17"/>
      <c r="EG470" s="17"/>
      <c r="EH470" s="17"/>
      <c r="EI470" s="17"/>
      <c r="EJ470" s="17"/>
      <c r="EK470" s="17"/>
    </row>
    <row r="471" spans="1:141" ht="16.5" customHeight="1">
      <c r="A471" s="17"/>
      <c r="B471" s="17"/>
      <c r="C471" s="17"/>
      <c r="D471" s="145"/>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46"/>
      <c r="AI471" s="146"/>
      <c r="AJ471" s="17"/>
      <c r="AK471" s="17"/>
      <c r="AL471" s="146"/>
      <c r="AM471" s="146"/>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c r="BN471" s="17"/>
      <c r="BO471" s="17"/>
      <c r="BP471" s="17"/>
      <c r="BQ471" s="17"/>
      <c r="BR471" s="17"/>
      <c r="BS471" s="17"/>
      <c r="BT471" s="17"/>
      <c r="BU471" s="17"/>
      <c r="BV471" s="17"/>
      <c r="BW471" s="17"/>
      <c r="BX471" s="17"/>
      <c r="BY471" s="17"/>
      <c r="BZ471" s="17"/>
      <c r="CA471" s="17"/>
      <c r="CB471" s="17"/>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17"/>
      <c r="CZ471" s="17"/>
      <c r="DA471" s="17"/>
      <c r="DB471" s="17"/>
      <c r="DC471" s="17"/>
      <c r="DD471" s="17"/>
      <c r="DE471" s="17"/>
      <c r="DF471" s="17"/>
      <c r="DG471" s="17"/>
      <c r="DH471" s="17"/>
      <c r="DI471" s="17"/>
      <c r="DJ471" s="17"/>
      <c r="DK471" s="17"/>
      <c r="DL471" s="17"/>
      <c r="DM471" s="17"/>
      <c r="DN471" s="17"/>
      <c r="DO471" s="17"/>
      <c r="DP471" s="17"/>
      <c r="DQ471" s="17"/>
      <c r="DR471" s="17"/>
      <c r="DS471" s="17"/>
      <c r="DT471" s="17"/>
      <c r="DU471" s="17"/>
      <c r="DV471" s="111"/>
      <c r="DW471" s="111"/>
      <c r="DX471" s="111"/>
      <c r="DY471" s="111"/>
      <c r="DZ471" s="111"/>
      <c r="EA471" s="111"/>
      <c r="EB471" s="17"/>
      <c r="EC471" s="17"/>
      <c r="ED471" s="17"/>
      <c r="EE471" s="17"/>
      <c r="EF471" s="17"/>
      <c r="EG471" s="17"/>
      <c r="EH471" s="17"/>
      <c r="EI471" s="17"/>
      <c r="EJ471" s="17"/>
      <c r="EK471" s="17"/>
    </row>
    <row r="472" spans="1:141" ht="16.5" customHeight="1">
      <c r="A472" s="17"/>
      <c r="B472" s="17"/>
      <c r="C472" s="17"/>
      <c r="D472" s="145"/>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46"/>
      <c r="AI472" s="146"/>
      <c r="AJ472" s="17"/>
      <c r="AK472" s="17"/>
      <c r="AL472" s="146"/>
      <c r="AM472" s="146"/>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c r="BN472" s="17"/>
      <c r="BO472" s="17"/>
      <c r="BP472" s="17"/>
      <c r="BQ472" s="17"/>
      <c r="BR472" s="17"/>
      <c r="BS472" s="17"/>
      <c r="BT472" s="17"/>
      <c r="BU472" s="17"/>
      <c r="BV472" s="17"/>
      <c r="BW472" s="17"/>
      <c r="BX472" s="17"/>
      <c r="BY472" s="17"/>
      <c r="BZ472" s="17"/>
      <c r="CA472" s="17"/>
      <c r="CB472" s="17"/>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17"/>
      <c r="CZ472" s="17"/>
      <c r="DA472" s="17"/>
      <c r="DB472" s="17"/>
      <c r="DC472" s="17"/>
      <c r="DD472" s="17"/>
      <c r="DE472" s="17"/>
      <c r="DF472" s="17"/>
      <c r="DG472" s="17"/>
      <c r="DH472" s="17"/>
      <c r="DI472" s="17"/>
      <c r="DJ472" s="17"/>
      <c r="DK472" s="17"/>
      <c r="DL472" s="17"/>
      <c r="DM472" s="17"/>
      <c r="DN472" s="17"/>
      <c r="DO472" s="17"/>
      <c r="DP472" s="17"/>
      <c r="DQ472" s="17"/>
      <c r="DR472" s="17"/>
      <c r="DS472" s="17"/>
      <c r="DT472" s="17"/>
      <c r="DU472" s="17"/>
      <c r="DV472" s="111"/>
      <c r="DW472" s="111"/>
      <c r="DX472" s="111"/>
      <c r="DY472" s="111"/>
      <c r="DZ472" s="111"/>
      <c r="EA472" s="111"/>
      <c r="EB472" s="17"/>
      <c r="EC472" s="17"/>
      <c r="ED472" s="17"/>
      <c r="EE472" s="17"/>
      <c r="EF472" s="17"/>
      <c r="EG472" s="17"/>
      <c r="EH472" s="17"/>
      <c r="EI472" s="17"/>
      <c r="EJ472" s="17"/>
      <c r="EK472" s="17"/>
    </row>
    <row r="473" spans="1:141" ht="16.5" customHeight="1">
      <c r="A473" s="17"/>
      <c r="B473" s="17"/>
      <c r="C473" s="17"/>
      <c r="D473" s="145"/>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46"/>
      <c r="AI473" s="146"/>
      <c r="AJ473" s="17"/>
      <c r="AK473" s="17"/>
      <c r="AL473" s="146"/>
      <c r="AM473" s="146"/>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c r="BN473" s="17"/>
      <c r="BO473" s="17"/>
      <c r="BP473" s="17"/>
      <c r="BQ473" s="17"/>
      <c r="BR473" s="17"/>
      <c r="BS473" s="17"/>
      <c r="BT473" s="17"/>
      <c r="BU473" s="17"/>
      <c r="BV473" s="17"/>
      <c r="BW473" s="17"/>
      <c r="BX473" s="17"/>
      <c r="BY473" s="17"/>
      <c r="BZ473" s="17"/>
      <c r="CA473" s="17"/>
      <c r="CB473" s="17"/>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17"/>
      <c r="CZ473" s="17"/>
      <c r="DA473" s="17"/>
      <c r="DB473" s="17"/>
      <c r="DC473" s="17"/>
      <c r="DD473" s="17"/>
      <c r="DE473" s="17"/>
      <c r="DF473" s="17"/>
      <c r="DG473" s="17"/>
      <c r="DH473" s="17"/>
      <c r="DI473" s="17"/>
      <c r="DJ473" s="17"/>
      <c r="DK473" s="17"/>
      <c r="DL473" s="17"/>
      <c r="DM473" s="17"/>
      <c r="DN473" s="17"/>
      <c r="DO473" s="17"/>
      <c r="DP473" s="17"/>
      <c r="DQ473" s="17"/>
      <c r="DR473" s="17"/>
      <c r="DS473" s="17"/>
      <c r="DT473" s="17"/>
      <c r="DU473" s="17"/>
      <c r="DV473" s="111"/>
      <c r="DW473" s="111"/>
      <c r="DX473" s="111"/>
      <c r="DY473" s="111"/>
      <c r="DZ473" s="111"/>
      <c r="EA473" s="111"/>
      <c r="EB473" s="17"/>
      <c r="EC473" s="17"/>
      <c r="ED473" s="17"/>
      <c r="EE473" s="17"/>
      <c r="EF473" s="17"/>
      <c r="EG473" s="17"/>
      <c r="EH473" s="17"/>
      <c r="EI473" s="17"/>
      <c r="EJ473" s="17"/>
      <c r="EK473" s="17"/>
    </row>
    <row r="474" spans="1:141" ht="16.5" customHeight="1">
      <c r="A474" s="17"/>
      <c r="B474" s="17"/>
      <c r="C474" s="17"/>
      <c r="D474" s="145"/>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46"/>
      <c r="AI474" s="146"/>
      <c r="AJ474" s="17"/>
      <c r="AK474" s="17"/>
      <c r="AL474" s="146"/>
      <c r="AM474" s="146"/>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c r="BN474" s="17"/>
      <c r="BO474" s="17"/>
      <c r="BP474" s="17"/>
      <c r="BQ474" s="17"/>
      <c r="BR474" s="17"/>
      <c r="BS474" s="17"/>
      <c r="BT474" s="17"/>
      <c r="BU474" s="17"/>
      <c r="BV474" s="17"/>
      <c r="BW474" s="17"/>
      <c r="BX474" s="17"/>
      <c r="BY474" s="17"/>
      <c r="BZ474" s="17"/>
      <c r="CA474" s="17"/>
      <c r="CB474" s="17"/>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17"/>
      <c r="CZ474" s="17"/>
      <c r="DA474" s="17"/>
      <c r="DB474" s="17"/>
      <c r="DC474" s="17"/>
      <c r="DD474" s="17"/>
      <c r="DE474" s="17"/>
      <c r="DF474" s="17"/>
      <c r="DG474" s="17"/>
      <c r="DH474" s="17"/>
      <c r="DI474" s="17"/>
      <c r="DJ474" s="17"/>
      <c r="DK474" s="17"/>
      <c r="DL474" s="17"/>
      <c r="DM474" s="17"/>
      <c r="DN474" s="17"/>
      <c r="DO474" s="17"/>
      <c r="DP474" s="17"/>
      <c r="DQ474" s="17"/>
      <c r="DR474" s="17"/>
      <c r="DS474" s="17"/>
      <c r="DT474" s="17"/>
      <c r="DU474" s="17"/>
      <c r="DV474" s="111"/>
      <c r="DW474" s="111"/>
      <c r="DX474" s="111"/>
      <c r="DY474" s="111"/>
      <c r="DZ474" s="111"/>
      <c r="EA474" s="111"/>
      <c r="EB474" s="17"/>
      <c r="EC474" s="17"/>
      <c r="ED474" s="17"/>
      <c r="EE474" s="17"/>
      <c r="EF474" s="17"/>
      <c r="EG474" s="17"/>
      <c r="EH474" s="17"/>
      <c r="EI474" s="17"/>
      <c r="EJ474" s="17"/>
      <c r="EK474" s="17"/>
    </row>
    <row r="475" spans="1:141" ht="16.5" customHeight="1">
      <c r="A475" s="17"/>
      <c r="B475" s="17"/>
      <c r="C475" s="17"/>
      <c r="D475" s="145"/>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46"/>
      <c r="AI475" s="146"/>
      <c r="AJ475" s="17"/>
      <c r="AK475" s="17"/>
      <c r="AL475" s="146"/>
      <c r="AM475" s="146"/>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c r="BN475" s="17"/>
      <c r="BO475" s="17"/>
      <c r="BP475" s="17"/>
      <c r="BQ475" s="17"/>
      <c r="BR475" s="17"/>
      <c r="BS475" s="17"/>
      <c r="BT475" s="17"/>
      <c r="BU475" s="17"/>
      <c r="BV475" s="17"/>
      <c r="BW475" s="17"/>
      <c r="BX475" s="17"/>
      <c r="BY475" s="17"/>
      <c r="BZ475" s="17"/>
      <c r="CA475" s="17"/>
      <c r="CB475" s="17"/>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17"/>
      <c r="CZ475" s="17"/>
      <c r="DA475" s="17"/>
      <c r="DB475" s="17"/>
      <c r="DC475" s="17"/>
      <c r="DD475" s="17"/>
      <c r="DE475" s="17"/>
      <c r="DF475" s="17"/>
      <c r="DG475" s="17"/>
      <c r="DH475" s="17"/>
      <c r="DI475" s="17"/>
      <c r="DJ475" s="17"/>
      <c r="DK475" s="17"/>
      <c r="DL475" s="17"/>
      <c r="DM475" s="17"/>
      <c r="DN475" s="17"/>
      <c r="DO475" s="17"/>
      <c r="DP475" s="17"/>
      <c r="DQ475" s="17"/>
      <c r="DR475" s="17"/>
      <c r="DS475" s="17"/>
      <c r="DT475" s="17"/>
      <c r="DU475" s="17"/>
      <c r="DV475" s="111"/>
      <c r="DW475" s="111"/>
      <c r="DX475" s="111"/>
      <c r="DY475" s="111"/>
      <c r="DZ475" s="111"/>
      <c r="EA475" s="111"/>
      <c r="EB475" s="17"/>
      <c r="EC475" s="17"/>
      <c r="ED475" s="17"/>
      <c r="EE475" s="17"/>
      <c r="EF475" s="17"/>
      <c r="EG475" s="17"/>
      <c r="EH475" s="17"/>
      <c r="EI475" s="17"/>
      <c r="EJ475" s="17"/>
      <c r="EK475" s="17"/>
    </row>
    <row r="476" spans="1:141" ht="16.5" customHeight="1">
      <c r="A476" s="17"/>
      <c r="B476" s="17"/>
      <c r="C476" s="17"/>
      <c r="D476" s="145"/>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46"/>
      <c r="AI476" s="146"/>
      <c r="AJ476" s="17"/>
      <c r="AK476" s="17"/>
      <c r="AL476" s="146"/>
      <c r="AM476" s="146"/>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c r="BN476" s="17"/>
      <c r="BO476" s="17"/>
      <c r="BP476" s="17"/>
      <c r="BQ476" s="17"/>
      <c r="BR476" s="17"/>
      <c r="BS476" s="17"/>
      <c r="BT476" s="17"/>
      <c r="BU476" s="17"/>
      <c r="BV476" s="17"/>
      <c r="BW476" s="17"/>
      <c r="BX476" s="17"/>
      <c r="BY476" s="17"/>
      <c r="BZ476" s="17"/>
      <c r="CA476" s="17"/>
      <c r="CB476" s="17"/>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17"/>
      <c r="CZ476" s="17"/>
      <c r="DA476" s="17"/>
      <c r="DB476" s="17"/>
      <c r="DC476" s="17"/>
      <c r="DD476" s="17"/>
      <c r="DE476" s="17"/>
      <c r="DF476" s="17"/>
      <c r="DG476" s="17"/>
      <c r="DH476" s="17"/>
      <c r="DI476" s="17"/>
      <c r="DJ476" s="17"/>
      <c r="DK476" s="17"/>
      <c r="DL476" s="17"/>
      <c r="DM476" s="17"/>
      <c r="DN476" s="17"/>
      <c r="DO476" s="17"/>
      <c r="DP476" s="17"/>
      <c r="DQ476" s="17"/>
      <c r="DR476" s="17"/>
      <c r="DS476" s="17"/>
      <c r="DT476" s="17"/>
      <c r="DU476" s="17"/>
      <c r="DV476" s="111"/>
      <c r="DW476" s="111"/>
      <c r="DX476" s="111"/>
      <c r="DY476" s="111"/>
      <c r="DZ476" s="111"/>
      <c r="EA476" s="111"/>
      <c r="EB476" s="17"/>
      <c r="EC476" s="17"/>
      <c r="ED476" s="17"/>
      <c r="EE476" s="17"/>
      <c r="EF476" s="17"/>
      <c r="EG476" s="17"/>
      <c r="EH476" s="17"/>
      <c r="EI476" s="17"/>
      <c r="EJ476" s="17"/>
      <c r="EK476" s="17"/>
    </row>
    <row r="477" spans="1:141" ht="16.5" customHeight="1">
      <c r="A477" s="17"/>
      <c r="B477" s="17"/>
      <c r="C477" s="17"/>
      <c r="D477" s="145"/>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46"/>
      <c r="AI477" s="146"/>
      <c r="AJ477" s="17"/>
      <c r="AK477" s="17"/>
      <c r="AL477" s="146"/>
      <c r="AM477" s="146"/>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c r="BN477" s="17"/>
      <c r="BO477" s="17"/>
      <c r="BP477" s="17"/>
      <c r="BQ477" s="17"/>
      <c r="BR477" s="17"/>
      <c r="BS477" s="17"/>
      <c r="BT477" s="17"/>
      <c r="BU477" s="17"/>
      <c r="BV477" s="17"/>
      <c r="BW477" s="17"/>
      <c r="BX477" s="17"/>
      <c r="BY477" s="17"/>
      <c r="BZ477" s="17"/>
      <c r="CA477" s="17"/>
      <c r="CB477" s="17"/>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17"/>
      <c r="CZ477" s="17"/>
      <c r="DA477" s="17"/>
      <c r="DB477" s="17"/>
      <c r="DC477" s="17"/>
      <c r="DD477" s="17"/>
      <c r="DE477" s="17"/>
      <c r="DF477" s="17"/>
      <c r="DG477" s="17"/>
      <c r="DH477" s="17"/>
      <c r="DI477" s="17"/>
      <c r="DJ477" s="17"/>
      <c r="DK477" s="17"/>
      <c r="DL477" s="17"/>
      <c r="DM477" s="17"/>
      <c r="DN477" s="17"/>
      <c r="DO477" s="17"/>
      <c r="DP477" s="17"/>
      <c r="DQ477" s="17"/>
      <c r="DR477" s="17"/>
      <c r="DS477" s="17"/>
      <c r="DT477" s="17"/>
      <c r="DU477" s="17"/>
      <c r="DV477" s="111"/>
      <c r="DW477" s="111"/>
      <c r="DX477" s="111"/>
      <c r="DY477" s="111"/>
      <c r="DZ477" s="111"/>
      <c r="EA477" s="111"/>
      <c r="EB477" s="17"/>
      <c r="EC477" s="17"/>
      <c r="ED477" s="17"/>
      <c r="EE477" s="17"/>
      <c r="EF477" s="17"/>
      <c r="EG477" s="17"/>
      <c r="EH477" s="17"/>
      <c r="EI477" s="17"/>
      <c r="EJ477" s="17"/>
      <c r="EK477" s="17"/>
    </row>
    <row r="478" spans="1:141" ht="16.5" customHeight="1">
      <c r="A478" s="17"/>
      <c r="B478" s="17"/>
      <c r="C478" s="17"/>
      <c r="D478" s="145"/>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46"/>
      <c r="AI478" s="146"/>
      <c r="AJ478" s="17"/>
      <c r="AK478" s="17"/>
      <c r="AL478" s="146"/>
      <c r="AM478" s="146"/>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c r="BN478" s="17"/>
      <c r="BO478" s="17"/>
      <c r="BP478" s="17"/>
      <c r="BQ478" s="17"/>
      <c r="BR478" s="17"/>
      <c r="BS478" s="17"/>
      <c r="BT478" s="17"/>
      <c r="BU478" s="17"/>
      <c r="BV478" s="17"/>
      <c r="BW478" s="17"/>
      <c r="BX478" s="17"/>
      <c r="BY478" s="17"/>
      <c r="BZ478" s="17"/>
      <c r="CA478" s="17"/>
      <c r="CB478" s="17"/>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17"/>
      <c r="CZ478" s="17"/>
      <c r="DA478" s="17"/>
      <c r="DB478" s="17"/>
      <c r="DC478" s="17"/>
      <c r="DD478" s="17"/>
      <c r="DE478" s="17"/>
      <c r="DF478" s="17"/>
      <c r="DG478" s="17"/>
      <c r="DH478" s="17"/>
      <c r="DI478" s="17"/>
      <c r="DJ478" s="17"/>
      <c r="DK478" s="17"/>
      <c r="DL478" s="17"/>
      <c r="DM478" s="17"/>
      <c r="DN478" s="17"/>
      <c r="DO478" s="17"/>
      <c r="DP478" s="17"/>
      <c r="DQ478" s="17"/>
      <c r="DR478" s="17"/>
      <c r="DS478" s="17"/>
      <c r="DT478" s="17"/>
      <c r="DU478" s="17"/>
      <c r="DV478" s="111"/>
      <c r="DW478" s="111"/>
      <c r="DX478" s="111"/>
      <c r="DY478" s="111"/>
      <c r="DZ478" s="111"/>
      <c r="EA478" s="111"/>
      <c r="EB478" s="17"/>
      <c r="EC478" s="17"/>
      <c r="ED478" s="17"/>
      <c r="EE478" s="17"/>
      <c r="EF478" s="17"/>
      <c r="EG478" s="17"/>
      <c r="EH478" s="17"/>
      <c r="EI478" s="17"/>
      <c r="EJ478" s="17"/>
      <c r="EK478" s="17"/>
    </row>
    <row r="479" spans="1:141" ht="16.5" customHeight="1">
      <c r="A479" s="17"/>
      <c r="B479" s="17"/>
      <c r="C479" s="17"/>
      <c r="D479" s="145"/>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46"/>
      <c r="AI479" s="146"/>
      <c r="AJ479" s="17"/>
      <c r="AK479" s="17"/>
      <c r="AL479" s="146"/>
      <c r="AM479" s="146"/>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c r="BN479" s="17"/>
      <c r="BO479" s="17"/>
      <c r="BP479" s="17"/>
      <c r="BQ479" s="17"/>
      <c r="BR479" s="17"/>
      <c r="BS479" s="17"/>
      <c r="BT479" s="17"/>
      <c r="BU479" s="17"/>
      <c r="BV479" s="17"/>
      <c r="BW479" s="17"/>
      <c r="BX479" s="17"/>
      <c r="BY479" s="17"/>
      <c r="BZ479" s="17"/>
      <c r="CA479" s="17"/>
      <c r="CB479" s="17"/>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17"/>
      <c r="CZ479" s="17"/>
      <c r="DA479" s="17"/>
      <c r="DB479" s="17"/>
      <c r="DC479" s="17"/>
      <c r="DD479" s="17"/>
      <c r="DE479" s="17"/>
      <c r="DF479" s="17"/>
      <c r="DG479" s="17"/>
      <c r="DH479" s="17"/>
      <c r="DI479" s="17"/>
      <c r="DJ479" s="17"/>
      <c r="DK479" s="17"/>
      <c r="DL479" s="17"/>
      <c r="DM479" s="17"/>
      <c r="DN479" s="17"/>
      <c r="DO479" s="17"/>
      <c r="DP479" s="17"/>
      <c r="DQ479" s="17"/>
      <c r="DR479" s="17"/>
      <c r="DS479" s="17"/>
      <c r="DT479" s="17"/>
      <c r="DU479" s="17"/>
      <c r="DV479" s="111"/>
      <c r="DW479" s="111"/>
      <c r="DX479" s="111"/>
      <c r="DY479" s="111"/>
      <c r="DZ479" s="111"/>
      <c r="EA479" s="111"/>
      <c r="EB479" s="17"/>
      <c r="EC479" s="17"/>
      <c r="ED479" s="17"/>
      <c r="EE479" s="17"/>
      <c r="EF479" s="17"/>
      <c r="EG479" s="17"/>
      <c r="EH479" s="17"/>
      <c r="EI479" s="17"/>
      <c r="EJ479" s="17"/>
      <c r="EK479" s="17"/>
    </row>
    <row r="480" spans="1:141" ht="16.5" customHeight="1">
      <c r="A480" s="17"/>
      <c r="B480" s="17"/>
      <c r="C480" s="17"/>
      <c r="D480" s="145"/>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46"/>
      <c r="AI480" s="146"/>
      <c r="AJ480" s="17"/>
      <c r="AK480" s="17"/>
      <c r="AL480" s="146"/>
      <c r="AM480" s="146"/>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c r="BN480" s="17"/>
      <c r="BO480" s="17"/>
      <c r="BP480" s="17"/>
      <c r="BQ480" s="17"/>
      <c r="BR480" s="17"/>
      <c r="BS480" s="17"/>
      <c r="BT480" s="17"/>
      <c r="BU480" s="17"/>
      <c r="BV480" s="17"/>
      <c r="BW480" s="17"/>
      <c r="BX480" s="17"/>
      <c r="BY480" s="17"/>
      <c r="BZ480" s="17"/>
      <c r="CA480" s="17"/>
      <c r="CB480" s="17"/>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17"/>
      <c r="CZ480" s="17"/>
      <c r="DA480" s="17"/>
      <c r="DB480" s="17"/>
      <c r="DC480" s="17"/>
      <c r="DD480" s="17"/>
      <c r="DE480" s="17"/>
      <c r="DF480" s="17"/>
      <c r="DG480" s="17"/>
      <c r="DH480" s="17"/>
      <c r="DI480" s="17"/>
      <c r="DJ480" s="17"/>
      <c r="DK480" s="17"/>
      <c r="DL480" s="17"/>
      <c r="DM480" s="17"/>
      <c r="DN480" s="17"/>
      <c r="DO480" s="17"/>
      <c r="DP480" s="17"/>
      <c r="DQ480" s="17"/>
      <c r="DR480" s="17"/>
      <c r="DS480" s="17"/>
      <c r="DT480" s="17"/>
      <c r="DU480" s="17"/>
      <c r="DV480" s="111"/>
      <c r="DW480" s="111"/>
      <c r="DX480" s="111"/>
      <c r="DY480" s="111"/>
      <c r="DZ480" s="111"/>
      <c r="EA480" s="111"/>
      <c r="EB480" s="17"/>
      <c r="EC480" s="17"/>
      <c r="ED480" s="17"/>
      <c r="EE480" s="17"/>
      <c r="EF480" s="17"/>
      <c r="EG480" s="17"/>
      <c r="EH480" s="17"/>
      <c r="EI480" s="17"/>
      <c r="EJ480" s="17"/>
      <c r="EK480" s="17"/>
    </row>
    <row r="481" spans="1:141" ht="16.5" customHeight="1">
      <c r="A481" s="17"/>
      <c r="B481" s="17"/>
      <c r="C481" s="17"/>
      <c r="D481" s="145"/>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46"/>
      <c r="AI481" s="146"/>
      <c r="AJ481" s="17"/>
      <c r="AK481" s="17"/>
      <c r="AL481" s="146"/>
      <c r="AM481" s="146"/>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c r="BN481" s="17"/>
      <c r="BO481" s="17"/>
      <c r="BP481" s="17"/>
      <c r="BQ481" s="17"/>
      <c r="BR481" s="17"/>
      <c r="BS481" s="17"/>
      <c r="BT481" s="17"/>
      <c r="BU481" s="17"/>
      <c r="BV481" s="17"/>
      <c r="BW481" s="17"/>
      <c r="BX481" s="17"/>
      <c r="BY481" s="17"/>
      <c r="BZ481" s="17"/>
      <c r="CA481" s="17"/>
      <c r="CB481" s="17"/>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17"/>
      <c r="CZ481" s="17"/>
      <c r="DA481" s="17"/>
      <c r="DB481" s="17"/>
      <c r="DC481" s="17"/>
      <c r="DD481" s="17"/>
      <c r="DE481" s="17"/>
      <c r="DF481" s="17"/>
      <c r="DG481" s="17"/>
      <c r="DH481" s="17"/>
      <c r="DI481" s="17"/>
      <c r="DJ481" s="17"/>
      <c r="DK481" s="17"/>
      <c r="DL481" s="17"/>
      <c r="DM481" s="17"/>
      <c r="DN481" s="17"/>
      <c r="DO481" s="17"/>
      <c r="DP481" s="17"/>
      <c r="DQ481" s="17"/>
      <c r="DR481" s="17"/>
      <c r="DS481" s="17"/>
      <c r="DT481" s="17"/>
      <c r="DU481" s="17"/>
      <c r="DV481" s="111"/>
      <c r="DW481" s="111"/>
      <c r="DX481" s="111"/>
      <c r="DY481" s="111"/>
      <c r="DZ481" s="111"/>
      <c r="EA481" s="111"/>
      <c r="EB481" s="17"/>
      <c r="EC481" s="17"/>
      <c r="ED481" s="17"/>
      <c r="EE481" s="17"/>
      <c r="EF481" s="17"/>
      <c r="EG481" s="17"/>
      <c r="EH481" s="17"/>
      <c r="EI481" s="17"/>
      <c r="EJ481" s="17"/>
      <c r="EK481" s="17"/>
    </row>
    <row r="482" spans="1:141" ht="16.5" customHeight="1">
      <c r="A482" s="17"/>
      <c r="B482" s="17"/>
      <c r="C482" s="17"/>
      <c r="D482" s="145"/>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46"/>
      <c r="AI482" s="146"/>
      <c r="AJ482" s="17"/>
      <c r="AK482" s="17"/>
      <c r="AL482" s="146"/>
      <c r="AM482" s="146"/>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c r="BN482" s="17"/>
      <c r="BO482" s="17"/>
      <c r="BP482" s="17"/>
      <c r="BQ482" s="17"/>
      <c r="BR482" s="17"/>
      <c r="BS482" s="17"/>
      <c r="BT482" s="17"/>
      <c r="BU482" s="17"/>
      <c r="BV482" s="17"/>
      <c r="BW482" s="17"/>
      <c r="BX482" s="17"/>
      <c r="BY482" s="17"/>
      <c r="BZ482" s="17"/>
      <c r="CA482" s="17"/>
      <c r="CB482" s="17"/>
      <c r="CC482" s="17"/>
      <c r="CD482" s="17"/>
      <c r="CE482" s="17"/>
      <c r="CF482" s="17"/>
      <c r="CG482" s="17"/>
      <c r="CH482" s="17"/>
      <c r="CI482" s="17"/>
      <c r="CJ482" s="17"/>
      <c r="CK482" s="17"/>
      <c r="CL482" s="17"/>
      <c r="CM482" s="17"/>
      <c r="CN482" s="17"/>
      <c r="CO482" s="17"/>
      <c r="CP482" s="17"/>
      <c r="CQ482" s="17"/>
      <c r="CR482" s="17"/>
      <c r="CS482" s="17"/>
      <c r="CT482" s="17"/>
      <c r="CU482" s="17"/>
      <c r="CV482" s="17"/>
      <c r="CW482" s="17"/>
      <c r="CX482" s="17"/>
      <c r="CY482" s="17"/>
      <c r="CZ482" s="17"/>
      <c r="DA482" s="17"/>
      <c r="DB482" s="17"/>
      <c r="DC482" s="17"/>
      <c r="DD482" s="17"/>
      <c r="DE482" s="17"/>
      <c r="DF482" s="17"/>
      <c r="DG482" s="17"/>
      <c r="DH482" s="17"/>
      <c r="DI482" s="17"/>
      <c r="DJ482" s="17"/>
      <c r="DK482" s="17"/>
      <c r="DL482" s="17"/>
      <c r="DM482" s="17"/>
      <c r="DN482" s="17"/>
      <c r="DO482" s="17"/>
      <c r="DP482" s="17"/>
      <c r="DQ482" s="17"/>
      <c r="DR482" s="17"/>
      <c r="DS482" s="17"/>
      <c r="DT482" s="17"/>
      <c r="DU482" s="17"/>
      <c r="DV482" s="111"/>
      <c r="DW482" s="111"/>
      <c r="DX482" s="111"/>
      <c r="DY482" s="111"/>
      <c r="DZ482" s="111"/>
      <c r="EA482" s="111"/>
      <c r="EB482" s="17"/>
      <c r="EC482" s="17"/>
      <c r="ED482" s="17"/>
      <c r="EE482" s="17"/>
      <c r="EF482" s="17"/>
      <c r="EG482" s="17"/>
      <c r="EH482" s="17"/>
      <c r="EI482" s="17"/>
      <c r="EJ482" s="17"/>
      <c r="EK482" s="17"/>
    </row>
    <row r="483" spans="1:141" ht="16.5" customHeight="1">
      <c r="A483" s="17"/>
      <c r="B483" s="17"/>
      <c r="C483" s="17"/>
      <c r="D483" s="145"/>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46"/>
      <c r="AI483" s="146"/>
      <c r="AJ483" s="17"/>
      <c r="AK483" s="17"/>
      <c r="AL483" s="146"/>
      <c r="AM483" s="146"/>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c r="BN483" s="17"/>
      <c r="BO483" s="17"/>
      <c r="BP483" s="17"/>
      <c r="BQ483" s="17"/>
      <c r="BR483" s="17"/>
      <c r="BS483" s="17"/>
      <c r="BT483" s="17"/>
      <c r="BU483" s="17"/>
      <c r="BV483" s="17"/>
      <c r="BW483" s="17"/>
      <c r="BX483" s="17"/>
      <c r="BY483" s="17"/>
      <c r="BZ483" s="17"/>
      <c r="CA483" s="17"/>
      <c r="CB483" s="17"/>
      <c r="CC483" s="17"/>
      <c r="CD483" s="17"/>
      <c r="CE483" s="17"/>
      <c r="CF483" s="17"/>
      <c r="CG483" s="17"/>
      <c r="CH483" s="17"/>
      <c r="CI483" s="17"/>
      <c r="CJ483" s="17"/>
      <c r="CK483" s="17"/>
      <c r="CL483" s="17"/>
      <c r="CM483" s="17"/>
      <c r="CN483" s="17"/>
      <c r="CO483" s="17"/>
      <c r="CP483" s="17"/>
      <c r="CQ483" s="17"/>
      <c r="CR483" s="17"/>
      <c r="CS483" s="17"/>
      <c r="CT483" s="17"/>
      <c r="CU483" s="17"/>
      <c r="CV483" s="17"/>
      <c r="CW483" s="17"/>
      <c r="CX483" s="17"/>
      <c r="CY483" s="17"/>
      <c r="CZ483" s="17"/>
      <c r="DA483" s="17"/>
      <c r="DB483" s="17"/>
      <c r="DC483" s="17"/>
      <c r="DD483" s="17"/>
      <c r="DE483" s="17"/>
      <c r="DF483" s="17"/>
      <c r="DG483" s="17"/>
      <c r="DH483" s="17"/>
      <c r="DI483" s="17"/>
      <c r="DJ483" s="17"/>
      <c r="DK483" s="17"/>
      <c r="DL483" s="17"/>
      <c r="DM483" s="17"/>
      <c r="DN483" s="17"/>
      <c r="DO483" s="17"/>
      <c r="DP483" s="17"/>
      <c r="DQ483" s="17"/>
      <c r="DR483" s="17"/>
      <c r="DS483" s="17"/>
      <c r="DT483" s="17"/>
      <c r="DU483" s="17"/>
      <c r="DV483" s="111"/>
      <c r="DW483" s="111"/>
      <c r="DX483" s="111"/>
      <c r="DY483" s="111"/>
      <c r="DZ483" s="111"/>
      <c r="EA483" s="111"/>
      <c r="EB483" s="17"/>
      <c r="EC483" s="17"/>
      <c r="ED483" s="17"/>
      <c r="EE483" s="17"/>
      <c r="EF483" s="17"/>
      <c r="EG483" s="17"/>
      <c r="EH483" s="17"/>
      <c r="EI483" s="17"/>
      <c r="EJ483" s="17"/>
      <c r="EK483" s="17"/>
    </row>
    <row r="484" spans="1:141" ht="16.5" customHeight="1">
      <c r="A484" s="17"/>
      <c r="B484" s="17"/>
      <c r="C484" s="17"/>
      <c r="D484" s="145"/>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46"/>
      <c r="AI484" s="146"/>
      <c r="AJ484" s="17"/>
      <c r="AK484" s="17"/>
      <c r="AL484" s="146"/>
      <c r="AM484" s="146"/>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c r="BN484" s="17"/>
      <c r="BO484" s="17"/>
      <c r="BP484" s="17"/>
      <c r="BQ484" s="17"/>
      <c r="BR484" s="17"/>
      <c r="BS484" s="17"/>
      <c r="BT484" s="17"/>
      <c r="BU484" s="17"/>
      <c r="BV484" s="17"/>
      <c r="BW484" s="17"/>
      <c r="BX484" s="17"/>
      <c r="BY484" s="17"/>
      <c r="BZ484" s="17"/>
      <c r="CA484" s="17"/>
      <c r="CB484" s="17"/>
      <c r="CC484" s="17"/>
      <c r="CD484" s="17"/>
      <c r="CE484" s="17"/>
      <c r="CF484" s="17"/>
      <c r="CG484" s="17"/>
      <c r="CH484" s="17"/>
      <c r="CI484" s="17"/>
      <c r="CJ484" s="17"/>
      <c r="CK484" s="17"/>
      <c r="CL484" s="17"/>
      <c r="CM484" s="17"/>
      <c r="CN484" s="17"/>
      <c r="CO484" s="17"/>
      <c r="CP484" s="17"/>
      <c r="CQ484" s="17"/>
      <c r="CR484" s="17"/>
      <c r="CS484" s="17"/>
      <c r="CT484" s="17"/>
      <c r="CU484" s="17"/>
      <c r="CV484" s="17"/>
      <c r="CW484" s="17"/>
      <c r="CX484" s="17"/>
      <c r="CY484" s="17"/>
      <c r="CZ484" s="17"/>
      <c r="DA484" s="17"/>
      <c r="DB484" s="17"/>
      <c r="DC484" s="17"/>
      <c r="DD484" s="17"/>
      <c r="DE484" s="17"/>
      <c r="DF484" s="17"/>
      <c r="DG484" s="17"/>
      <c r="DH484" s="17"/>
      <c r="DI484" s="17"/>
      <c r="DJ484" s="17"/>
      <c r="DK484" s="17"/>
      <c r="DL484" s="17"/>
      <c r="DM484" s="17"/>
      <c r="DN484" s="17"/>
      <c r="DO484" s="17"/>
      <c r="DP484" s="17"/>
      <c r="DQ484" s="17"/>
      <c r="DR484" s="17"/>
      <c r="DS484" s="17"/>
      <c r="DT484" s="17"/>
      <c r="DU484" s="17"/>
      <c r="DV484" s="111"/>
      <c r="DW484" s="111"/>
      <c r="DX484" s="111"/>
      <c r="DY484" s="111"/>
      <c r="DZ484" s="111"/>
      <c r="EA484" s="111"/>
      <c r="EB484" s="17"/>
      <c r="EC484" s="17"/>
      <c r="ED484" s="17"/>
      <c r="EE484" s="17"/>
      <c r="EF484" s="17"/>
      <c r="EG484" s="17"/>
      <c r="EH484" s="17"/>
      <c r="EI484" s="17"/>
      <c r="EJ484" s="17"/>
      <c r="EK484" s="17"/>
    </row>
    <row r="485" spans="1:141" ht="16.5" customHeight="1">
      <c r="A485" s="17"/>
      <c r="B485" s="17"/>
      <c r="C485" s="17"/>
      <c r="D485" s="145"/>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46"/>
      <c r="AI485" s="146"/>
      <c r="AJ485" s="17"/>
      <c r="AK485" s="17"/>
      <c r="AL485" s="146"/>
      <c r="AM485" s="146"/>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c r="BN485" s="17"/>
      <c r="BO485" s="17"/>
      <c r="BP485" s="17"/>
      <c r="BQ485" s="17"/>
      <c r="BR485" s="17"/>
      <c r="BS485" s="17"/>
      <c r="BT485" s="17"/>
      <c r="BU485" s="17"/>
      <c r="BV485" s="17"/>
      <c r="BW485" s="17"/>
      <c r="BX485" s="17"/>
      <c r="BY485" s="17"/>
      <c r="BZ485" s="17"/>
      <c r="CA485" s="17"/>
      <c r="CB485" s="17"/>
      <c r="CC485" s="17"/>
      <c r="CD485" s="17"/>
      <c r="CE485" s="17"/>
      <c r="CF485" s="17"/>
      <c r="CG485" s="17"/>
      <c r="CH485" s="17"/>
      <c r="CI485" s="17"/>
      <c r="CJ485" s="17"/>
      <c r="CK485" s="17"/>
      <c r="CL485" s="17"/>
      <c r="CM485" s="17"/>
      <c r="CN485" s="17"/>
      <c r="CO485" s="17"/>
      <c r="CP485" s="17"/>
      <c r="CQ485" s="17"/>
      <c r="CR485" s="17"/>
      <c r="CS485" s="17"/>
      <c r="CT485" s="17"/>
      <c r="CU485" s="17"/>
      <c r="CV485" s="17"/>
      <c r="CW485" s="17"/>
      <c r="CX485" s="17"/>
      <c r="CY485" s="17"/>
      <c r="CZ485" s="17"/>
      <c r="DA485" s="17"/>
      <c r="DB485" s="17"/>
      <c r="DC485" s="17"/>
      <c r="DD485" s="17"/>
      <c r="DE485" s="17"/>
      <c r="DF485" s="17"/>
      <c r="DG485" s="17"/>
      <c r="DH485" s="17"/>
      <c r="DI485" s="17"/>
      <c r="DJ485" s="17"/>
      <c r="DK485" s="17"/>
      <c r="DL485" s="17"/>
      <c r="DM485" s="17"/>
      <c r="DN485" s="17"/>
      <c r="DO485" s="17"/>
      <c r="DP485" s="17"/>
      <c r="DQ485" s="17"/>
      <c r="DR485" s="17"/>
      <c r="DS485" s="17"/>
      <c r="DT485" s="17"/>
      <c r="DU485" s="17"/>
      <c r="DV485" s="111"/>
      <c r="DW485" s="111"/>
      <c r="DX485" s="111"/>
      <c r="DY485" s="111"/>
      <c r="DZ485" s="111"/>
      <c r="EA485" s="111"/>
      <c r="EB485" s="17"/>
      <c r="EC485" s="17"/>
      <c r="ED485" s="17"/>
      <c r="EE485" s="17"/>
      <c r="EF485" s="17"/>
      <c r="EG485" s="17"/>
      <c r="EH485" s="17"/>
      <c r="EI485" s="17"/>
      <c r="EJ485" s="17"/>
      <c r="EK485" s="17"/>
    </row>
    <row r="486" spans="1:141" ht="16.5" customHeight="1">
      <c r="A486" s="17"/>
      <c r="B486" s="17"/>
      <c r="C486" s="17"/>
      <c r="D486" s="145"/>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46"/>
      <c r="AI486" s="146"/>
      <c r="AJ486" s="17"/>
      <c r="AK486" s="17"/>
      <c r="AL486" s="146"/>
      <c r="AM486" s="146"/>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c r="BN486" s="17"/>
      <c r="BO486" s="17"/>
      <c r="BP486" s="17"/>
      <c r="BQ486" s="17"/>
      <c r="BR486" s="17"/>
      <c r="BS486" s="17"/>
      <c r="BT486" s="17"/>
      <c r="BU486" s="17"/>
      <c r="BV486" s="17"/>
      <c r="BW486" s="17"/>
      <c r="BX486" s="17"/>
      <c r="BY486" s="17"/>
      <c r="BZ486" s="17"/>
      <c r="CA486" s="17"/>
      <c r="CB486" s="17"/>
      <c r="CC486" s="17"/>
      <c r="CD486" s="17"/>
      <c r="CE486" s="17"/>
      <c r="CF486" s="17"/>
      <c r="CG486" s="17"/>
      <c r="CH486" s="17"/>
      <c r="CI486" s="17"/>
      <c r="CJ486" s="17"/>
      <c r="CK486" s="17"/>
      <c r="CL486" s="17"/>
      <c r="CM486" s="17"/>
      <c r="CN486" s="17"/>
      <c r="CO486" s="17"/>
      <c r="CP486" s="17"/>
      <c r="CQ486" s="17"/>
      <c r="CR486" s="17"/>
      <c r="CS486" s="17"/>
      <c r="CT486" s="17"/>
      <c r="CU486" s="17"/>
      <c r="CV486" s="17"/>
      <c r="CW486" s="17"/>
      <c r="CX486" s="17"/>
      <c r="CY486" s="17"/>
      <c r="CZ486" s="17"/>
      <c r="DA486" s="17"/>
      <c r="DB486" s="17"/>
      <c r="DC486" s="17"/>
      <c r="DD486" s="17"/>
      <c r="DE486" s="17"/>
      <c r="DF486" s="17"/>
      <c r="DG486" s="17"/>
      <c r="DH486" s="17"/>
      <c r="DI486" s="17"/>
      <c r="DJ486" s="17"/>
      <c r="DK486" s="17"/>
      <c r="DL486" s="17"/>
      <c r="DM486" s="17"/>
      <c r="DN486" s="17"/>
      <c r="DO486" s="17"/>
      <c r="DP486" s="17"/>
      <c r="DQ486" s="17"/>
      <c r="DR486" s="17"/>
      <c r="DS486" s="17"/>
      <c r="DT486" s="17"/>
      <c r="DU486" s="17"/>
      <c r="DV486" s="111"/>
      <c r="DW486" s="111"/>
      <c r="DX486" s="111"/>
      <c r="DY486" s="111"/>
      <c r="DZ486" s="111"/>
      <c r="EA486" s="111"/>
      <c r="EB486" s="17"/>
      <c r="EC486" s="17"/>
      <c r="ED486" s="17"/>
      <c r="EE486" s="17"/>
      <c r="EF486" s="17"/>
      <c r="EG486" s="17"/>
      <c r="EH486" s="17"/>
      <c r="EI486" s="17"/>
      <c r="EJ486" s="17"/>
      <c r="EK486" s="17"/>
    </row>
    <row r="487" spans="1:141" ht="16.5" customHeight="1">
      <c r="A487" s="17"/>
      <c r="B487" s="17"/>
      <c r="C487" s="17"/>
      <c r="D487" s="145"/>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46"/>
      <c r="AI487" s="146"/>
      <c r="AJ487" s="17"/>
      <c r="AK487" s="17"/>
      <c r="AL487" s="146"/>
      <c r="AM487" s="146"/>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c r="BN487" s="17"/>
      <c r="BO487" s="17"/>
      <c r="BP487" s="17"/>
      <c r="BQ487" s="17"/>
      <c r="BR487" s="17"/>
      <c r="BS487" s="17"/>
      <c r="BT487" s="17"/>
      <c r="BU487" s="17"/>
      <c r="BV487" s="17"/>
      <c r="BW487" s="17"/>
      <c r="BX487" s="17"/>
      <c r="BY487" s="17"/>
      <c r="BZ487" s="17"/>
      <c r="CA487" s="17"/>
      <c r="CB487" s="17"/>
      <c r="CC487" s="17"/>
      <c r="CD487" s="17"/>
      <c r="CE487" s="17"/>
      <c r="CF487" s="17"/>
      <c r="CG487" s="17"/>
      <c r="CH487" s="17"/>
      <c r="CI487" s="17"/>
      <c r="CJ487" s="17"/>
      <c r="CK487" s="17"/>
      <c r="CL487" s="17"/>
      <c r="CM487" s="17"/>
      <c r="CN487" s="17"/>
      <c r="CO487" s="17"/>
      <c r="CP487" s="17"/>
      <c r="CQ487" s="17"/>
      <c r="CR487" s="17"/>
      <c r="CS487" s="17"/>
      <c r="CT487" s="17"/>
      <c r="CU487" s="17"/>
      <c r="CV487" s="17"/>
      <c r="CW487" s="17"/>
      <c r="CX487" s="17"/>
      <c r="CY487" s="17"/>
      <c r="CZ487" s="17"/>
      <c r="DA487" s="17"/>
      <c r="DB487" s="17"/>
      <c r="DC487" s="17"/>
      <c r="DD487" s="17"/>
      <c r="DE487" s="17"/>
      <c r="DF487" s="17"/>
      <c r="DG487" s="17"/>
      <c r="DH487" s="17"/>
      <c r="DI487" s="17"/>
      <c r="DJ487" s="17"/>
      <c r="DK487" s="17"/>
      <c r="DL487" s="17"/>
      <c r="DM487" s="17"/>
      <c r="DN487" s="17"/>
      <c r="DO487" s="17"/>
      <c r="DP487" s="17"/>
      <c r="DQ487" s="17"/>
      <c r="DR487" s="17"/>
      <c r="DS487" s="17"/>
      <c r="DT487" s="17"/>
      <c r="DU487" s="17"/>
      <c r="DV487" s="111"/>
      <c r="DW487" s="111"/>
      <c r="DX487" s="111"/>
      <c r="DY487" s="111"/>
      <c r="DZ487" s="111"/>
      <c r="EA487" s="111"/>
      <c r="EB487" s="17"/>
      <c r="EC487" s="17"/>
      <c r="ED487" s="17"/>
      <c r="EE487" s="17"/>
      <c r="EF487" s="17"/>
      <c r="EG487" s="17"/>
      <c r="EH487" s="17"/>
      <c r="EI487" s="17"/>
      <c r="EJ487" s="17"/>
      <c r="EK487" s="17"/>
    </row>
    <row r="488" spans="1:141" ht="16.5" customHeight="1">
      <c r="A488" s="17"/>
      <c r="B488" s="17"/>
      <c r="C488" s="17"/>
      <c r="D488" s="145"/>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46"/>
      <c r="AI488" s="146"/>
      <c r="AJ488" s="17"/>
      <c r="AK488" s="17"/>
      <c r="AL488" s="146"/>
      <c r="AM488" s="146"/>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c r="BN488" s="17"/>
      <c r="BO488" s="17"/>
      <c r="BP488" s="17"/>
      <c r="BQ488" s="17"/>
      <c r="BR488" s="17"/>
      <c r="BS488" s="17"/>
      <c r="BT488" s="17"/>
      <c r="BU488" s="17"/>
      <c r="BV488" s="17"/>
      <c r="BW488" s="17"/>
      <c r="BX488" s="17"/>
      <c r="BY488" s="17"/>
      <c r="BZ488" s="17"/>
      <c r="CA488" s="17"/>
      <c r="CB488" s="17"/>
      <c r="CC488" s="17"/>
      <c r="CD488" s="17"/>
      <c r="CE488" s="17"/>
      <c r="CF488" s="17"/>
      <c r="CG488" s="17"/>
      <c r="CH488" s="17"/>
      <c r="CI488" s="17"/>
      <c r="CJ488" s="17"/>
      <c r="CK488" s="17"/>
      <c r="CL488" s="17"/>
      <c r="CM488" s="17"/>
      <c r="CN488" s="17"/>
      <c r="CO488" s="17"/>
      <c r="CP488" s="17"/>
      <c r="CQ488" s="17"/>
      <c r="CR488" s="17"/>
      <c r="CS488" s="17"/>
      <c r="CT488" s="17"/>
      <c r="CU488" s="17"/>
      <c r="CV488" s="17"/>
      <c r="CW488" s="17"/>
      <c r="CX488" s="17"/>
      <c r="CY488" s="17"/>
      <c r="CZ488" s="17"/>
      <c r="DA488" s="17"/>
      <c r="DB488" s="17"/>
      <c r="DC488" s="17"/>
      <c r="DD488" s="17"/>
      <c r="DE488" s="17"/>
      <c r="DF488" s="17"/>
      <c r="DG488" s="17"/>
      <c r="DH488" s="17"/>
      <c r="DI488" s="17"/>
      <c r="DJ488" s="17"/>
      <c r="DK488" s="17"/>
      <c r="DL488" s="17"/>
      <c r="DM488" s="17"/>
      <c r="DN488" s="17"/>
      <c r="DO488" s="17"/>
      <c r="DP488" s="17"/>
      <c r="DQ488" s="17"/>
      <c r="DR488" s="17"/>
      <c r="DS488" s="17"/>
      <c r="DT488" s="17"/>
      <c r="DU488" s="17"/>
      <c r="DV488" s="111"/>
      <c r="DW488" s="111"/>
      <c r="DX488" s="111"/>
      <c r="DY488" s="111"/>
      <c r="DZ488" s="111"/>
      <c r="EA488" s="111"/>
      <c r="EB488" s="17"/>
      <c r="EC488" s="17"/>
      <c r="ED488" s="17"/>
      <c r="EE488" s="17"/>
      <c r="EF488" s="17"/>
      <c r="EG488" s="17"/>
      <c r="EH488" s="17"/>
      <c r="EI488" s="17"/>
      <c r="EJ488" s="17"/>
      <c r="EK488" s="17"/>
    </row>
    <row r="489" spans="1:141" ht="16.5" customHeight="1">
      <c r="A489" s="17"/>
      <c r="B489" s="17"/>
      <c r="C489" s="17"/>
      <c r="D489" s="145"/>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46"/>
      <c r="AI489" s="146"/>
      <c r="AJ489" s="17"/>
      <c r="AK489" s="17"/>
      <c r="AL489" s="146"/>
      <c r="AM489" s="146"/>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c r="BN489" s="17"/>
      <c r="BO489" s="17"/>
      <c r="BP489" s="17"/>
      <c r="BQ489" s="17"/>
      <c r="BR489" s="17"/>
      <c r="BS489" s="17"/>
      <c r="BT489" s="17"/>
      <c r="BU489" s="17"/>
      <c r="BV489" s="17"/>
      <c r="BW489" s="17"/>
      <c r="BX489" s="17"/>
      <c r="BY489" s="17"/>
      <c r="BZ489" s="17"/>
      <c r="CA489" s="17"/>
      <c r="CB489" s="17"/>
      <c r="CC489" s="17"/>
      <c r="CD489" s="17"/>
      <c r="CE489" s="17"/>
      <c r="CF489" s="17"/>
      <c r="CG489" s="17"/>
      <c r="CH489" s="17"/>
      <c r="CI489" s="17"/>
      <c r="CJ489" s="17"/>
      <c r="CK489" s="17"/>
      <c r="CL489" s="17"/>
      <c r="CM489" s="17"/>
      <c r="CN489" s="17"/>
      <c r="CO489" s="17"/>
      <c r="CP489" s="17"/>
      <c r="CQ489" s="17"/>
      <c r="CR489" s="17"/>
      <c r="CS489" s="17"/>
      <c r="CT489" s="17"/>
      <c r="CU489" s="17"/>
      <c r="CV489" s="17"/>
      <c r="CW489" s="17"/>
      <c r="CX489" s="17"/>
      <c r="CY489" s="17"/>
      <c r="CZ489" s="17"/>
      <c r="DA489" s="17"/>
      <c r="DB489" s="17"/>
      <c r="DC489" s="17"/>
      <c r="DD489" s="17"/>
      <c r="DE489" s="17"/>
      <c r="DF489" s="17"/>
      <c r="DG489" s="17"/>
      <c r="DH489" s="17"/>
      <c r="DI489" s="17"/>
      <c r="DJ489" s="17"/>
      <c r="DK489" s="17"/>
      <c r="DL489" s="17"/>
      <c r="DM489" s="17"/>
      <c r="DN489" s="17"/>
      <c r="DO489" s="17"/>
      <c r="DP489" s="17"/>
      <c r="DQ489" s="17"/>
      <c r="DR489" s="17"/>
      <c r="DS489" s="17"/>
      <c r="DT489" s="17"/>
      <c r="DU489" s="17"/>
      <c r="DV489" s="111"/>
      <c r="DW489" s="111"/>
      <c r="DX489" s="111"/>
      <c r="DY489" s="111"/>
      <c r="DZ489" s="111"/>
      <c r="EA489" s="111"/>
      <c r="EB489" s="17"/>
      <c r="EC489" s="17"/>
      <c r="ED489" s="17"/>
      <c r="EE489" s="17"/>
      <c r="EF489" s="17"/>
      <c r="EG489" s="17"/>
      <c r="EH489" s="17"/>
      <c r="EI489" s="17"/>
      <c r="EJ489" s="17"/>
      <c r="EK489" s="17"/>
    </row>
    <row r="490" spans="1:141" ht="16.5" customHeight="1">
      <c r="A490" s="17"/>
      <c r="B490" s="17"/>
      <c r="C490" s="17"/>
      <c r="D490" s="145"/>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46"/>
      <c r="AI490" s="146"/>
      <c r="AJ490" s="17"/>
      <c r="AK490" s="17"/>
      <c r="AL490" s="146"/>
      <c r="AM490" s="146"/>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c r="BN490" s="17"/>
      <c r="BO490" s="17"/>
      <c r="BP490" s="17"/>
      <c r="BQ490" s="17"/>
      <c r="BR490" s="17"/>
      <c r="BS490" s="17"/>
      <c r="BT490" s="17"/>
      <c r="BU490" s="17"/>
      <c r="BV490" s="17"/>
      <c r="BW490" s="17"/>
      <c r="BX490" s="17"/>
      <c r="BY490" s="17"/>
      <c r="BZ490" s="17"/>
      <c r="CA490" s="17"/>
      <c r="CB490" s="17"/>
      <c r="CC490" s="17"/>
      <c r="CD490" s="17"/>
      <c r="CE490" s="17"/>
      <c r="CF490" s="17"/>
      <c r="CG490" s="17"/>
      <c r="CH490" s="17"/>
      <c r="CI490" s="17"/>
      <c r="CJ490" s="17"/>
      <c r="CK490" s="17"/>
      <c r="CL490" s="17"/>
      <c r="CM490" s="17"/>
      <c r="CN490" s="17"/>
      <c r="CO490" s="17"/>
      <c r="CP490" s="17"/>
      <c r="CQ490" s="17"/>
      <c r="CR490" s="17"/>
      <c r="CS490" s="17"/>
      <c r="CT490" s="17"/>
      <c r="CU490" s="17"/>
      <c r="CV490" s="17"/>
      <c r="CW490" s="17"/>
      <c r="CX490" s="17"/>
      <c r="CY490" s="17"/>
      <c r="CZ490" s="17"/>
      <c r="DA490" s="17"/>
      <c r="DB490" s="17"/>
      <c r="DC490" s="17"/>
      <c r="DD490" s="17"/>
      <c r="DE490" s="17"/>
      <c r="DF490" s="17"/>
      <c r="DG490" s="17"/>
      <c r="DH490" s="17"/>
      <c r="DI490" s="17"/>
      <c r="DJ490" s="17"/>
      <c r="DK490" s="17"/>
      <c r="DL490" s="17"/>
      <c r="DM490" s="17"/>
      <c r="DN490" s="17"/>
      <c r="DO490" s="17"/>
      <c r="DP490" s="17"/>
      <c r="DQ490" s="17"/>
      <c r="DR490" s="17"/>
      <c r="DS490" s="17"/>
      <c r="DT490" s="17"/>
      <c r="DU490" s="17"/>
      <c r="DV490" s="111"/>
      <c r="DW490" s="111"/>
      <c r="DX490" s="111"/>
      <c r="DY490" s="111"/>
      <c r="DZ490" s="111"/>
      <c r="EA490" s="111"/>
      <c r="EB490" s="17"/>
      <c r="EC490" s="17"/>
      <c r="ED490" s="17"/>
      <c r="EE490" s="17"/>
      <c r="EF490" s="17"/>
      <c r="EG490" s="17"/>
      <c r="EH490" s="17"/>
      <c r="EI490" s="17"/>
      <c r="EJ490" s="17"/>
      <c r="EK490" s="17"/>
    </row>
    <row r="491" spans="1:141" ht="16.5" customHeight="1">
      <c r="A491" s="17"/>
      <c r="B491" s="17"/>
      <c r="C491" s="17"/>
      <c r="D491" s="145"/>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46"/>
      <c r="AI491" s="146"/>
      <c r="AJ491" s="17"/>
      <c r="AK491" s="17"/>
      <c r="AL491" s="146"/>
      <c r="AM491" s="146"/>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c r="BN491" s="17"/>
      <c r="BO491" s="17"/>
      <c r="BP491" s="17"/>
      <c r="BQ491" s="17"/>
      <c r="BR491" s="17"/>
      <c r="BS491" s="17"/>
      <c r="BT491" s="17"/>
      <c r="BU491" s="17"/>
      <c r="BV491" s="17"/>
      <c r="BW491" s="17"/>
      <c r="BX491" s="17"/>
      <c r="BY491" s="17"/>
      <c r="BZ491" s="17"/>
      <c r="CA491" s="17"/>
      <c r="CB491" s="17"/>
      <c r="CC491" s="17"/>
      <c r="CD491" s="17"/>
      <c r="CE491" s="17"/>
      <c r="CF491" s="17"/>
      <c r="CG491" s="17"/>
      <c r="CH491" s="17"/>
      <c r="CI491" s="17"/>
      <c r="CJ491" s="17"/>
      <c r="CK491" s="17"/>
      <c r="CL491" s="17"/>
      <c r="CM491" s="17"/>
      <c r="CN491" s="17"/>
      <c r="CO491" s="17"/>
      <c r="CP491" s="17"/>
      <c r="CQ491" s="17"/>
      <c r="CR491" s="17"/>
      <c r="CS491" s="17"/>
      <c r="CT491" s="17"/>
      <c r="CU491" s="17"/>
      <c r="CV491" s="17"/>
      <c r="CW491" s="17"/>
      <c r="CX491" s="17"/>
      <c r="CY491" s="17"/>
      <c r="CZ491" s="17"/>
      <c r="DA491" s="17"/>
      <c r="DB491" s="17"/>
      <c r="DC491" s="17"/>
      <c r="DD491" s="17"/>
      <c r="DE491" s="17"/>
      <c r="DF491" s="17"/>
      <c r="DG491" s="17"/>
      <c r="DH491" s="17"/>
      <c r="DI491" s="17"/>
      <c r="DJ491" s="17"/>
      <c r="DK491" s="17"/>
      <c r="DL491" s="17"/>
      <c r="DM491" s="17"/>
      <c r="DN491" s="17"/>
      <c r="DO491" s="17"/>
      <c r="DP491" s="17"/>
      <c r="DQ491" s="17"/>
      <c r="DR491" s="17"/>
      <c r="DS491" s="17"/>
      <c r="DT491" s="17"/>
      <c r="DU491" s="17"/>
      <c r="DV491" s="111"/>
      <c r="DW491" s="111"/>
      <c r="DX491" s="111"/>
      <c r="DY491" s="111"/>
      <c r="DZ491" s="111"/>
      <c r="EA491" s="111"/>
      <c r="EB491" s="17"/>
      <c r="EC491" s="17"/>
      <c r="ED491" s="17"/>
      <c r="EE491" s="17"/>
      <c r="EF491" s="17"/>
      <c r="EG491" s="17"/>
      <c r="EH491" s="17"/>
      <c r="EI491" s="17"/>
      <c r="EJ491" s="17"/>
      <c r="EK491" s="17"/>
    </row>
    <row r="492" spans="1:141" ht="16.5" customHeight="1">
      <c r="A492" s="17"/>
      <c r="B492" s="17"/>
      <c r="C492" s="17"/>
      <c r="D492" s="145"/>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46"/>
      <c r="AI492" s="146"/>
      <c r="AJ492" s="17"/>
      <c r="AK492" s="17"/>
      <c r="AL492" s="146"/>
      <c r="AM492" s="146"/>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c r="BN492" s="17"/>
      <c r="BO492" s="17"/>
      <c r="BP492" s="17"/>
      <c r="BQ492" s="17"/>
      <c r="BR492" s="17"/>
      <c r="BS492" s="17"/>
      <c r="BT492" s="17"/>
      <c r="BU492" s="17"/>
      <c r="BV492" s="17"/>
      <c r="BW492" s="17"/>
      <c r="BX492" s="17"/>
      <c r="BY492" s="17"/>
      <c r="BZ492" s="17"/>
      <c r="CA492" s="17"/>
      <c r="CB492" s="17"/>
      <c r="CC492" s="17"/>
      <c r="CD492" s="17"/>
      <c r="CE492" s="17"/>
      <c r="CF492" s="17"/>
      <c r="CG492" s="17"/>
      <c r="CH492" s="17"/>
      <c r="CI492" s="17"/>
      <c r="CJ492" s="17"/>
      <c r="CK492" s="17"/>
      <c r="CL492" s="17"/>
      <c r="CM492" s="17"/>
      <c r="CN492" s="17"/>
      <c r="CO492" s="17"/>
      <c r="CP492" s="17"/>
      <c r="CQ492" s="17"/>
      <c r="CR492" s="17"/>
      <c r="CS492" s="17"/>
      <c r="CT492" s="17"/>
      <c r="CU492" s="17"/>
      <c r="CV492" s="17"/>
      <c r="CW492" s="17"/>
      <c r="CX492" s="17"/>
      <c r="CY492" s="17"/>
      <c r="CZ492" s="17"/>
      <c r="DA492" s="17"/>
      <c r="DB492" s="17"/>
      <c r="DC492" s="17"/>
      <c r="DD492" s="17"/>
      <c r="DE492" s="17"/>
      <c r="DF492" s="17"/>
      <c r="DG492" s="17"/>
      <c r="DH492" s="17"/>
      <c r="DI492" s="17"/>
      <c r="DJ492" s="17"/>
      <c r="DK492" s="17"/>
      <c r="DL492" s="17"/>
      <c r="DM492" s="17"/>
      <c r="DN492" s="17"/>
      <c r="DO492" s="17"/>
      <c r="DP492" s="17"/>
      <c r="DQ492" s="17"/>
      <c r="DR492" s="17"/>
      <c r="DS492" s="17"/>
      <c r="DT492" s="17"/>
      <c r="DU492" s="17"/>
      <c r="DV492" s="111"/>
      <c r="DW492" s="111"/>
      <c r="DX492" s="111"/>
      <c r="DY492" s="111"/>
      <c r="DZ492" s="111"/>
      <c r="EA492" s="111"/>
      <c r="EB492" s="17"/>
      <c r="EC492" s="17"/>
      <c r="ED492" s="17"/>
      <c r="EE492" s="17"/>
      <c r="EF492" s="17"/>
      <c r="EG492" s="17"/>
      <c r="EH492" s="17"/>
      <c r="EI492" s="17"/>
      <c r="EJ492" s="17"/>
      <c r="EK492" s="17"/>
    </row>
    <row r="493" spans="1:141" ht="16.5" customHeight="1">
      <c r="A493" s="17"/>
      <c r="B493" s="17"/>
      <c r="C493" s="17"/>
      <c r="D493" s="145"/>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46"/>
      <c r="AI493" s="146"/>
      <c r="AJ493" s="17"/>
      <c r="AK493" s="17"/>
      <c r="AL493" s="146"/>
      <c r="AM493" s="146"/>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c r="BN493" s="17"/>
      <c r="BO493" s="17"/>
      <c r="BP493" s="17"/>
      <c r="BQ493" s="17"/>
      <c r="BR493" s="17"/>
      <c r="BS493" s="17"/>
      <c r="BT493" s="17"/>
      <c r="BU493" s="17"/>
      <c r="BV493" s="17"/>
      <c r="BW493" s="17"/>
      <c r="BX493" s="17"/>
      <c r="BY493" s="17"/>
      <c r="BZ493" s="17"/>
      <c r="CA493" s="17"/>
      <c r="CB493" s="17"/>
      <c r="CC493" s="17"/>
      <c r="CD493" s="17"/>
      <c r="CE493" s="17"/>
      <c r="CF493" s="17"/>
      <c r="CG493" s="17"/>
      <c r="CH493" s="17"/>
      <c r="CI493" s="17"/>
      <c r="CJ493" s="17"/>
      <c r="CK493" s="17"/>
      <c r="CL493" s="17"/>
      <c r="CM493" s="17"/>
      <c r="CN493" s="17"/>
      <c r="CO493" s="17"/>
      <c r="CP493" s="17"/>
      <c r="CQ493" s="17"/>
      <c r="CR493" s="17"/>
      <c r="CS493" s="17"/>
      <c r="CT493" s="17"/>
      <c r="CU493" s="17"/>
      <c r="CV493" s="17"/>
      <c r="CW493" s="17"/>
      <c r="CX493" s="17"/>
      <c r="CY493" s="17"/>
      <c r="CZ493" s="17"/>
      <c r="DA493" s="17"/>
      <c r="DB493" s="17"/>
      <c r="DC493" s="17"/>
      <c r="DD493" s="17"/>
      <c r="DE493" s="17"/>
      <c r="DF493" s="17"/>
      <c r="DG493" s="17"/>
      <c r="DH493" s="17"/>
      <c r="DI493" s="17"/>
      <c r="DJ493" s="17"/>
      <c r="DK493" s="17"/>
      <c r="DL493" s="17"/>
      <c r="DM493" s="17"/>
      <c r="DN493" s="17"/>
      <c r="DO493" s="17"/>
      <c r="DP493" s="17"/>
      <c r="DQ493" s="17"/>
      <c r="DR493" s="17"/>
      <c r="DS493" s="17"/>
      <c r="DT493" s="17"/>
      <c r="DU493" s="17"/>
      <c r="DV493" s="111"/>
      <c r="DW493" s="111"/>
      <c r="DX493" s="111"/>
      <c r="DY493" s="111"/>
      <c r="DZ493" s="111"/>
      <c r="EA493" s="111"/>
      <c r="EB493" s="17"/>
      <c r="EC493" s="17"/>
      <c r="ED493" s="17"/>
      <c r="EE493" s="17"/>
      <c r="EF493" s="17"/>
      <c r="EG493" s="17"/>
      <c r="EH493" s="17"/>
      <c r="EI493" s="17"/>
      <c r="EJ493" s="17"/>
      <c r="EK493" s="17"/>
    </row>
    <row r="494" spans="1:141" ht="16.5" customHeight="1">
      <c r="A494" s="17"/>
      <c r="B494" s="17"/>
      <c r="C494" s="17"/>
      <c r="D494" s="145"/>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46"/>
      <c r="AI494" s="146"/>
      <c r="AJ494" s="17"/>
      <c r="AK494" s="17"/>
      <c r="AL494" s="146"/>
      <c r="AM494" s="146"/>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c r="BN494" s="17"/>
      <c r="BO494" s="17"/>
      <c r="BP494" s="17"/>
      <c r="BQ494" s="17"/>
      <c r="BR494" s="17"/>
      <c r="BS494" s="17"/>
      <c r="BT494" s="17"/>
      <c r="BU494" s="17"/>
      <c r="BV494" s="17"/>
      <c r="BW494" s="17"/>
      <c r="BX494" s="17"/>
      <c r="BY494" s="17"/>
      <c r="BZ494" s="17"/>
      <c r="CA494" s="17"/>
      <c r="CB494" s="17"/>
      <c r="CC494" s="17"/>
      <c r="CD494" s="17"/>
      <c r="CE494" s="17"/>
      <c r="CF494" s="17"/>
      <c r="CG494" s="17"/>
      <c r="CH494" s="17"/>
      <c r="CI494" s="17"/>
      <c r="CJ494" s="17"/>
      <c r="CK494" s="17"/>
      <c r="CL494" s="17"/>
      <c r="CM494" s="17"/>
      <c r="CN494" s="17"/>
      <c r="CO494" s="17"/>
      <c r="CP494" s="17"/>
      <c r="CQ494" s="17"/>
      <c r="CR494" s="17"/>
      <c r="CS494" s="17"/>
      <c r="CT494" s="17"/>
      <c r="CU494" s="17"/>
      <c r="CV494" s="17"/>
      <c r="CW494" s="17"/>
      <c r="CX494" s="17"/>
      <c r="CY494" s="17"/>
      <c r="CZ494" s="17"/>
      <c r="DA494" s="17"/>
      <c r="DB494" s="17"/>
      <c r="DC494" s="17"/>
      <c r="DD494" s="17"/>
      <c r="DE494" s="17"/>
      <c r="DF494" s="17"/>
      <c r="DG494" s="17"/>
      <c r="DH494" s="17"/>
      <c r="DI494" s="17"/>
      <c r="DJ494" s="17"/>
      <c r="DK494" s="17"/>
      <c r="DL494" s="17"/>
      <c r="DM494" s="17"/>
      <c r="DN494" s="17"/>
      <c r="DO494" s="17"/>
      <c r="DP494" s="17"/>
      <c r="DQ494" s="17"/>
      <c r="DR494" s="17"/>
      <c r="DS494" s="17"/>
      <c r="DT494" s="17"/>
      <c r="DU494" s="17"/>
      <c r="DV494" s="111"/>
      <c r="DW494" s="111"/>
      <c r="DX494" s="111"/>
      <c r="DY494" s="111"/>
      <c r="DZ494" s="111"/>
      <c r="EA494" s="111"/>
      <c r="EB494" s="17"/>
      <c r="EC494" s="17"/>
      <c r="ED494" s="17"/>
      <c r="EE494" s="17"/>
      <c r="EF494" s="17"/>
      <c r="EG494" s="17"/>
      <c r="EH494" s="17"/>
      <c r="EI494" s="17"/>
      <c r="EJ494" s="17"/>
      <c r="EK494" s="17"/>
    </row>
    <row r="495" spans="1:141" ht="16.5" customHeight="1">
      <c r="A495" s="17"/>
      <c r="B495" s="17"/>
      <c r="C495" s="17"/>
      <c r="D495" s="145"/>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46"/>
      <c r="AI495" s="146"/>
      <c r="AJ495" s="17"/>
      <c r="AK495" s="17"/>
      <c r="AL495" s="146"/>
      <c r="AM495" s="146"/>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c r="BN495" s="17"/>
      <c r="BO495" s="17"/>
      <c r="BP495" s="17"/>
      <c r="BQ495" s="17"/>
      <c r="BR495" s="17"/>
      <c r="BS495" s="17"/>
      <c r="BT495" s="17"/>
      <c r="BU495" s="17"/>
      <c r="BV495" s="17"/>
      <c r="BW495" s="17"/>
      <c r="BX495" s="17"/>
      <c r="BY495" s="17"/>
      <c r="BZ495" s="17"/>
      <c r="CA495" s="17"/>
      <c r="CB495" s="17"/>
      <c r="CC495" s="17"/>
      <c r="CD495" s="17"/>
      <c r="CE495" s="17"/>
      <c r="CF495" s="17"/>
      <c r="CG495" s="17"/>
      <c r="CH495" s="17"/>
      <c r="CI495" s="17"/>
      <c r="CJ495" s="17"/>
      <c r="CK495" s="17"/>
      <c r="CL495" s="17"/>
      <c r="CM495" s="17"/>
      <c r="CN495" s="17"/>
      <c r="CO495" s="17"/>
      <c r="CP495" s="17"/>
      <c r="CQ495" s="17"/>
      <c r="CR495" s="17"/>
      <c r="CS495" s="17"/>
      <c r="CT495" s="17"/>
      <c r="CU495" s="17"/>
      <c r="CV495" s="17"/>
      <c r="CW495" s="17"/>
      <c r="CX495" s="17"/>
      <c r="CY495" s="17"/>
      <c r="CZ495" s="17"/>
      <c r="DA495" s="17"/>
      <c r="DB495" s="17"/>
      <c r="DC495" s="17"/>
      <c r="DD495" s="17"/>
      <c r="DE495" s="17"/>
      <c r="DF495" s="17"/>
      <c r="DG495" s="17"/>
      <c r="DH495" s="17"/>
      <c r="DI495" s="17"/>
      <c r="DJ495" s="17"/>
      <c r="DK495" s="17"/>
      <c r="DL495" s="17"/>
      <c r="DM495" s="17"/>
      <c r="DN495" s="17"/>
      <c r="DO495" s="17"/>
      <c r="DP495" s="17"/>
      <c r="DQ495" s="17"/>
      <c r="DR495" s="17"/>
      <c r="DS495" s="17"/>
      <c r="DT495" s="17"/>
      <c r="DU495" s="17"/>
      <c r="DV495" s="111"/>
      <c r="DW495" s="111"/>
      <c r="DX495" s="111"/>
      <c r="DY495" s="111"/>
      <c r="DZ495" s="111"/>
      <c r="EA495" s="111"/>
      <c r="EB495" s="17"/>
      <c r="EC495" s="17"/>
      <c r="ED495" s="17"/>
      <c r="EE495" s="17"/>
      <c r="EF495" s="17"/>
      <c r="EG495" s="17"/>
      <c r="EH495" s="17"/>
      <c r="EI495" s="17"/>
      <c r="EJ495" s="17"/>
      <c r="EK495" s="17"/>
    </row>
    <row r="496" spans="1:141" ht="16.5" customHeight="1">
      <c r="A496" s="17"/>
      <c r="B496" s="17"/>
      <c r="C496" s="17"/>
      <c r="D496" s="145"/>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46"/>
      <c r="AI496" s="146"/>
      <c r="AJ496" s="17"/>
      <c r="AK496" s="17"/>
      <c r="AL496" s="146"/>
      <c r="AM496" s="146"/>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c r="BN496" s="17"/>
      <c r="BO496" s="17"/>
      <c r="BP496" s="17"/>
      <c r="BQ496" s="17"/>
      <c r="BR496" s="17"/>
      <c r="BS496" s="17"/>
      <c r="BT496" s="17"/>
      <c r="BU496" s="17"/>
      <c r="BV496" s="17"/>
      <c r="BW496" s="17"/>
      <c r="BX496" s="17"/>
      <c r="BY496" s="17"/>
      <c r="BZ496" s="17"/>
      <c r="CA496" s="17"/>
      <c r="CB496" s="17"/>
      <c r="CC496" s="17"/>
      <c r="CD496" s="17"/>
      <c r="CE496" s="17"/>
      <c r="CF496" s="17"/>
      <c r="CG496" s="17"/>
      <c r="CH496" s="17"/>
      <c r="CI496" s="17"/>
      <c r="CJ496" s="17"/>
      <c r="CK496" s="17"/>
      <c r="CL496" s="17"/>
      <c r="CM496" s="17"/>
      <c r="CN496" s="17"/>
      <c r="CO496" s="17"/>
      <c r="CP496" s="17"/>
      <c r="CQ496" s="17"/>
      <c r="CR496" s="17"/>
      <c r="CS496" s="17"/>
      <c r="CT496" s="17"/>
      <c r="CU496" s="17"/>
      <c r="CV496" s="17"/>
      <c r="CW496" s="17"/>
      <c r="CX496" s="17"/>
      <c r="CY496" s="17"/>
      <c r="CZ496" s="17"/>
      <c r="DA496" s="17"/>
      <c r="DB496" s="17"/>
      <c r="DC496" s="17"/>
      <c r="DD496" s="17"/>
      <c r="DE496" s="17"/>
      <c r="DF496" s="17"/>
      <c r="DG496" s="17"/>
      <c r="DH496" s="17"/>
      <c r="DI496" s="17"/>
      <c r="DJ496" s="17"/>
      <c r="DK496" s="17"/>
      <c r="DL496" s="17"/>
      <c r="DM496" s="17"/>
      <c r="DN496" s="17"/>
      <c r="DO496" s="17"/>
      <c r="DP496" s="17"/>
      <c r="DQ496" s="17"/>
      <c r="DR496" s="17"/>
      <c r="DS496" s="17"/>
      <c r="DT496" s="17"/>
      <c r="DU496" s="17"/>
      <c r="DV496" s="111"/>
      <c r="DW496" s="111"/>
      <c r="DX496" s="111"/>
      <c r="DY496" s="111"/>
      <c r="DZ496" s="111"/>
      <c r="EA496" s="111"/>
      <c r="EB496" s="17"/>
      <c r="EC496" s="17"/>
      <c r="ED496" s="17"/>
      <c r="EE496" s="17"/>
      <c r="EF496" s="17"/>
      <c r="EG496" s="17"/>
      <c r="EH496" s="17"/>
      <c r="EI496" s="17"/>
      <c r="EJ496" s="17"/>
      <c r="EK496" s="17"/>
    </row>
    <row r="497" spans="1:141" ht="16.5" customHeight="1">
      <c r="A497" s="17"/>
      <c r="B497" s="17"/>
      <c r="C497" s="17"/>
      <c r="D497" s="145"/>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46"/>
      <c r="AI497" s="146"/>
      <c r="AJ497" s="17"/>
      <c r="AK497" s="17"/>
      <c r="AL497" s="146"/>
      <c r="AM497" s="146"/>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c r="BN497" s="17"/>
      <c r="BO497" s="17"/>
      <c r="BP497" s="17"/>
      <c r="BQ497" s="17"/>
      <c r="BR497" s="17"/>
      <c r="BS497" s="17"/>
      <c r="BT497" s="17"/>
      <c r="BU497" s="17"/>
      <c r="BV497" s="17"/>
      <c r="BW497" s="17"/>
      <c r="BX497" s="17"/>
      <c r="BY497" s="17"/>
      <c r="BZ497" s="17"/>
      <c r="CA497" s="17"/>
      <c r="CB497" s="17"/>
      <c r="CC497" s="17"/>
      <c r="CD497" s="17"/>
      <c r="CE497" s="17"/>
      <c r="CF497" s="17"/>
      <c r="CG497" s="17"/>
      <c r="CH497" s="17"/>
      <c r="CI497" s="17"/>
      <c r="CJ497" s="17"/>
      <c r="CK497" s="17"/>
      <c r="CL497" s="17"/>
      <c r="CM497" s="17"/>
      <c r="CN497" s="17"/>
      <c r="CO497" s="17"/>
      <c r="CP497" s="17"/>
      <c r="CQ497" s="17"/>
      <c r="CR497" s="17"/>
      <c r="CS497" s="17"/>
      <c r="CT497" s="17"/>
      <c r="CU497" s="17"/>
      <c r="CV497" s="17"/>
      <c r="CW497" s="17"/>
      <c r="CX497" s="17"/>
      <c r="CY497" s="17"/>
      <c r="CZ497" s="17"/>
      <c r="DA497" s="17"/>
      <c r="DB497" s="17"/>
      <c r="DC497" s="17"/>
      <c r="DD497" s="17"/>
      <c r="DE497" s="17"/>
      <c r="DF497" s="17"/>
      <c r="DG497" s="17"/>
      <c r="DH497" s="17"/>
      <c r="DI497" s="17"/>
      <c r="DJ497" s="17"/>
      <c r="DK497" s="17"/>
      <c r="DL497" s="17"/>
      <c r="DM497" s="17"/>
      <c r="DN497" s="17"/>
      <c r="DO497" s="17"/>
      <c r="DP497" s="17"/>
      <c r="DQ497" s="17"/>
      <c r="DR497" s="17"/>
      <c r="DS497" s="17"/>
      <c r="DT497" s="17"/>
      <c r="DU497" s="17"/>
      <c r="DV497" s="111"/>
      <c r="DW497" s="111"/>
      <c r="DX497" s="111"/>
      <c r="DY497" s="111"/>
      <c r="DZ497" s="111"/>
      <c r="EA497" s="111"/>
      <c r="EB497" s="17"/>
      <c r="EC497" s="17"/>
      <c r="ED497" s="17"/>
      <c r="EE497" s="17"/>
      <c r="EF497" s="17"/>
      <c r="EG497" s="17"/>
      <c r="EH497" s="17"/>
      <c r="EI497" s="17"/>
      <c r="EJ497" s="17"/>
      <c r="EK497" s="17"/>
    </row>
    <row r="498" spans="1:141" ht="16.5" customHeight="1">
      <c r="A498" s="17"/>
      <c r="B498" s="17"/>
      <c r="C498" s="17"/>
      <c r="D498" s="145"/>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46"/>
      <c r="AI498" s="146"/>
      <c r="AJ498" s="17"/>
      <c r="AK498" s="17"/>
      <c r="AL498" s="146"/>
      <c r="AM498" s="146"/>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c r="BN498" s="17"/>
      <c r="BO498" s="17"/>
      <c r="BP498" s="17"/>
      <c r="BQ498" s="17"/>
      <c r="BR498" s="17"/>
      <c r="BS498" s="17"/>
      <c r="BT498" s="17"/>
      <c r="BU498" s="17"/>
      <c r="BV498" s="17"/>
      <c r="BW498" s="17"/>
      <c r="BX498" s="17"/>
      <c r="BY498" s="17"/>
      <c r="BZ498" s="17"/>
      <c r="CA498" s="17"/>
      <c r="CB498" s="17"/>
      <c r="CC498" s="17"/>
      <c r="CD498" s="17"/>
      <c r="CE498" s="17"/>
      <c r="CF498" s="17"/>
      <c r="CG498" s="17"/>
      <c r="CH498" s="17"/>
      <c r="CI498" s="17"/>
      <c r="CJ498" s="17"/>
      <c r="CK498" s="17"/>
      <c r="CL498" s="17"/>
      <c r="CM498" s="17"/>
      <c r="CN498" s="17"/>
      <c r="CO498" s="17"/>
      <c r="CP498" s="17"/>
      <c r="CQ498" s="17"/>
      <c r="CR498" s="17"/>
      <c r="CS498" s="17"/>
      <c r="CT498" s="17"/>
      <c r="CU498" s="17"/>
      <c r="CV498" s="17"/>
      <c r="CW498" s="17"/>
      <c r="CX498" s="17"/>
      <c r="CY498" s="17"/>
      <c r="CZ498" s="17"/>
      <c r="DA498" s="17"/>
      <c r="DB498" s="17"/>
      <c r="DC498" s="17"/>
      <c r="DD498" s="17"/>
      <c r="DE498" s="17"/>
      <c r="DF498" s="17"/>
      <c r="DG498" s="17"/>
      <c r="DH498" s="17"/>
      <c r="DI498" s="17"/>
      <c r="DJ498" s="17"/>
      <c r="DK498" s="17"/>
      <c r="DL498" s="17"/>
      <c r="DM498" s="17"/>
      <c r="DN498" s="17"/>
      <c r="DO498" s="17"/>
      <c r="DP498" s="17"/>
      <c r="DQ498" s="17"/>
      <c r="DR498" s="17"/>
      <c r="DS498" s="17"/>
      <c r="DT498" s="17"/>
      <c r="DU498" s="17"/>
      <c r="DV498" s="111"/>
      <c r="DW498" s="111"/>
      <c r="DX498" s="111"/>
      <c r="DY498" s="111"/>
      <c r="DZ498" s="111"/>
      <c r="EA498" s="111"/>
      <c r="EB498" s="17"/>
      <c r="EC498" s="17"/>
      <c r="ED498" s="17"/>
      <c r="EE498" s="17"/>
      <c r="EF498" s="17"/>
      <c r="EG498" s="17"/>
      <c r="EH498" s="17"/>
      <c r="EI498" s="17"/>
      <c r="EJ498" s="17"/>
      <c r="EK498" s="17"/>
    </row>
    <row r="499" spans="1:141" ht="16.5" customHeight="1">
      <c r="A499" s="17"/>
      <c r="B499" s="17"/>
      <c r="C499" s="17"/>
      <c r="D499" s="145"/>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46"/>
      <c r="AI499" s="146"/>
      <c r="AJ499" s="17"/>
      <c r="AK499" s="17"/>
      <c r="AL499" s="146"/>
      <c r="AM499" s="146"/>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c r="BN499" s="17"/>
      <c r="BO499" s="17"/>
      <c r="BP499" s="17"/>
      <c r="BQ499" s="17"/>
      <c r="BR499" s="17"/>
      <c r="BS499" s="17"/>
      <c r="BT499" s="17"/>
      <c r="BU499" s="17"/>
      <c r="BV499" s="17"/>
      <c r="BW499" s="17"/>
      <c r="BX499" s="17"/>
      <c r="BY499" s="17"/>
      <c r="BZ499" s="17"/>
      <c r="CA499" s="17"/>
      <c r="CB499" s="17"/>
      <c r="CC499" s="17"/>
      <c r="CD499" s="17"/>
      <c r="CE499" s="17"/>
      <c r="CF499" s="17"/>
      <c r="CG499" s="17"/>
      <c r="CH499" s="17"/>
      <c r="CI499" s="17"/>
      <c r="CJ499" s="17"/>
      <c r="CK499" s="17"/>
      <c r="CL499" s="17"/>
      <c r="CM499" s="17"/>
      <c r="CN499" s="17"/>
      <c r="CO499" s="17"/>
      <c r="CP499" s="17"/>
      <c r="CQ499" s="17"/>
      <c r="CR499" s="17"/>
      <c r="CS499" s="17"/>
      <c r="CT499" s="17"/>
      <c r="CU499" s="17"/>
      <c r="CV499" s="17"/>
      <c r="CW499" s="17"/>
      <c r="CX499" s="17"/>
      <c r="CY499" s="17"/>
      <c r="CZ499" s="17"/>
      <c r="DA499" s="17"/>
      <c r="DB499" s="17"/>
      <c r="DC499" s="17"/>
      <c r="DD499" s="17"/>
      <c r="DE499" s="17"/>
      <c r="DF499" s="17"/>
      <c r="DG499" s="17"/>
      <c r="DH499" s="17"/>
      <c r="DI499" s="17"/>
      <c r="DJ499" s="17"/>
      <c r="DK499" s="17"/>
      <c r="DL499" s="17"/>
      <c r="DM499" s="17"/>
      <c r="DN499" s="17"/>
      <c r="DO499" s="17"/>
      <c r="DP499" s="17"/>
      <c r="DQ499" s="17"/>
      <c r="DR499" s="17"/>
      <c r="DS499" s="17"/>
      <c r="DT499" s="17"/>
      <c r="DU499" s="17"/>
      <c r="DV499" s="111"/>
      <c r="DW499" s="111"/>
      <c r="DX499" s="111"/>
      <c r="DY499" s="111"/>
      <c r="DZ499" s="111"/>
      <c r="EA499" s="111"/>
      <c r="EB499" s="17"/>
      <c r="EC499" s="17"/>
      <c r="ED499" s="17"/>
      <c r="EE499" s="17"/>
      <c r="EF499" s="17"/>
      <c r="EG499" s="17"/>
      <c r="EH499" s="17"/>
      <c r="EI499" s="17"/>
      <c r="EJ499" s="17"/>
      <c r="EK499" s="17"/>
    </row>
    <row r="500" spans="1:141" ht="16.5" customHeight="1">
      <c r="A500" s="17"/>
      <c r="B500" s="17"/>
      <c r="C500" s="17"/>
      <c r="D500" s="145"/>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46"/>
      <c r="AI500" s="146"/>
      <c r="AJ500" s="17"/>
      <c r="AK500" s="17"/>
      <c r="AL500" s="146"/>
      <c r="AM500" s="146"/>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c r="BN500" s="17"/>
      <c r="BO500" s="17"/>
      <c r="BP500" s="17"/>
      <c r="BQ500" s="17"/>
      <c r="BR500" s="17"/>
      <c r="BS500" s="17"/>
      <c r="BT500" s="17"/>
      <c r="BU500" s="17"/>
      <c r="BV500" s="17"/>
      <c r="BW500" s="17"/>
      <c r="BX500" s="17"/>
      <c r="BY500" s="17"/>
      <c r="BZ500" s="17"/>
      <c r="CA500" s="17"/>
      <c r="CB500" s="17"/>
      <c r="CC500" s="17"/>
      <c r="CD500" s="17"/>
      <c r="CE500" s="17"/>
      <c r="CF500" s="17"/>
      <c r="CG500" s="17"/>
      <c r="CH500" s="17"/>
      <c r="CI500" s="17"/>
      <c r="CJ500" s="17"/>
      <c r="CK500" s="17"/>
      <c r="CL500" s="17"/>
      <c r="CM500" s="17"/>
      <c r="CN500" s="17"/>
      <c r="CO500" s="17"/>
      <c r="CP500" s="17"/>
      <c r="CQ500" s="17"/>
      <c r="CR500" s="17"/>
      <c r="CS500" s="17"/>
      <c r="CT500" s="17"/>
      <c r="CU500" s="17"/>
      <c r="CV500" s="17"/>
      <c r="CW500" s="17"/>
      <c r="CX500" s="17"/>
      <c r="CY500" s="17"/>
      <c r="CZ500" s="17"/>
      <c r="DA500" s="17"/>
      <c r="DB500" s="17"/>
      <c r="DC500" s="17"/>
      <c r="DD500" s="17"/>
      <c r="DE500" s="17"/>
      <c r="DF500" s="17"/>
      <c r="DG500" s="17"/>
      <c r="DH500" s="17"/>
      <c r="DI500" s="17"/>
      <c r="DJ500" s="17"/>
      <c r="DK500" s="17"/>
      <c r="DL500" s="17"/>
      <c r="DM500" s="17"/>
      <c r="DN500" s="17"/>
      <c r="DO500" s="17"/>
      <c r="DP500" s="17"/>
      <c r="DQ500" s="17"/>
      <c r="DR500" s="17"/>
      <c r="DS500" s="17"/>
      <c r="DT500" s="17"/>
      <c r="DU500" s="17"/>
      <c r="DV500" s="111"/>
      <c r="DW500" s="111"/>
      <c r="DX500" s="111"/>
      <c r="DY500" s="111"/>
      <c r="DZ500" s="111"/>
      <c r="EA500" s="111"/>
      <c r="EB500" s="17"/>
      <c r="EC500" s="17"/>
      <c r="ED500" s="17"/>
      <c r="EE500" s="17"/>
      <c r="EF500" s="17"/>
      <c r="EG500" s="17"/>
      <c r="EH500" s="17"/>
      <c r="EI500" s="17"/>
      <c r="EJ500" s="17"/>
      <c r="EK500" s="17"/>
    </row>
    <row r="501" spans="1:141" ht="16.5" customHeight="1">
      <c r="A501" s="17"/>
      <c r="B501" s="17"/>
      <c r="C501" s="17"/>
      <c r="D501" s="145"/>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46"/>
      <c r="AI501" s="146"/>
      <c r="AJ501" s="17"/>
      <c r="AK501" s="17"/>
      <c r="AL501" s="146"/>
      <c r="AM501" s="146"/>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c r="BN501" s="17"/>
      <c r="BO501" s="17"/>
      <c r="BP501" s="17"/>
      <c r="BQ501" s="17"/>
      <c r="BR501" s="17"/>
      <c r="BS501" s="17"/>
      <c r="BT501" s="17"/>
      <c r="BU501" s="17"/>
      <c r="BV501" s="17"/>
      <c r="BW501" s="17"/>
      <c r="BX501" s="17"/>
      <c r="BY501" s="17"/>
      <c r="BZ501" s="17"/>
      <c r="CA501" s="17"/>
      <c r="CB501" s="17"/>
      <c r="CC501" s="17"/>
      <c r="CD501" s="17"/>
      <c r="CE501" s="17"/>
      <c r="CF501" s="17"/>
      <c r="CG501" s="17"/>
      <c r="CH501" s="17"/>
      <c r="CI501" s="17"/>
      <c r="CJ501" s="17"/>
      <c r="CK501" s="17"/>
      <c r="CL501" s="17"/>
      <c r="CM501" s="17"/>
      <c r="CN501" s="17"/>
      <c r="CO501" s="17"/>
      <c r="CP501" s="17"/>
      <c r="CQ501" s="17"/>
      <c r="CR501" s="17"/>
      <c r="CS501" s="17"/>
      <c r="CT501" s="17"/>
      <c r="CU501" s="17"/>
      <c r="CV501" s="17"/>
      <c r="CW501" s="17"/>
      <c r="CX501" s="17"/>
      <c r="CY501" s="17"/>
      <c r="CZ501" s="17"/>
      <c r="DA501" s="17"/>
      <c r="DB501" s="17"/>
      <c r="DC501" s="17"/>
      <c r="DD501" s="17"/>
      <c r="DE501" s="17"/>
      <c r="DF501" s="17"/>
      <c r="DG501" s="17"/>
      <c r="DH501" s="17"/>
      <c r="DI501" s="17"/>
      <c r="DJ501" s="17"/>
      <c r="DK501" s="17"/>
      <c r="DL501" s="17"/>
      <c r="DM501" s="17"/>
      <c r="DN501" s="17"/>
      <c r="DO501" s="17"/>
      <c r="DP501" s="17"/>
      <c r="DQ501" s="17"/>
      <c r="DR501" s="17"/>
      <c r="DS501" s="17"/>
      <c r="DT501" s="17"/>
      <c r="DU501" s="17"/>
      <c r="DV501" s="111"/>
      <c r="DW501" s="111"/>
      <c r="DX501" s="111"/>
      <c r="DY501" s="111"/>
      <c r="DZ501" s="111"/>
      <c r="EA501" s="111"/>
      <c r="EB501" s="17"/>
      <c r="EC501" s="17"/>
      <c r="ED501" s="17"/>
      <c r="EE501" s="17"/>
      <c r="EF501" s="17"/>
      <c r="EG501" s="17"/>
      <c r="EH501" s="17"/>
      <c r="EI501" s="17"/>
      <c r="EJ501" s="17"/>
      <c r="EK501" s="17"/>
    </row>
    <row r="502" spans="1:141" ht="16.5" customHeight="1">
      <c r="A502" s="17"/>
      <c r="B502" s="17"/>
      <c r="C502" s="17"/>
      <c r="D502" s="145"/>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46"/>
      <c r="AI502" s="146"/>
      <c r="AJ502" s="17"/>
      <c r="AK502" s="17"/>
      <c r="AL502" s="146"/>
      <c r="AM502" s="146"/>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c r="BN502" s="17"/>
      <c r="BO502" s="17"/>
      <c r="BP502" s="17"/>
      <c r="BQ502" s="17"/>
      <c r="BR502" s="17"/>
      <c r="BS502" s="17"/>
      <c r="BT502" s="17"/>
      <c r="BU502" s="17"/>
      <c r="BV502" s="17"/>
      <c r="BW502" s="17"/>
      <c r="BX502" s="17"/>
      <c r="BY502" s="17"/>
      <c r="BZ502" s="17"/>
      <c r="CA502" s="17"/>
      <c r="CB502" s="17"/>
      <c r="CC502" s="17"/>
      <c r="CD502" s="17"/>
      <c r="CE502" s="17"/>
      <c r="CF502" s="17"/>
      <c r="CG502" s="17"/>
      <c r="CH502" s="17"/>
      <c r="CI502" s="17"/>
      <c r="CJ502" s="17"/>
      <c r="CK502" s="17"/>
      <c r="CL502" s="17"/>
      <c r="CM502" s="17"/>
      <c r="CN502" s="17"/>
      <c r="CO502" s="17"/>
      <c r="CP502" s="17"/>
      <c r="CQ502" s="17"/>
      <c r="CR502" s="17"/>
      <c r="CS502" s="17"/>
      <c r="CT502" s="17"/>
      <c r="CU502" s="17"/>
      <c r="CV502" s="17"/>
      <c r="CW502" s="17"/>
      <c r="CX502" s="17"/>
      <c r="CY502" s="17"/>
      <c r="CZ502" s="17"/>
      <c r="DA502" s="17"/>
      <c r="DB502" s="17"/>
      <c r="DC502" s="17"/>
      <c r="DD502" s="17"/>
      <c r="DE502" s="17"/>
      <c r="DF502" s="17"/>
      <c r="DG502" s="17"/>
      <c r="DH502" s="17"/>
      <c r="DI502" s="17"/>
      <c r="DJ502" s="17"/>
      <c r="DK502" s="17"/>
      <c r="DL502" s="17"/>
      <c r="DM502" s="17"/>
      <c r="DN502" s="17"/>
      <c r="DO502" s="17"/>
      <c r="DP502" s="17"/>
      <c r="DQ502" s="17"/>
      <c r="DR502" s="17"/>
      <c r="DS502" s="17"/>
      <c r="DT502" s="17"/>
      <c r="DU502" s="17"/>
      <c r="DV502" s="111"/>
      <c r="DW502" s="111"/>
      <c r="DX502" s="111"/>
      <c r="DY502" s="111"/>
      <c r="DZ502" s="111"/>
      <c r="EA502" s="111"/>
      <c r="EB502" s="17"/>
      <c r="EC502" s="17"/>
      <c r="ED502" s="17"/>
      <c r="EE502" s="17"/>
      <c r="EF502" s="17"/>
      <c r="EG502" s="17"/>
      <c r="EH502" s="17"/>
      <c r="EI502" s="17"/>
      <c r="EJ502" s="17"/>
      <c r="EK502" s="17"/>
    </row>
    <row r="503" spans="1:141" ht="16.5" customHeight="1">
      <c r="A503" s="17"/>
      <c r="B503" s="17"/>
      <c r="C503" s="17"/>
      <c r="D503" s="145"/>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46"/>
      <c r="AI503" s="146"/>
      <c r="AJ503" s="17"/>
      <c r="AK503" s="17"/>
      <c r="AL503" s="146"/>
      <c r="AM503" s="146"/>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c r="BN503" s="17"/>
      <c r="BO503" s="17"/>
      <c r="BP503" s="17"/>
      <c r="BQ503" s="17"/>
      <c r="BR503" s="17"/>
      <c r="BS503" s="17"/>
      <c r="BT503" s="17"/>
      <c r="BU503" s="17"/>
      <c r="BV503" s="17"/>
      <c r="BW503" s="17"/>
      <c r="BX503" s="17"/>
      <c r="BY503" s="17"/>
      <c r="BZ503" s="17"/>
      <c r="CA503" s="17"/>
      <c r="CB503" s="17"/>
      <c r="CC503" s="17"/>
      <c r="CD503" s="17"/>
      <c r="CE503" s="17"/>
      <c r="CF503" s="17"/>
      <c r="CG503" s="17"/>
      <c r="CH503" s="17"/>
      <c r="CI503" s="17"/>
      <c r="CJ503" s="17"/>
      <c r="CK503" s="17"/>
      <c r="CL503" s="17"/>
      <c r="CM503" s="17"/>
      <c r="CN503" s="17"/>
      <c r="CO503" s="17"/>
      <c r="CP503" s="17"/>
      <c r="CQ503" s="17"/>
      <c r="CR503" s="17"/>
      <c r="CS503" s="17"/>
      <c r="CT503" s="17"/>
      <c r="CU503" s="17"/>
      <c r="CV503" s="17"/>
      <c r="CW503" s="17"/>
      <c r="CX503" s="17"/>
      <c r="CY503" s="17"/>
      <c r="CZ503" s="17"/>
      <c r="DA503" s="17"/>
      <c r="DB503" s="17"/>
      <c r="DC503" s="17"/>
      <c r="DD503" s="17"/>
      <c r="DE503" s="17"/>
      <c r="DF503" s="17"/>
      <c r="DG503" s="17"/>
      <c r="DH503" s="17"/>
      <c r="DI503" s="17"/>
      <c r="DJ503" s="17"/>
      <c r="DK503" s="17"/>
      <c r="DL503" s="17"/>
      <c r="DM503" s="17"/>
      <c r="DN503" s="17"/>
      <c r="DO503" s="17"/>
      <c r="DP503" s="17"/>
      <c r="DQ503" s="17"/>
      <c r="DR503" s="17"/>
      <c r="DS503" s="17"/>
      <c r="DT503" s="17"/>
      <c r="DU503" s="17"/>
      <c r="DV503" s="111"/>
      <c r="DW503" s="111"/>
      <c r="DX503" s="111"/>
      <c r="DY503" s="111"/>
      <c r="DZ503" s="111"/>
      <c r="EA503" s="111"/>
      <c r="EB503" s="17"/>
      <c r="EC503" s="17"/>
      <c r="ED503" s="17"/>
      <c r="EE503" s="17"/>
      <c r="EF503" s="17"/>
      <c r="EG503" s="17"/>
      <c r="EH503" s="17"/>
      <c r="EI503" s="17"/>
      <c r="EJ503" s="17"/>
      <c r="EK503" s="17"/>
    </row>
    <row r="504" spans="1:141" ht="16.5" customHeight="1">
      <c r="A504" s="17"/>
      <c r="B504" s="17"/>
      <c r="C504" s="17"/>
      <c r="D504" s="145"/>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46"/>
      <c r="AI504" s="146"/>
      <c r="AJ504" s="17"/>
      <c r="AK504" s="17"/>
      <c r="AL504" s="146"/>
      <c r="AM504" s="146"/>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c r="BN504" s="17"/>
      <c r="BO504" s="17"/>
      <c r="BP504" s="17"/>
      <c r="BQ504" s="17"/>
      <c r="BR504" s="17"/>
      <c r="BS504" s="17"/>
      <c r="BT504" s="17"/>
      <c r="BU504" s="17"/>
      <c r="BV504" s="17"/>
      <c r="BW504" s="17"/>
      <c r="BX504" s="17"/>
      <c r="BY504" s="17"/>
      <c r="BZ504" s="17"/>
      <c r="CA504" s="17"/>
      <c r="CB504" s="17"/>
      <c r="CC504" s="17"/>
      <c r="CD504" s="17"/>
      <c r="CE504" s="17"/>
      <c r="CF504" s="17"/>
      <c r="CG504" s="17"/>
      <c r="CH504" s="17"/>
      <c r="CI504" s="17"/>
      <c r="CJ504" s="17"/>
      <c r="CK504" s="17"/>
      <c r="CL504" s="17"/>
      <c r="CM504" s="17"/>
      <c r="CN504" s="17"/>
      <c r="CO504" s="17"/>
      <c r="CP504" s="17"/>
      <c r="CQ504" s="17"/>
      <c r="CR504" s="17"/>
      <c r="CS504" s="17"/>
      <c r="CT504" s="17"/>
      <c r="CU504" s="17"/>
      <c r="CV504" s="17"/>
      <c r="CW504" s="17"/>
      <c r="CX504" s="17"/>
      <c r="CY504" s="17"/>
      <c r="CZ504" s="17"/>
      <c r="DA504" s="17"/>
      <c r="DB504" s="17"/>
      <c r="DC504" s="17"/>
      <c r="DD504" s="17"/>
      <c r="DE504" s="17"/>
      <c r="DF504" s="17"/>
      <c r="DG504" s="17"/>
      <c r="DH504" s="17"/>
      <c r="DI504" s="17"/>
      <c r="DJ504" s="17"/>
      <c r="DK504" s="17"/>
      <c r="DL504" s="17"/>
      <c r="DM504" s="17"/>
      <c r="DN504" s="17"/>
      <c r="DO504" s="17"/>
      <c r="DP504" s="17"/>
      <c r="DQ504" s="17"/>
      <c r="DR504" s="17"/>
      <c r="DS504" s="17"/>
      <c r="DT504" s="17"/>
      <c r="DU504" s="17"/>
      <c r="DV504" s="111"/>
      <c r="DW504" s="111"/>
      <c r="DX504" s="111"/>
      <c r="DY504" s="111"/>
      <c r="DZ504" s="111"/>
      <c r="EA504" s="111"/>
      <c r="EB504" s="17"/>
      <c r="EC504" s="17"/>
      <c r="ED504" s="17"/>
      <c r="EE504" s="17"/>
      <c r="EF504" s="17"/>
      <c r="EG504" s="17"/>
      <c r="EH504" s="17"/>
      <c r="EI504" s="17"/>
      <c r="EJ504" s="17"/>
      <c r="EK504" s="17"/>
    </row>
    <row r="505" spans="1:141" ht="16.5" customHeight="1">
      <c r="A505" s="17"/>
      <c r="B505" s="17"/>
      <c r="C505" s="17"/>
      <c r="D505" s="145"/>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46"/>
      <c r="AI505" s="146"/>
      <c r="AJ505" s="17"/>
      <c r="AK505" s="17"/>
      <c r="AL505" s="146"/>
      <c r="AM505" s="146"/>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c r="CD505" s="17"/>
      <c r="CE505" s="17"/>
      <c r="CF505" s="17"/>
      <c r="CG505" s="17"/>
      <c r="CH505" s="17"/>
      <c r="CI505" s="17"/>
      <c r="CJ505" s="17"/>
      <c r="CK505" s="17"/>
      <c r="CL505" s="17"/>
      <c r="CM505" s="17"/>
      <c r="CN505" s="17"/>
      <c r="CO505" s="17"/>
      <c r="CP505" s="17"/>
      <c r="CQ505" s="17"/>
      <c r="CR505" s="17"/>
      <c r="CS505" s="17"/>
      <c r="CT505" s="17"/>
      <c r="CU505" s="17"/>
      <c r="CV505" s="17"/>
      <c r="CW505" s="17"/>
      <c r="CX505" s="17"/>
      <c r="CY505" s="17"/>
      <c r="CZ505" s="17"/>
      <c r="DA505" s="17"/>
      <c r="DB505" s="17"/>
      <c r="DC505" s="17"/>
      <c r="DD505" s="17"/>
      <c r="DE505" s="17"/>
      <c r="DF505" s="17"/>
      <c r="DG505" s="17"/>
      <c r="DH505" s="17"/>
      <c r="DI505" s="17"/>
      <c r="DJ505" s="17"/>
      <c r="DK505" s="17"/>
      <c r="DL505" s="17"/>
      <c r="DM505" s="17"/>
      <c r="DN505" s="17"/>
      <c r="DO505" s="17"/>
      <c r="DP505" s="17"/>
      <c r="DQ505" s="17"/>
      <c r="DR505" s="17"/>
      <c r="DS505" s="17"/>
      <c r="DT505" s="17"/>
      <c r="DU505" s="17"/>
      <c r="DV505" s="111"/>
      <c r="DW505" s="111"/>
      <c r="DX505" s="111"/>
      <c r="DY505" s="111"/>
      <c r="DZ505" s="111"/>
      <c r="EA505" s="111"/>
      <c r="EB505" s="17"/>
      <c r="EC505" s="17"/>
      <c r="ED505" s="17"/>
      <c r="EE505" s="17"/>
      <c r="EF505" s="17"/>
      <c r="EG505" s="17"/>
      <c r="EH505" s="17"/>
      <c r="EI505" s="17"/>
      <c r="EJ505" s="17"/>
      <c r="EK505" s="17"/>
    </row>
    <row r="506" spans="1:141" ht="16.5" customHeight="1">
      <c r="A506" s="17"/>
      <c r="B506" s="17"/>
      <c r="C506" s="17"/>
      <c r="D506" s="145"/>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46"/>
      <c r="AI506" s="146"/>
      <c r="AJ506" s="17"/>
      <c r="AK506" s="17"/>
      <c r="AL506" s="146"/>
      <c r="AM506" s="146"/>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c r="BN506" s="17"/>
      <c r="BO506" s="17"/>
      <c r="BP506" s="17"/>
      <c r="BQ506" s="17"/>
      <c r="BR506" s="17"/>
      <c r="BS506" s="17"/>
      <c r="BT506" s="17"/>
      <c r="BU506" s="17"/>
      <c r="BV506" s="17"/>
      <c r="BW506" s="17"/>
      <c r="BX506" s="17"/>
      <c r="BY506" s="17"/>
      <c r="BZ506" s="17"/>
      <c r="CA506" s="17"/>
      <c r="CB506" s="17"/>
      <c r="CC506" s="17"/>
      <c r="CD506" s="17"/>
      <c r="CE506" s="17"/>
      <c r="CF506" s="17"/>
      <c r="CG506" s="17"/>
      <c r="CH506" s="17"/>
      <c r="CI506" s="17"/>
      <c r="CJ506" s="17"/>
      <c r="CK506" s="17"/>
      <c r="CL506" s="17"/>
      <c r="CM506" s="17"/>
      <c r="CN506" s="17"/>
      <c r="CO506" s="17"/>
      <c r="CP506" s="17"/>
      <c r="CQ506" s="17"/>
      <c r="CR506" s="17"/>
      <c r="CS506" s="17"/>
      <c r="CT506" s="17"/>
      <c r="CU506" s="17"/>
      <c r="CV506" s="17"/>
      <c r="CW506" s="17"/>
      <c r="CX506" s="17"/>
      <c r="CY506" s="17"/>
      <c r="CZ506" s="17"/>
      <c r="DA506" s="17"/>
      <c r="DB506" s="17"/>
      <c r="DC506" s="17"/>
      <c r="DD506" s="17"/>
      <c r="DE506" s="17"/>
      <c r="DF506" s="17"/>
      <c r="DG506" s="17"/>
      <c r="DH506" s="17"/>
      <c r="DI506" s="17"/>
      <c r="DJ506" s="17"/>
      <c r="DK506" s="17"/>
      <c r="DL506" s="17"/>
      <c r="DM506" s="17"/>
      <c r="DN506" s="17"/>
      <c r="DO506" s="17"/>
      <c r="DP506" s="17"/>
      <c r="DQ506" s="17"/>
      <c r="DR506" s="17"/>
      <c r="DS506" s="17"/>
      <c r="DT506" s="17"/>
      <c r="DU506" s="17"/>
      <c r="DV506" s="111"/>
      <c r="DW506" s="111"/>
      <c r="DX506" s="111"/>
      <c r="DY506" s="111"/>
      <c r="DZ506" s="111"/>
      <c r="EA506" s="111"/>
      <c r="EB506" s="17"/>
      <c r="EC506" s="17"/>
      <c r="ED506" s="17"/>
      <c r="EE506" s="17"/>
      <c r="EF506" s="17"/>
      <c r="EG506" s="17"/>
      <c r="EH506" s="17"/>
      <c r="EI506" s="17"/>
      <c r="EJ506" s="17"/>
      <c r="EK506" s="17"/>
    </row>
    <row r="507" spans="1:141" ht="16.5" customHeight="1">
      <c r="A507" s="17"/>
      <c r="B507" s="17"/>
      <c r="C507" s="17"/>
      <c r="D507" s="145"/>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46"/>
      <c r="AI507" s="146"/>
      <c r="AJ507" s="17"/>
      <c r="AK507" s="17"/>
      <c r="AL507" s="146"/>
      <c r="AM507" s="146"/>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c r="BN507" s="17"/>
      <c r="BO507" s="17"/>
      <c r="BP507" s="17"/>
      <c r="BQ507" s="17"/>
      <c r="BR507" s="17"/>
      <c r="BS507" s="17"/>
      <c r="BT507" s="17"/>
      <c r="BU507" s="17"/>
      <c r="BV507" s="17"/>
      <c r="BW507" s="17"/>
      <c r="BX507" s="17"/>
      <c r="BY507" s="17"/>
      <c r="BZ507" s="17"/>
      <c r="CA507" s="17"/>
      <c r="CB507" s="17"/>
      <c r="CC507" s="17"/>
      <c r="CD507" s="17"/>
      <c r="CE507" s="17"/>
      <c r="CF507" s="17"/>
      <c r="CG507" s="17"/>
      <c r="CH507" s="17"/>
      <c r="CI507" s="17"/>
      <c r="CJ507" s="17"/>
      <c r="CK507" s="17"/>
      <c r="CL507" s="17"/>
      <c r="CM507" s="17"/>
      <c r="CN507" s="17"/>
      <c r="CO507" s="17"/>
      <c r="CP507" s="17"/>
      <c r="CQ507" s="17"/>
      <c r="CR507" s="17"/>
      <c r="CS507" s="17"/>
      <c r="CT507" s="17"/>
      <c r="CU507" s="17"/>
      <c r="CV507" s="17"/>
      <c r="CW507" s="17"/>
      <c r="CX507" s="17"/>
      <c r="CY507" s="17"/>
      <c r="CZ507" s="17"/>
      <c r="DA507" s="17"/>
      <c r="DB507" s="17"/>
      <c r="DC507" s="17"/>
      <c r="DD507" s="17"/>
      <c r="DE507" s="17"/>
      <c r="DF507" s="17"/>
      <c r="DG507" s="17"/>
      <c r="DH507" s="17"/>
      <c r="DI507" s="17"/>
      <c r="DJ507" s="17"/>
      <c r="DK507" s="17"/>
      <c r="DL507" s="17"/>
      <c r="DM507" s="17"/>
      <c r="DN507" s="17"/>
      <c r="DO507" s="17"/>
      <c r="DP507" s="17"/>
      <c r="DQ507" s="17"/>
      <c r="DR507" s="17"/>
      <c r="DS507" s="17"/>
      <c r="DT507" s="17"/>
      <c r="DU507" s="17"/>
      <c r="DV507" s="111"/>
      <c r="DW507" s="111"/>
      <c r="DX507" s="111"/>
      <c r="DY507" s="111"/>
      <c r="DZ507" s="111"/>
      <c r="EA507" s="111"/>
      <c r="EB507" s="17"/>
      <c r="EC507" s="17"/>
      <c r="ED507" s="17"/>
      <c r="EE507" s="17"/>
      <c r="EF507" s="17"/>
      <c r="EG507" s="17"/>
      <c r="EH507" s="17"/>
      <c r="EI507" s="17"/>
      <c r="EJ507" s="17"/>
      <c r="EK507" s="17"/>
    </row>
    <row r="508" spans="1:141" ht="16.5" customHeight="1">
      <c r="A508" s="17"/>
      <c r="B508" s="17"/>
      <c r="C508" s="17"/>
      <c r="D508" s="145"/>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46"/>
      <c r="AI508" s="146"/>
      <c r="AJ508" s="17"/>
      <c r="AK508" s="17"/>
      <c r="AL508" s="146"/>
      <c r="AM508" s="146"/>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c r="BN508" s="17"/>
      <c r="BO508" s="17"/>
      <c r="BP508" s="17"/>
      <c r="BQ508" s="17"/>
      <c r="BR508" s="17"/>
      <c r="BS508" s="17"/>
      <c r="BT508" s="17"/>
      <c r="BU508" s="17"/>
      <c r="BV508" s="17"/>
      <c r="BW508" s="17"/>
      <c r="BX508" s="17"/>
      <c r="BY508" s="17"/>
      <c r="BZ508" s="17"/>
      <c r="CA508" s="17"/>
      <c r="CB508" s="17"/>
      <c r="CC508" s="17"/>
      <c r="CD508" s="17"/>
      <c r="CE508" s="17"/>
      <c r="CF508" s="17"/>
      <c r="CG508" s="17"/>
      <c r="CH508" s="17"/>
      <c r="CI508" s="17"/>
      <c r="CJ508" s="17"/>
      <c r="CK508" s="17"/>
      <c r="CL508" s="17"/>
      <c r="CM508" s="17"/>
      <c r="CN508" s="17"/>
      <c r="CO508" s="17"/>
      <c r="CP508" s="17"/>
      <c r="CQ508" s="17"/>
      <c r="CR508" s="17"/>
      <c r="CS508" s="17"/>
      <c r="CT508" s="17"/>
      <c r="CU508" s="17"/>
      <c r="CV508" s="17"/>
      <c r="CW508" s="17"/>
      <c r="CX508" s="17"/>
      <c r="CY508" s="17"/>
      <c r="CZ508" s="17"/>
      <c r="DA508" s="17"/>
      <c r="DB508" s="17"/>
      <c r="DC508" s="17"/>
      <c r="DD508" s="17"/>
      <c r="DE508" s="17"/>
      <c r="DF508" s="17"/>
      <c r="DG508" s="17"/>
      <c r="DH508" s="17"/>
      <c r="DI508" s="17"/>
      <c r="DJ508" s="17"/>
      <c r="DK508" s="17"/>
      <c r="DL508" s="17"/>
      <c r="DM508" s="17"/>
      <c r="DN508" s="17"/>
      <c r="DO508" s="17"/>
      <c r="DP508" s="17"/>
      <c r="DQ508" s="17"/>
      <c r="DR508" s="17"/>
      <c r="DS508" s="17"/>
      <c r="DT508" s="17"/>
      <c r="DU508" s="17"/>
      <c r="DV508" s="111"/>
      <c r="DW508" s="111"/>
      <c r="DX508" s="111"/>
      <c r="DY508" s="111"/>
      <c r="DZ508" s="111"/>
      <c r="EA508" s="111"/>
      <c r="EB508" s="17"/>
      <c r="EC508" s="17"/>
      <c r="ED508" s="17"/>
      <c r="EE508" s="17"/>
      <c r="EF508" s="17"/>
      <c r="EG508" s="17"/>
      <c r="EH508" s="17"/>
      <c r="EI508" s="17"/>
      <c r="EJ508" s="17"/>
      <c r="EK508" s="17"/>
    </row>
    <row r="509" spans="1:141" ht="16.5" customHeight="1">
      <c r="A509" s="17"/>
      <c r="B509" s="17"/>
      <c r="C509" s="17"/>
      <c r="D509" s="145"/>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46"/>
      <c r="AI509" s="146"/>
      <c r="AJ509" s="17"/>
      <c r="AK509" s="17"/>
      <c r="AL509" s="146"/>
      <c r="AM509" s="146"/>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c r="BN509" s="17"/>
      <c r="BO509" s="17"/>
      <c r="BP509" s="17"/>
      <c r="BQ509" s="17"/>
      <c r="BR509" s="17"/>
      <c r="BS509" s="17"/>
      <c r="BT509" s="17"/>
      <c r="BU509" s="17"/>
      <c r="BV509" s="17"/>
      <c r="BW509" s="17"/>
      <c r="BX509" s="17"/>
      <c r="BY509" s="17"/>
      <c r="BZ509" s="17"/>
      <c r="CA509" s="17"/>
      <c r="CB509" s="17"/>
      <c r="CC509" s="17"/>
      <c r="CD509" s="17"/>
      <c r="CE509" s="17"/>
      <c r="CF509" s="17"/>
      <c r="CG509" s="17"/>
      <c r="CH509" s="17"/>
      <c r="CI509" s="17"/>
      <c r="CJ509" s="17"/>
      <c r="CK509" s="17"/>
      <c r="CL509" s="17"/>
      <c r="CM509" s="17"/>
      <c r="CN509" s="17"/>
      <c r="CO509" s="17"/>
      <c r="CP509" s="17"/>
      <c r="CQ509" s="17"/>
      <c r="CR509" s="17"/>
      <c r="CS509" s="17"/>
      <c r="CT509" s="17"/>
      <c r="CU509" s="17"/>
      <c r="CV509" s="17"/>
      <c r="CW509" s="17"/>
      <c r="CX509" s="17"/>
      <c r="CY509" s="17"/>
      <c r="CZ509" s="17"/>
      <c r="DA509" s="17"/>
      <c r="DB509" s="17"/>
      <c r="DC509" s="17"/>
      <c r="DD509" s="17"/>
      <c r="DE509" s="17"/>
      <c r="DF509" s="17"/>
      <c r="DG509" s="17"/>
      <c r="DH509" s="17"/>
      <c r="DI509" s="17"/>
      <c r="DJ509" s="17"/>
      <c r="DK509" s="17"/>
      <c r="DL509" s="17"/>
      <c r="DM509" s="17"/>
      <c r="DN509" s="17"/>
      <c r="DO509" s="17"/>
      <c r="DP509" s="17"/>
      <c r="DQ509" s="17"/>
      <c r="DR509" s="17"/>
      <c r="DS509" s="17"/>
      <c r="DT509" s="17"/>
      <c r="DU509" s="17"/>
      <c r="DV509" s="111"/>
      <c r="DW509" s="111"/>
      <c r="DX509" s="111"/>
      <c r="DY509" s="111"/>
      <c r="DZ509" s="111"/>
      <c r="EA509" s="111"/>
      <c r="EB509" s="17"/>
      <c r="EC509" s="17"/>
      <c r="ED509" s="17"/>
      <c r="EE509" s="17"/>
      <c r="EF509" s="17"/>
      <c r="EG509" s="17"/>
      <c r="EH509" s="17"/>
      <c r="EI509" s="17"/>
      <c r="EJ509" s="17"/>
      <c r="EK509" s="17"/>
    </row>
    <row r="510" spans="1:141" ht="16.5" customHeight="1">
      <c r="A510" s="17"/>
      <c r="B510" s="17"/>
      <c r="C510" s="17"/>
      <c r="D510" s="145"/>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46"/>
      <c r="AI510" s="146"/>
      <c r="AJ510" s="17"/>
      <c r="AK510" s="17"/>
      <c r="AL510" s="146"/>
      <c r="AM510" s="146"/>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c r="BN510" s="17"/>
      <c r="BO510" s="17"/>
      <c r="BP510" s="17"/>
      <c r="BQ510" s="17"/>
      <c r="BR510" s="17"/>
      <c r="BS510" s="17"/>
      <c r="BT510" s="17"/>
      <c r="BU510" s="17"/>
      <c r="BV510" s="17"/>
      <c r="BW510" s="17"/>
      <c r="BX510" s="17"/>
      <c r="BY510" s="17"/>
      <c r="BZ510" s="17"/>
      <c r="CA510" s="17"/>
      <c r="CB510" s="17"/>
      <c r="CC510" s="17"/>
      <c r="CD510" s="17"/>
      <c r="CE510" s="17"/>
      <c r="CF510" s="17"/>
      <c r="CG510" s="17"/>
      <c r="CH510" s="17"/>
      <c r="CI510" s="17"/>
      <c r="CJ510" s="17"/>
      <c r="CK510" s="17"/>
      <c r="CL510" s="17"/>
      <c r="CM510" s="17"/>
      <c r="CN510" s="17"/>
      <c r="CO510" s="17"/>
      <c r="CP510" s="17"/>
      <c r="CQ510" s="17"/>
      <c r="CR510" s="17"/>
      <c r="CS510" s="17"/>
      <c r="CT510" s="17"/>
      <c r="CU510" s="17"/>
      <c r="CV510" s="17"/>
      <c r="CW510" s="17"/>
      <c r="CX510" s="17"/>
      <c r="CY510" s="17"/>
      <c r="CZ510" s="17"/>
      <c r="DA510" s="17"/>
      <c r="DB510" s="17"/>
      <c r="DC510" s="17"/>
      <c r="DD510" s="17"/>
      <c r="DE510" s="17"/>
      <c r="DF510" s="17"/>
      <c r="DG510" s="17"/>
      <c r="DH510" s="17"/>
      <c r="DI510" s="17"/>
      <c r="DJ510" s="17"/>
      <c r="DK510" s="17"/>
      <c r="DL510" s="17"/>
      <c r="DM510" s="17"/>
      <c r="DN510" s="17"/>
      <c r="DO510" s="17"/>
      <c r="DP510" s="17"/>
      <c r="DQ510" s="17"/>
      <c r="DR510" s="17"/>
      <c r="DS510" s="17"/>
      <c r="DT510" s="17"/>
      <c r="DU510" s="17"/>
      <c r="DV510" s="111"/>
      <c r="DW510" s="111"/>
      <c r="DX510" s="111"/>
      <c r="DY510" s="111"/>
      <c r="DZ510" s="111"/>
      <c r="EA510" s="111"/>
      <c r="EB510" s="17"/>
      <c r="EC510" s="17"/>
      <c r="ED510" s="17"/>
      <c r="EE510" s="17"/>
      <c r="EF510" s="17"/>
      <c r="EG510" s="17"/>
      <c r="EH510" s="17"/>
      <c r="EI510" s="17"/>
      <c r="EJ510" s="17"/>
      <c r="EK510" s="17"/>
    </row>
    <row r="511" spans="1:141" ht="16.5" customHeight="1">
      <c r="A511" s="17"/>
      <c r="B511" s="17"/>
      <c r="C511" s="17"/>
      <c r="D511" s="145"/>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46"/>
      <c r="AI511" s="146"/>
      <c r="AJ511" s="17"/>
      <c r="AK511" s="17"/>
      <c r="AL511" s="146"/>
      <c r="AM511" s="146"/>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c r="BN511" s="17"/>
      <c r="BO511" s="17"/>
      <c r="BP511" s="17"/>
      <c r="BQ511" s="17"/>
      <c r="BR511" s="17"/>
      <c r="BS511" s="17"/>
      <c r="BT511" s="17"/>
      <c r="BU511" s="17"/>
      <c r="BV511" s="17"/>
      <c r="BW511" s="17"/>
      <c r="BX511" s="17"/>
      <c r="BY511" s="17"/>
      <c r="BZ511" s="17"/>
      <c r="CA511" s="17"/>
      <c r="CB511" s="17"/>
      <c r="CC511" s="17"/>
      <c r="CD511" s="17"/>
      <c r="CE511" s="17"/>
      <c r="CF511" s="17"/>
      <c r="CG511" s="17"/>
      <c r="CH511" s="17"/>
      <c r="CI511" s="17"/>
      <c r="CJ511" s="17"/>
      <c r="CK511" s="17"/>
      <c r="CL511" s="17"/>
      <c r="CM511" s="17"/>
      <c r="CN511" s="17"/>
      <c r="CO511" s="17"/>
      <c r="CP511" s="17"/>
      <c r="CQ511" s="17"/>
      <c r="CR511" s="17"/>
      <c r="CS511" s="17"/>
      <c r="CT511" s="17"/>
      <c r="CU511" s="17"/>
      <c r="CV511" s="17"/>
      <c r="CW511" s="17"/>
      <c r="CX511" s="17"/>
      <c r="CY511" s="17"/>
      <c r="CZ511" s="17"/>
      <c r="DA511" s="17"/>
      <c r="DB511" s="17"/>
      <c r="DC511" s="17"/>
      <c r="DD511" s="17"/>
      <c r="DE511" s="17"/>
      <c r="DF511" s="17"/>
      <c r="DG511" s="17"/>
      <c r="DH511" s="17"/>
      <c r="DI511" s="17"/>
      <c r="DJ511" s="17"/>
      <c r="DK511" s="17"/>
      <c r="DL511" s="17"/>
      <c r="DM511" s="17"/>
      <c r="DN511" s="17"/>
      <c r="DO511" s="17"/>
      <c r="DP511" s="17"/>
      <c r="DQ511" s="17"/>
      <c r="DR511" s="17"/>
      <c r="DS511" s="17"/>
      <c r="DT511" s="17"/>
      <c r="DU511" s="17"/>
      <c r="DV511" s="111"/>
      <c r="DW511" s="111"/>
      <c r="DX511" s="111"/>
      <c r="DY511" s="111"/>
      <c r="DZ511" s="111"/>
      <c r="EA511" s="111"/>
      <c r="EB511" s="17"/>
      <c r="EC511" s="17"/>
      <c r="ED511" s="17"/>
      <c r="EE511" s="17"/>
      <c r="EF511" s="17"/>
      <c r="EG511" s="17"/>
      <c r="EH511" s="17"/>
      <c r="EI511" s="17"/>
      <c r="EJ511" s="17"/>
      <c r="EK511" s="17"/>
    </row>
    <row r="512" spans="1:141" ht="16.5" customHeight="1">
      <c r="A512" s="17"/>
      <c r="B512" s="17"/>
      <c r="C512" s="17"/>
      <c r="D512" s="145"/>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46"/>
      <c r="AI512" s="146"/>
      <c r="AJ512" s="17"/>
      <c r="AK512" s="17"/>
      <c r="AL512" s="146"/>
      <c r="AM512" s="146"/>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c r="BN512" s="17"/>
      <c r="BO512" s="17"/>
      <c r="BP512" s="17"/>
      <c r="BQ512" s="17"/>
      <c r="BR512" s="17"/>
      <c r="BS512" s="17"/>
      <c r="BT512" s="17"/>
      <c r="BU512" s="17"/>
      <c r="BV512" s="17"/>
      <c r="BW512" s="17"/>
      <c r="BX512" s="17"/>
      <c r="BY512" s="17"/>
      <c r="BZ512" s="17"/>
      <c r="CA512" s="17"/>
      <c r="CB512" s="17"/>
      <c r="CC512" s="17"/>
      <c r="CD512" s="17"/>
      <c r="CE512" s="17"/>
      <c r="CF512" s="17"/>
      <c r="CG512" s="17"/>
      <c r="CH512" s="17"/>
      <c r="CI512" s="17"/>
      <c r="CJ512" s="17"/>
      <c r="CK512" s="17"/>
      <c r="CL512" s="17"/>
      <c r="CM512" s="17"/>
      <c r="CN512" s="17"/>
      <c r="CO512" s="17"/>
      <c r="CP512" s="17"/>
      <c r="CQ512" s="17"/>
      <c r="CR512" s="17"/>
      <c r="CS512" s="17"/>
      <c r="CT512" s="17"/>
      <c r="CU512" s="17"/>
      <c r="CV512" s="17"/>
      <c r="CW512" s="17"/>
      <c r="CX512" s="17"/>
      <c r="CY512" s="17"/>
      <c r="CZ512" s="17"/>
      <c r="DA512" s="17"/>
      <c r="DB512" s="17"/>
      <c r="DC512" s="17"/>
      <c r="DD512" s="17"/>
      <c r="DE512" s="17"/>
      <c r="DF512" s="17"/>
      <c r="DG512" s="17"/>
      <c r="DH512" s="17"/>
      <c r="DI512" s="17"/>
      <c r="DJ512" s="17"/>
      <c r="DK512" s="17"/>
      <c r="DL512" s="17"/>
      <c r="DM512" s="17"/>
      <c r="DN512" s="17"/>
      <c r="DO512" s="17"/>
      <c r="DP512" s="17"/>
      <c r="DQ512" s="17"/>
      <c r="DR512" s="17"/>
      <c r="DS512" s="17"/>
      <c r="DT512" s="17"/>
      <c r="DU512" s="17"/>
      <c r="DV512" s="111"/>
      <c r="DW512" s="111"/>
      <c r="DX512" s="111"/>
      <c r="DY512" s="111"/>
      <c r="DZ512" s="111"/>
      <c r="EA512" s="111"/>
      <c r="EB512" s="17"/>
      <c r="EC512" s="17"/>
      <c r="ED512" s="17"/>
      <c r="EE512" s="17"/>
      <c r="EF512" s="17"/>
      <c r="EG512" s="17"/>
      <c r="EH512" s="17"/>
      <c r="EI512" s="17"/>
      <c r="EJ512" s="17"/>
      <c r="EK512" s="17"/>
    </row>
    <row r="513" spans="1:141" ht="16.5" customHeight="1">
      <c r="A513" s="17"/>
      <c r="B513" s="17"/>
      <c r="C513" s="17"/>
      <c r="D513" s="145"/>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46"/>
      <c r="AI513" s="146"/>
      <c r="AJ513" s="17"/>
      <c r="AK513" s="17"/>
      <c r="AL513" s="146"/>
      <c r="AM513" s="146"/>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c r="BN513" s="17"/>
      <c r="BO513" s="17"/>
      <c r="BP513" s="17"/>
      <c r="BQ513" s="17"/>
      <c r="BR513" s="17"/>
      <c r="BS513" s="17"/>
      <c r="BT513" s="17"/>
      <c r="BU513" s="17"/>
      <c r="BV513" s="17"/>
      <c r="BW513" s="17"/>
      <c r="BX513" s="17"/>
      <c r="BY513" s="17"/>
      <c r="BZ513" s="17"/>
      <c r="CA513" s="17"/>
      <c r="CB513" s="17"/>
      <c r="CC513" s="17"/>
      <c r="CD513" s="17"/>
      <c r="CE513" s="17"/>
      <c r="CF513" s="17"/>
      <c r="CG513" s="17"/>
      <c r="CH513" s="17"/>
      <c r="CI513" s="17"/>
      <c r="CJ513" s="17"/>
      <c r="CK513" s="17"/>
      <c r="CL513" s="17"/>
      <c r="CM513" s="17"/>
      <c r="CN513" s="17"/>
      <c r="CO513" s="17"/>
      <c r="CP513" s="17"/>
      <c r="CQ513" s="17"/>
      <c r="CR513" s="17"/>
      <c r="CS513" s="17"/>
      <c r="CT513" s="17"/>
      <c r="CU513" s="17"/>
      <c r="CV513" s="17"/>
      <c r="CW513" s="17"/>
      <c r="CX513" s="17"/>
      <c r="CY513" s="17"/>
      <c r="CZ513" s="17"/>
      <c r="DA513" s="17"/>
      <c r="DB513" s="17"/>
      <c r="DC513" s="17"/>
      <c r="DD513" s="17"/>
      <c r="DE513" s="17"/>
      <c r="DF513" s="17"/>
      <c r="DG513" s="17"/>
      <c r="DH513" s="17"/>
      <c r="DI513" s="17"/>
      <c r="DJ513" s="17"/>
      <c r="DK513" s="17"/>
      <c r="DL513" s="17"/>
      <c r="DM513" s="17"/>
      <c r="DN513" s="17"/>
      <c r="DO513" s="17"/>
      <c r="DP513" s="17"/>
      <c r="DQ513" s="17"/>
      <c r="DR513" s="17"/>
      <c r="DS513" s="17"/>
      <c r="DT513" s="17"/>
      <c r="DU513" s="17"/>
      <c r="DV513" s="111"/>
      <c r="DW513" s="111"/>
      <c r="DX513" s="111"/>
      <c r="DY513" s="111"/>
      <c r="DZ513" s="111"/>
      <c r="EA513" s="111"/>
      <c r="EB513" s="17"/>
      <c r="EC513" s="17"/>
      <c r="ED513" s="17"/>
      <c r="EE513" s="17"/>
      <c r="EF513" s="17"/>
      <c r="EG513" s="17"/>
      <c r="EH513" s="17"/>
      <c r="EI513" s="17"/>
      <c r="EJ513" s="17"/>
      <c r="EK513" s="17"/>
    </row>
    <row r="514" spans="1:141" ht="16.5" customHeight="1">
      <c r="A514" s="17"/>
      <c r="B514" s="17"/>
      <c r="C514" s="17"/>
      <c r="D514" s="145"/>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46"/>
      <c r="AI514" s="146"/>
      <c r="AJ514" s="17"/>
      <c r="AK514" s="17"/>
      <c r="AL514" s="146"/>
      <c r="AM514" s="146"/>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c r="BN514" s="17"/>
      <c r="BO514" s="17"/>
      <c r="BP514" s="17"/>
      <c r="BQ514" s="17"/>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11"/>
      <c r="DW514" s="111"/>
      <c r="DX514" s="111"/>
      <c r="DY514" s="111"/>
      <c r="DZ514" s="111"/>
      <c r="EA514" s="111"/>
      <c r="EB514" s="17"/>
      <c r="EC514" s="17"/>
      <c r="ED514" s="17"/>
      <c r="EE514" s="17"/>
      <c r="EF514" s="17"/>
      <c r="EG514" s="17"/>
      <c r="EH514" s="17"/>
      <c r="EI514" s="17"/>
      <c r="EJ514" s="17"/>
      <c r="EK514" s="17"/>
    </row>
    <row r="515" spans="1:141" ht="16.5" customHeight="1">
      <c r="A515" s="17"/>
      <c r="B515" s="17"/>
      <c r="C515" s="17"/>
      <c r="D515" s="145"/>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46"/>
      <c r="AI515" s="146"/>
      <c r="AJ515" s="17"/>
      <c r="AK515" s="17"/>
      <c r="AL515" s="146"/>
      <c r="AM515" s="146"/>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c r="BN515" s="17"/>
      <c r="BO515" s="17"/>
      <c r="BP515" s="17"/>
      <c r="BQ515" s="17"/>
      <c r="BR515" s="17"/>
      <c r="BS515" s="17"/>
      <c r="BT515" s="17"/>
      <c r="BU515" s="17"/>
      <c r="BV515" s="17"/>
      <c r="BW515" s="17"/>
      <c r="BX515" s="17"/>
      <c r="BY515" s="17"/>
      <c r="BZ515" s="17"/>
      <c r="CA515" s="17"/>
      <c r="CB515" s="17"/>
      <c r="CC515" s="17"/>
      <c r="CD515" s="17"/>
      <c r="CE515" s="17"/>
      <c r="CF515" s="17"/>
      <c r="CG515" s="17"/>
      <c r="CH515" s="17"/>
      <c r="CI515" s="17"/>
      <c r="CJ515" s="17"/>
      <c r="CK515" s="17"/>
      <c r="CL515" s="17"/>
      <c r="CM515" s="17"/>
      <c r="CN515" s="17"/>
      <c r="CO515" s="17"/>
      <c r="CP515" s="17"/>
      <c r="CQ515" s="17"/>
      <c r="CR515" s="17"/>
      <c r="CS515" s="17"/>
      <c r="CT515" s="17"/>
      <c r="CU515" s="17"/>
      <c r="CV515" s="17"/>
      <c r="CW515" s="17"/>
      <c r="CX515" s="17"/>
      <c r="CY515" s="17"/>
      <c r="CZ515" s="17"/>
      <c r="DA515" s="17"/>
      <c r="DB515" s="17"/>
      <c r="DC515" s="17"/>
      <c r="DD515" s="17"/>
      <c r="DE515" s="17"/>
      <c r="DF515" s="17"/>
      <c r="DG515" s="17"/>
      <c r="DH515" s="17"/>
      <c r="DI515" s="17"/>
      <c r="DJ515" s="17"/>
      <c r="DK515" s="17"/>
      <c r="DL515" s="17"/>
      <c r="DM515" s="17"/>
      <c r="DN515" s="17"/>
      <c r="DO515" s="17"/>
      <c r="DP515" s="17"/>
      <c r="DQ515" s="17"/>
      <c r="DR515" s="17"/>
      <c r="DS515" s="17"/>
      <c r="DT515" s="17"/>
      <c r="DU515" s="17"/>
      <c r="DV515" s="111"/>
      <c r="DW515" s="111"/>
      <c r="DX515" s="111"/>
      <c r="DY515" s="111"/>
      <c r="DZ515" s="111"/>
      <c r="EA515" s="111"/>
      <c r="EB515" s="17"/>
      <c r="EC515" s="17"/>
      <c r="ED515" s="17"/>
      <c r="EE515" s="17"/>
      <c r="EF515" s="17"/>
      <c r="EG515" s="17"/>
      <c r="EH515" s="17"/>
      <c r="EI515" s="17"/>
      <c r="EJ515" s="17"/>
      <c r="EK515" s="17"/>
    </row>
    <row r="516" spans="1:141" ht="16.5" customHeight="1">
      <c r="A516" s="17"/>
      <c r="B516" s="17"/>
      <c r="C516" s="17"/>
      <c r="D516" s="145"/>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46"/>
      <c r="AI516" s="146"/>
      <c r="AJ516" s="17"/>
      <c r="AK516" s="17"/>
      <c r="AL516" s="146"/>
      <c r="AM516" s="146"/>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c r="BN516" s="17"/>
      <c r="BO516" s="17"/>
      <c r="BP516" s="17"/>
      <c r="BQ516" s="17"/>
      <c r="BR516" s="17"/>
      <c r="BS516" s="17"/>
      <c r="BT516" s="17"/>
      <c r="BU516" s="17"/>
      <c r="BV516" s="17"/>
      <c r="BW516" s="17"/>
      <c r="BX516" s="17"/>
      <c r="BY516" s="17"/>
      <c r="BZ516" s="17"/>
      <c r="CA516" s="17"/>
      <c r="CB516" s="17"/>
      <c r="CC516" s="17"/>
      <c r="CD516" s="17"/>
      <c r="CE516" s="17"/>
      <c r="CF516" s="17"/>
      <c r="CG516" s="17"/>
      <c r="CH516" s="17"/>
      <c r="CI516" s="17"/>
      <c r="CJ516" s="17"/>
      <c r="CK516" s="17"/>
      <c r="CL516" s="17"/>
      <c r="CM516" s="17"/>
      <c r="CN516" s="17"/>
      <c r="CO516" s="17"/>
      <c r="CP516" s="17"/>
      <c r="CQ516" s="17"/>
      <c r="CR516" s="17"/>
      <c r="CS516" s="17"/>
      <c r="CT516" s="17"/>
      <c r="CU516" s="17"/>
      <c r="CV516" s="17"/>
      <c r="CW516" s="17"/>
      <c r="CX516" s="17"/>
      <c r="CY516" s="17"/>
      <c r="CZ516" s="17"/>
      <c r="DA516" s="17"/>
      <c r="DB516" s="17"/>
      <c r="DC516" s="17"/>
      <c r="DD516" s="17"/>
      <c r="DE516" s="17"/>
      <c r="DF516" s="17"/>
      <c r="DG516" s="17"/>
      <c r="DH516" s="17"/>
      <c r="DI516" s="17"/>
      <c r="DJ516" s="17"/>
      <c r="DK516" s="17"/>
      <c r="DL516" s="17"/>
      <c r="DM516" s="17"/>
      <c r="DN516" s="17"/>
      <c r="DO516" s="17"/>
      <c r="DP516" s="17"/>
      <c r="DQ516" s="17"/>
      <c r="DR516" s="17"/>
      <c r="DS516" s="17"/>
      <c r="DT516" s="17"/>
      <c r="DU516" s="17"/>
      <c r="DV516" s="111"/>
      <c r="DW516" s="111"/>
      <c r="DX516" s="111"/>
      <c r="DY516" s="111"/>
      <c r="DZ516" s="111"/>
      <c r="EA516" s="111"/>
      <c r="EB516" s="17"/>
      <c r="EC516" s="17"/>
      <c r="ED516" s="17"/>
      <c r="EE516" s="17"/>
      <c r="EF516" s="17"/>
      <c r="EG516" s="17"/>
      <c r="EH516" s="17"/>
      <c r="EI516" s="17"/>
      <c r="EJ516" s="17"/>
      <c r="EK516" s="17"/>
    </row>
    <row r="517" spans="1:141" ht="16.5" customHeight="1">
      <c r="A517" s="17"/>
      <c r="B517" s="17"/>
      <c r="C517" s="17"/>
      <c r="D517" s="145"/>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46"/>
      <c r="AI517" s="146"/>
      <c r="AJ517" s="17"/>
      <c r="AK517" s="17"/>
      <c r="AL517" s="146"/>
      <c r="AM517" s="146"/>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c r="BN517" s="17"/>
      <c r="BO517" s="17"/>
      <c r="BP517" s="17"/>
      <c r="BQ517" s="17"/>
      <c r="BR517" s="17"/>
      <c r="BS517" s="17"/>
      <c r="BT517" s="17"/>
      <c r="BU517" s="17"/>
      <c r="BV517" s="17"/>
      <c r="BW517" s="17"/>
      <c r="BX517" s="17"/>
      <c r="BY517" s="17"/>
      <c r="BZ517" s="17"/>
      <c r="CA517" s="17"/>
      <c r="CB517" s="17"/>
      <c r="CC517" s="17"/>
      <c r="CD517" s="17"/>
      <c r="CE517" s="17"/>
      <c r="CF517" s="17"/>
      <c r="CG517" s="17"/>
      <c r="CH517" s="17"/>
      <c r="CI517" s="17"/>
      <c r="CJ517" s="17"/>
      <c r="CK517" s="17"/>
      <c r="CL517" s="17"/>
      <c r="CM517" s="17"/>
      <c r="CN517" s="17"/>
      <c r="CO517" s="17"/>
      <c r="CP517" s="17"/>
      <c r="CQ517" s="17"/>
      <c r="CR517" s="17"/>
      <c r="CS517" s="17"/>
      <c r="CT517" s="17"/>
      <c r="CU517" s="17"/>
      <c r="CV517" s="17"/>
      <c r="CW517" s="17"/>
      <c r="CX517" s="17"/>
      <c r="CY517" s="17"/>
      <c r="CZ517" s="17"/>
      <c r="DA517" s="17"/>
      <c r="DB517" s="17"/>
      <c r="DC517" s="17"/>
      <c r="DD517" s="17"/>
      <c r="DE517" s="17"/>
      <c r="DF517" s="17"/>
      <c r="DG517" s="17"/>
      <c r="DH517" s="17"/>
      <c r="DI517" s="17"/>
      <c r="DJ517" s="17"/>
      <c r="DK517" s="17"/>
      <c r="DL517" s="17"/>
      <c r="DM517" s="17"/>
      <c r="DN517" s="17"/>
      <c r="DO517" s="17"/>
      <c r="DP517" s="17"/>
      <c r="DQ517" s="17"/>
      <c r="DR517" s="17"/>
      <c r="DS517" s="17"/>
      <c r="DT517" s="17"/>
      <c r="DU517" s="17"/>
      <c r="DV517" s="111"/>
      <c r="DW517" s="111"/>
      <c r="DX517" s="111"/>
      <c r="DY517" s="111"/>
      <c r="DZ517" s="111"/>
      <c r="EA517" s="111"/>
      <c r="EB517" s="17"/>
      <c r="EC517" s="17"/>
      <c r="ED517" s="17"/>
      <c r="EE517" s="17"/>
      <c r="EF517" s="17"/>
      <c r="EG517" s="17"/>
      <c r="EH517" s="17"/>
      <c r="EI517" s="17"/>
      <c r="EJ517" s="17"/>
      <c r="EK517" s="17"/>
    </row>
    <row r="518" spans="1:141" ht="16.5" customHeight="1">
      <c r="A518" s="17"/>
      <c r="B518" s="17"/>
      <c r="C518" s="17"/>
      <c r="D518" s="145"/>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46"/>
      <c r="AI518" s="146"/>
      <c r="AJ518" s="17"/>
      <c r="AK518" s="17"/>
      <c r="AL518" s="146"/>
      <c r="AM518" s="146"/>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c r="BN518" s="17"/>
      <c r="BO518" s="17"/>
      <c r="BP518" s="17"/>
      <c r="BQ518" s="17"/>
      <c r="BR518" s="17"/>
      <c r="BS518" s="17"/>
      <c r="BT518" s="17"/>
      <c r="BU518" s="17"/>
      <c r="BV518" s="17"/>
      <c r="BW518" s="17"/>
      <c r="BX518" s="17"/>
      <c r="BY518" s="17"/>
      <c r="BZ518" s="17"/>
      <c r="CA518" s="17"/>
      <c r="CB518" s="17"/>
      <c r="CC518" s="17"/>
      <c r="CD518" s="17"/>
      <c r="CE518" s="17"/>
      <c r="CF518" s="17"/>
      <c r="CG518" s="17"/>
      <c r="CH518" s="17"/>
      <c r="CI518" s="17"/>
      <c r="CJ518" s="17"/>
      <c r="CK518" s="17"/>
      <c r="CL518" s="17"/>
      <c r="CM518" s="17"/>
      <c r="CN518" s="17"/>
      <c r="CO518" s="17"/>
      <c r="CP518" s="17"/>
      <c r="CQ518" s="17"/>
      <c r="CR518" s="17"/>
      <c r="CS518" s="17"/>
      <c r="CT518" s="17"/>
      <c r="CU518" s="17"/>
      <c r="CV518" s="17"/>
      <c r="CW518" s="17"/>
      <c r="CX518" s="17"/>
      <c r="CY518" s="17"/>
      <c r="CZ518" s="17"/>
      <c r="DA518" s="17"/>
      <c r="DB518" s="17"/>
      <c r="DC518" s="17"/>
      <c r="DD518" s="17"/>
      <c r="DE518" s="17"/>
      <c r="DF518" s="17"/>
      <c r="DG518" s="17"/>
      <c r="DH518" s="17"/>
      <c r="DI518" s="17"/>
      <c r="DJ518" s="17"/>
      <c r="DK518" s="17"/>
      <c r="DL518" s="17"/>
      <c r="DM518" s="17"/>
      <c r="DN518" s="17"/>
      <c r="DO518" s="17"/>
      <c r="DP518" s="17"/>
      <c r="DQ518" s="17"/>
      <c r="DR518" s="17"/>
      <c r="DS518" s="17"/>
      <c r="DT518" s="17"/>
      <c r="DU518" s="17"/>
      <c r="DV518" s="111"/>
      <c r="DW518" s="111"/>
      <c r="DX518" s="111"/>
      <c r="DY518" s="111"/>
      <c r="DZ518" s="111"/>
      <c r="EA518" s="111"/>
      <c r="EB518" s="17"/>
      <c r="EC518" s="17"/>
      <c r="ED518" s="17"/>
      <c r="EE518" s="17"/>
      <c r="EF518" s="17"/>
      <c r="EG518" s="17"/>
      <c r="EH518" s="17"/>
      <c r="EI518" s="17"/>
      <c r="EJ518" s="17"/>
      <c r="EK518" s="17"/>
    </row>
    <row r="519" spans="1:141" ht="16.5" customHeight="1">
      <c r="A519" s="17"/>
      <c r="B519" s="17"/>
      <c r="C519" s="17"/>
      <c r="D519" s="145"/>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46"/>
      <c r="AI519" s="146"/>
      <c r="AJ519" s="17"/>
      <c r="AK519" s="17"/>
      <c r="AL519" s="146"/>
      <c r="AM519" s="146"/>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c r="BN519" s="17"/>
      <c r="BO519" s="17"/>
      <c r="BP519" s="17"/>
      <c r="BQ519" s="17"/>
      <c r="BR519" s="17"/>
      <c r="BS519" s="17"/>
      <c r="BT519" s="17"/>
      <c r="BU519" s="17"/>
      <c r="BV519" s="17"/>
      <c r="BW519" s="17"/>
      <c r="BX519" s="17"/>
      <c r="BY519" s="17"/>
      <c r="BZ519" s="17"/>
      <c r="CA519" s="17"/>
      <c r="CB519" s="17"/>
      <c r="CC519" s="17"/>
      <c r="CD519" s="17"/>
      <c r="CE519" s="17"/>
      <c r="CF519" s="17"/>
      <c r="CG519" s="17"/>
      <c r="CH519" s="17"/>
      <c r="CI519" s="17"/>
      <c r="CJ519" s="17"/>
      <c r="CK519" s="17"/>
      <c r="CL519" s="17"/>
      <c r="CM519" s="17"/>
      <c r="CN519" s="17"/>
      <c r="CO519" s="17"/>
      <c r="CP519" s="17"/>
      <c r="CQ519" s="17"/>
      <c r="CR519" s="17"/>
      <c r="CS519" s="17"/>
      <c r="CT519" s="17"/>
      <c r="CU519" s="17"/>
      <c r="CV519" s="17"/>
      <c r="CW519" s="17"/>
      <c r="CX519" s="17"/>
      <c r="CY519" s="17"/>
      <c r="CZ519" s="17"/>
      <c r="DA519" s="17"/>
      <c r="DB519" s="17"/>
      <c r="DC519" s="17"/>
      <c r="DD519" s="17"/>
      <c r="DE519" s="17"/>
      <c r="DF519" s="17"/>
      <c r="DG519" s="17"/>
      <c r="DH519" s="17"/>
      <c r="DI519" s="17"/>
      <c r="DJ519" s="17"/>
      <c r="DK519" s="17"/>
      <c r="DL519" s="17"/>
      <c r="DM519" s="17"/>
      <c r="DN519" s="17"/>
      <c r="DO519" s="17"/>
      <c r="DP519" s="17"/>
      <c r="DQ519" s="17"/>
      <c r="DR519" s="17"/>
      <c r="DS519" s="17"/>
      <c r="DT519" s="17"/>
      <c r="DU519" s="17"/>
      <c r="DV519" s="111"/>
      <c r="DW519" s="111"/>
      <c r="DX519" s="111"/>
      <c r="DY519" s="111"/>
      <c r="DZ519" s="111"/>
      <c r="EA519" s="111"/>
      <c r="EB519" s="17"/>
      <c r="EC519" s="17"/>
      <c r="ED519" s="17"/>
      <c r="EE519" s="17"/>
      <c r="EF519" s="17"/>
      <c r="EG519" s="17"/>
      <c r="EH519" s="17"/>
      <c r="EI519" s="17"/>
      <c r="EJ519" s="17"/>
      <c r="EK519" s="17"/>
    </row>
    <row r="520" spans="1:141" ht="16.5" customHeight="1">
      <c r="A520" s="17"/>
      <c r="B520" s="17"/>
      <c r="C520" s="17"/>
      <c r="D520" s="145"/>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46"/>
      <c r="AI520" s="146"/>
      <c r="AJ520" s="17"/>
      <c r="AK520" s="17"/>
      <c r="AL520" s="146"/>
      <c r="AM520" s="146"/>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c r="BN520" s="17"/>
      <c r="BO520" s="17"/>
      <c r="BP520" s="17"/>
      <c r="BQ520" s="17"/>
      <c r="BR520" s="17"/>
      <c r="BS520" s="17"/>
      <c r="BT520" s="17"/>
      <c r="BU520" s="17"/>
      <c r="BV520" s="17"/>
      <c r="BW520" s="17"/>
      <c r="BX520" s="17"/>
      <c r="BY520" s="17"/>
      <c r="BZ520" s="17"/>
      <c r="CA520" s="17"/>
      <c r="CB520" s="17"/>
      <c r="CC520" s="17"/>
      <c r="CD520" s="17"/>
      <c r="CE520" s="17"/>
      <c r="CF520" s="17"/>
      <c r="CG520" s="17"/>
      <c r="CH520" s="17"/>
      <c r="CI520" s="17"/>
      <c r="CJ520" s="17"/>
      <c r="CK520" s="17"/>
      <c r="CL520" s="17"/>
      <c r="CM520" s="17"/>
      <c r="CN520" s="17"/>
      <c r="CO520" s="17"/>
      <c r="CP520" s="17"/>
      <c r="CQ520" s="17"/>
      <c r="CR520" s="17"/>
      <c r="CS520" s="17"/>
      <c r="CT520" s="17"/>
      <c r="CU520" s="17"/>
      <c r="CV520" s="17"/>
      <c r="CW520" s="17"/>
      <c r="CX520" s="17"/>
      <c r="CY520" s="17"/>
      <c r="CZ520" s="17"/>
      <c r="DA520" s="17"/>
      <c r="DB520" s="17"/>
      <c r="DC520" s="17"/>
      <c r="DD520" s="17"/>
      <c r="DE520" s="17"/>
      <c r="DF520" s="17"/>
      <c r="DG520" s="17"/>
      <c r="DH520" s="17"/>
      <c r="DI520" s="17"/>
      <c r="DJ520" s="17"/>
      <c r="DK520" s="17"/>
      <c r="DL520" s="17"/>
      <c r="DM520" s="17"/>
      <c r="DN520" s="17"/>
      <c r="DO520" s="17"/>
      <c r="DP520" s="17"/>
      <c r="DQ520" s="17"/>
      <c r="DR520" s="17"/>
      <c r="DS520" s="17"/>
      <c r="DT520" s="17"/>
      <c r="DU520" s="17"/>
      <c r="DV520" s="111"/>
      <c r="DW520" s="111"/>
      <c r="DX520" s="111"/>
      <c r="DY520" s="111"/>
      <c r="DZ520" s="111"/>
      <c r="EA520" s="111"/>
      <c r="EB520" s="17"/>
      <c r="EC520" s="17"/>
      <c r="ED520" s="17"/>
      <c r="EE520" s="17"/>
      <c r="EF520" s="17"/>
      <c r="EG520" s="17"/>
      <c r="EH520" s="17"/>
      <c r="EI520" s="17"/>
      <c r="EJ520" s="17"/>
      <c r="EK520" s="17"/>
    </row>
    <row r="521" spans="1:141" ht="16.5" customHeight="1">
      <c r="A521" s="17"/>
      <c r="B521" s="17"/>
      <c r="C521" s="17"/>
      <c r="D521" s="145"/>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46"/>
      <c r="AI521" s="146"/>
      <c r="AJ521" s="17"/>
      <c r="AK521" s="17"/>
      <c r="AL521" s="146"/>
      <c r="AM521" s="146"/>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c r="BN521" s="17"/>
      <c r="BO521" s="17"/>
      <c r="BP521" s="17"/>
      <c r="BQ521" s="17"/>
      <c r="BR521" s="17"/>
      <c r="BS521" s="17"/>
      <c r="BT521" s="17"/>
      <c r="BU521" s="17"/>
      <c r="BV521" s="17"/>
      <c r="BW521" s="17"/>
      <c r="BX521" s="17"/>
      <c r="BY521" s="17"/>
      <c r="BZ521" s="17"/>
      <c r="CA521" s="17"/>
      <c r="CB521" s="17"/>
      <c r="CC521" s="17"/>
      <c r="CD521" s="17"/>
      <c r="CE521" s="17"/>
      <c r="CF521" s="17"/>
      <c r="CG521" s="17"/>
      <c r="CH521" s="17"/>
      <c r="CI521" s="17"/>
      <c r="CJ521" s="17"/>
      <c r="CK521" s="17"/>
      <c r="CL521" s="17"/>
      <c r="CM521" s="17"/>
      <c r="CN521" s="17"/>
      <c r="CO521" s="17"/>
      <c r="CP521" s="17"/>
      <c r="CQ521" s="17"/>
      <c r="CR521" s="17"/>
      <c r="CS521" s="17"/>
      <c r="CT521" s="17"/>
      <c r="CU521" s="17"/>
      <c r="CV521" s="17"/>
      <c r="CW521" s="17"/>
      <c r="CX521" s="17"/>
      <c r="CY521" s="17"/>
      <c r="CZ521" s="17"/>
      <c r="DA521" s="17"/>
      <c r="DB521" s="17"/>
      <c r="DC521" s="17"/>
      <c r="DD521" s="17"/>
      <c r="DE521" s="17"/>
      <c r="DF521" s="17"/>
      <c r="DG521" s="17"/>
      <c r="DH521" s="17"/>
      <c r="DI521" s="17"/>
      <c r="DJ521" s="17"/>
      <c r="DK521" s="17"/>
      <c r="DL521" s="17"/>
      <c r="DM521" s="17"/>
      <c r="DN521" s="17"/>
      <c r="DO521" s="17"/>
      <c r="DP521" s="17"/>
      <c r="DQ521" s="17"/>
      <c r="DR521" s="17"/>
      <c r="DS521" s="17"/>
      <c r="DT521" s="17"/>
      <c r="DU521" s="17"/>
      <c r="DV521" s="111"/>
      <c r="DW521" s="111"/>
      <c r="DX521" s="111"/>
      <c r="DY521" s="111"/>
      <c r="DZ521" s="111"/>
      <c r="EA521" s="111"/>
      <c r="EB521" s="17"/>
      <c r="EC521" s="17"/>
      <c r="ED521" s="17"/>
      <c r="EE521" s="17"/>
      <c r="EF521" s="17"/>
      <c r="EG521" s="17"/>
      <c r="EH521" s="17"/>
      <c r="EI521" s="17"/>
      <c r="EJ521" s="17"/>
      <c r="EK521" s="17"/>
    </row>
    <row r="522" spans="1:141" ht="16.5" customHeight="1">
      <c r="A522" s="17"/>
      <c r="B522" s="17"/>
      <c r="C522" s="17"/>
      <c r="D522" s="145"/>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46"/>
      <c r="AI522" s="146"/>
      <c r="AJ522" s="17"/>
      <c r="AK522" s="17"/>
      <c r="AL522" s="146"/>
      <c r="AM522" s="146"/>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c r="BN522" s="17"/>
      <c r="BO522" s="17"/>
      <c r="BP522" s="17"/>
      <c r="BQ522" s="17"/>
      <c r="BR522" s="17"/>
      <c r="BS522" s="17"/>
      <c r="BT522" s="17"/>
      <c r="BU522" s="17"/>
      <c r="BV522" s="17"/>
      <c r="BW522" s="17"/>
      <c r="BX522" s="17"/>
      <c r="BY522" s="17"/>
      <c r="BZ522" s="17"/>
      <c r="CA522" s="17"/>
      <c r="CB522" s="17"/>
      <c r="CC522" s="17"/>
      <c r="CD522" s="17"/>
      <c r="CE522" s="17"/>
      <c r="CF522" s="17"/>
      <c r="CG522" s="17"/>
      <c r="CH522" s="17"/>
      <c r="CI522" s="17"/>
      <c r="CJ522" s="17"/>
      <c r="CK522" s="17"/>
      <c r="CL522" s="17"/>
      <c r="CM522" s="17"/>
      <c r="CN522" s="17"/>
      <c r="CO522" s="17"/>
      <c r="CP522" s="17"/>
      <c r="CQ522" s="17"/>
      <c r="CR522" s="17"/>
      <c r="CS522" s="17"/>
      <c r="CT522" s="17"/>
      <c r="CU522" s="17"/>
      <c r="CV522" s="17"/>
      <c r="CW522" s="17"/>
      <c r="CX522" s="17"/>
      <c r="CY522" s="17"/>
      <c r="CZ522" s="17"/>
      <c r="DA522" s="17"/>
      <c r="DB522" s="17"/>
      <c r="DC522" s="17"/>
      <c r="DD522" s="17"/>
      <c r="DE522" s="17"/>
      <c r="DF522" s="17"/>
      <c r="DG522" s="17"/>
      <c r="DH522" s="17"/>
      <c r="DI522" s="17"/>
      <c r="DJ522" s="17"/>
      <c r="DK522" s="17"/>
      <c r="DL522" s="17"/>
      <c r="DM522" s="17"/>
      <c r="DN522" s="17"/>
      <c r="DO522" s="17"/>
      <c r="DP522" s="17"/>
      <c r="DQ522" s="17"/>
      <c r="DR522" s="17"/>
      <c r="DS522" s="17"/>
      <c r="DT522" s="17"/>
      <c r="DU522" s="17"/>
      <c r="DV522" s="111"/>
      <c r="DW522" s="111"/>
      <c r="DX522" s="111"/>
      <c r="DY522" s="111"/>
      <c r="DZ522" s="111"/>
      <c r="EA522" s="111"/>
      <c r="EB522" s="17"/>
      <c r="EC522" s="17"/>
      <c r="ED522" s="17"/>
      <c r="EE522" s="17"/>
      <c r="EF522" s="17"/>
      <c r="EG522" s="17"/>
      <c r="EH522" s="17"/>
      <c r="EI522" s="17"/>
      <c r="EJ522" s="17"/>
      <c r="EK522" s="17"/>
    </row>
    <row r="523" spans="1:141" ht="16.5" customHeight="1">
      <c r="A523" s="17"/>
      <c r="B523" s="17"/>
      <c r="C523" s="17"/>
      <c r="D523" s="145"/>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46"/>
      <c r="AI523" s="146"/>
      <c r="AJ523" s="17"/>
      <c r="AK523" s="17"/>
      <c r="AL523" s="146"/>
      <c r="AM523" s="146"/>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c r="BN523" s="17"/>
      <c r="BO523" s="17"/>
      <c r="BP523" s="17"/>
      <c r="BQ523" s="17"/>
      <c r="BR523" s="17"/>
      <c r="BS523" s="17"/>
      <c r="BT523" s="17"/>
      <c r="BU523" s="17"/>
      <c r="BV523" s="17"/>
      <c r="BW523" s="17"/>
      <c r="BX523" s="17"/>
      <c r="BY523" s="17"/>
      <c r="BZ523" s="17"/>
      <c r="CA523" s="17"/>
      <c r="CB523" s="17"/>
      <c r="CC523" s="17"/>
      <c r="CD523" s="17"/>
      <c r="CE523" s="17"/>
      <c r="CF523" s="17"/>
      <c r="CG523" s="17"/>
      <c r="CH523" s="17"/>
      <c r="CI523" s="17"/>
      <c r="CJ523" s="17"/>
      <c r="CK523" s="17"/>
      <c r="CL523" s="17"/>
      <c r="CM523" s="17"/>
      <c r="CN523" s="17"/>
      <c r="CO523" s="17"/>
      <c r="CP523" s="17"/>
      <c r="CQ523" s="17"/>
      <c r="CR523" s="17"/>
      <c r="CS523" s="17"/>
      <c r="CT523" s="17"/>
      <c r="CU523" s="17"/>
      <c r="CV523" s="17"/>
      <c r="CW523" s="17"/>
      <c r="CX523" s="17"/>
      <c r="CY523" s="17"/>
      <c r="CZ523" s="17"/>
      <c r="DA523" s="17"/>
      <c r="DB523" s="17"/>
      <c r="DC523" s="17"/>
      <c r="DD523" s="17"/>
      <c r="DE523" s="17"/>
      <c r="DF523" s="17"/>
      <c r="DG523" s="17"/>
      <c r="DH523" s="17"/>
      <c r="DI523" s="17"/>
      <c r="DJ523" s="17"/>
      <c r="DK523" s="17"/>
      <c r="DL523" s="17"/>
      <c r="DM523" s="17"/>
      <c r="DN523" s="17"/>
      <c r="DO523" s="17"/>
      <c r="DP523" s="17"/>
      <c r="DQ523" s="17"/>
      <c r="DR523" s="17"/>
      <c r="DS523" s="17"/>
      <c r="DT523" s="17"/>
      <c r="DU523" s="17"/>
      <c r="DV523" s="111"/>
      <c r="DW523" s="111"/>
      <c r="DX523" s="111"/>
      <c r="DY523" s="111"/>
      <c r="DZ523" s="111"/>
      <c r="EA523" s="111"/>
      <c r="EB523" s="17"/>
      <c r="EC523" s="17"/>
      <c r="ED523" s="17"/>
      <c r="EE523" s="17"/>
      <c r="EF523" s="17"/>
      <c r="EG523" s="17"/>
      <c r="EH523" s="17"/>
      <c r="EI523" s="17"/>
      <c r="EJ523" s="17"/>
      <c r="EK523" s="17"/>
    </row>
    <row r="524" spans="1:141" ht="16.5" customHeight="1">
      <c r="A524" s="17"/>
      <c r="B524" s="17"/>
      <c r="C524" s="17"/>
      <c r="D524" s="145"/>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46"/>
      <c r="AI524" s="146"/>
      <c r="AJ524" s="17"/>
      <c r="AK524" s="17"/>
      <c r="AL524" s="146"/>
      <c r="AM524" s="146"/>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c r="BN524" s="17"/>
      <c r="BO524" s="17"/>
      <c r="BP524" s="17"/>
      <c r="BQ524" s="17"/>
      <c r="BR524" s="17"/>
      <c r="BS524" s="17"/>
      <c r="BT524" s="17"/>
      <c r="BU524" s="17"/>
      <c r="BV524" s="17"/>
      <c r="BW524" s="17"/>
      <c r="BX524" s="17"/>
      <c r="BY524" s="17"/>
      <c r="BZ524" s="17"/>
      <c r="CA524" s="17"/>
      <c r="CB524" s="17"/>
      <c r="CC524" s="17"/>
      <c r="CD524" s="17"/>
      <c r="CE524" s="17"/>
      <c r="CF524" s="17"/>
      <c r="CG524" s="17"/>
      <c r="CH524" s="17"/>
      <c r="CI524" s="17"/>
      <c r="CJ524" s="17"/>
      <c r="CK524" s="17"/>
      <c r="CL524" s="17"/>
      <c r="CM524" s="17"/>
      <c r="CN524" s="17"/>
      <c r="CO524" s="17"/>
      <c r="CP524" s="17"/>
      <c r="CQ524" s="17"/>
      <c r="CR524" s="17"/>
      <c r="CS524" s="17"/>
      <c r="CT524" s="17"/>
      <c r="CU524" s="17"/>
      <c r="CV524" s="17"/>
      <c r="CW524" s="17"/>
      <c r="CX524" s="17"/>
      <c r="CY524" s="17"/>
      <c r="CZ524" s="17"/>
      <c r="DA524" s="17"/>
      <c r="DB524" s="17"/>
      <c r="DC524" s="17"/>
      <c r="DD524" s="17"/>
      <c r="DE524" s="17"/>
      <c r="DF524" s="17"/>
      <c r="DG524" s="17"/>
      <c r="DH524" s="17"/>
      <c r="DI524" s="17"/>
      <c r="DJ524" s="17"/>
      <c r="DK524" s="17"/>
      <c r="DL524" s="17"/>
      <c r="DM524" s="17"/>
      <c r="DN524" s="17"/>
      <c r="DO524" s="17"/>
      <c r="DP524" s="17"/>
      <c r="DQ524" s="17"/>
      <c r="DR524" s="17"/>
      <c r="DS524" s="17"/>
      <c r="DT524" s="17"/>
      <c r="DU524" s="17"/>
      <c r="DV524" s="111"/>
      <c r="DW524" s="111"/>
      <c r="DX524" s="111"/>
      <c r="DY524" s="111"/>
      <c r="DZ524" s="111"/>
      <c r="EA524" s="111"/>
      <c r="EB524" s="17"/>
      <c r="EC524" s="17"/>
      <c r="ED524" s="17"/>
      <c r="EE524" s="17"/>
      <c r="EF524" s="17"/>
      <c r="EG524" s="17"/>
      <c r="EH524" s="17"/>
      <c r="EI524" s="17"/>
      <c r="EJ524" s="17"/>
      <c r="EK524" s="17"/>
    </row>
    <row r="525" spans="1:141" ht="16.5" customHeight="1">
      <c r="A525" s="17"/>
      <c r="B525" s="17"/>
      <c r="C525" s="17"/>
      <c r="D525" s="145"/>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46"/>
      <c r="AI525" s="146"/>
      <c r="AJ525" s="17"/>
      <c r="AK525" s="17"/>
      <c r="AL525" s="146"/>
      <c r="AM525" s="146"/>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c r="BN525" s="17"/>
      <c r="BO525" s="17"/>
      <c r="BP525" s="17"/>
      <c r="BQ525" s="17"/>
      <c r="BR525" s="17"/>
      <c r="BS525" s="17"/>
      <c r="BT525" s="17"/>
      <c r="BU525" s="17"/>
      <c r="BV525" s="17"/>
      <c r="BW525" s="17"/>
      <c r="BX525" s="17"/>
      <c r="BY525" s="17"/>
      <c r="BZ525" s="17"/>
      <c r="CA525" s="17"/>
      <c r="CB525" s="17"/>
      <c r="CC525" s="17"/>
      <c r="CD525" s="17"/>
      <c r="CE525" s="17"/>
      <c r="CF525" s="17"/>
      <c r="CG525" s="17"/>
      <c r="CH525" s="17"/>
      <c r="CI525" s="17"/>
      <c r="CJ525" s="17"/>
      <c r="CK525" s="17"/>
      <c r="CL525" s="17"/>
      <c r="CM525" s="17"/>
      <c r="CN525" s="17"/>
      <c r="CO525" s="17"/>
      <c r="CP525" s="17"/>
      <c r="CQ525" s="17"/>
      <c r="CR525" s="17"/>
      <c r="CS525" s="17"/>
      <c r="CT525" s="17"/>
      <c r="CU525" s="17"/>
      <c r="CV525" s="17"/>
      <c r="CW525" s="17"/>
      <c r="CX525" s="17"/>
      <c r="CY525" s="17"/>
      <c r="CZ525" s="17"/>
      <c r="DA525" s="17"/>
      <c r="DB525" s="17"/>
      <c r="DC525" s="17"/>
      <c r="DD525" s="17"/>
      <c r="DE525" s="17"/>
      <c r="DF525" s="17"/>
      <c r="DG525" s="17"/>
      <c r="DH525" s="17"/>
      <c r="DI525" s="17"/>
      <c r="DJ525" s="17"/>
      <c r="DK525" s="17"/>
      <c r="DL525" s="17"/>
      <c r="DM525" s="17"/>
      <c r="DN525" s="17"/>
      <c r="DO525" s="17"/>
      <c r="DP525" s="17"/>
      <c r="DQ525" s="17"/>
      <c r="DR525" s="17"/>
      <c r="DS525" s="17"/>
      <c r="DT525" s="17"/>
      <c r="DU525" s="17"/>
      <c r="DV525" s="111"/>
      <c r="DW525" s="111"/>
      <c r="DX525" s="111"/>
      <c r="DY525" s="111"/>
      <c r="DZ525" s="111"/>
      <c r="EA525" s="111"/>
      <c r="EB525" s="17"/>
      <c r="EC525" s="17"/>
      <c r="ED525" s="17"/>
      <c r="EE525" s="17"/>
      <c r="EF525" s="17"/>
      <c r="EG525" s="17"/>
      <c r="EH525" s="17"/>
      <c r="EI525" s="17"/>
      <c r="EJ525" s="17"/>
      <c r="EK525" s="17"/>
    </row>
    <row r="526" spans="1:141" ht="16.5" customHeight="1">
      <c r="A526" s="17"/>
      <c r="B526" s="17"/>
      <c r="C526" s="17"/>
      <c r="D526" s="145"/>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46"/>
      <c r="AI526" s="146"/>
      <c r="AJ526" s="17"/>
      <c r="AK526" s="17"/>
      <c r="AL526" s="146"/>
      <c r="AM526" s="146"/>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c r="BN526" s="17"/>
      <c r="BO526" s="17"/>
      <c r="BP526" s="17"/>
      <c r="BQ526" s="17"/>
      <c r="BR526" s="17"/>
      <c r="BS526" s="17"/>
      <c r="BT526" s="17"/>
      <c r="BU526" s="17"/>
      <c r="BV526" s="17"/>
      <c r="BW526" s="17"/>
      <c r="BX526" s="17"/>
      <c r="BY526" s="17"/>
      <c r="BZ526" s="17"/>
      <c r="CA526" s="17"/>
      <c r="CB526" s="17"/>
      <c r="CC526" s="17"/>
      <c r="CD526" s="17"/>
      <c r="CE526" s="17"/>
      <c r="CF526" s="17"/>
      <c r="CG526" s="17"/>
      <c r="CH526" s="17"/>
      <c r="CI526" s="17"/>
      <c r="CJ526" s="17"/>
      <c r="CK526" s="17"/>
      <c r="CL526" s="17"/>
      <c r="CM526" s="17"/>
      <c r="CN526" s="17"/>
      <c r="CO526" s="17"/>
      <c r="CP526" s="17"/>
      <c r="CQ526" s="17"/>
      <c r="CR526" s="17"/>
      <c r="CS526" s="17"/>
      <c r="CT526" s="17"/>
      <c r="CU526" s="17"/>
      <c r="CV526" s="17"/>
      <c r="CW526" s="17"/>
      <c r="CX526" s="17"/>
      <c r="CY526" s="17"/>
      <c r="CZ526" s="17"/>
      <c r="DA526" s="17"/>
      <c r="DB526" s="17"/>
      <c r="DC526" s="17"/>
      <c r="DD526" s="17"/>
      <c r="DE526" s="17"/>
      <c r="DF526" s="17"/>
      <c r="DG526" s="17"/>
      <c r="DH526" s="17"/>
      <c r="DI526" s="17"/>
      <c r="DJ526" s="17"/>
      <c r="DK526" s="17"/>
      <c r="DL526" s="17"/>
      <c r="DM526" s="17"/>
      <c r="DN526" s="17"/>
      <c r="DO526" s="17"/>
      <c r="DP526" s="17"/>
      <c r="DQ526" s="17"/>
      <c r="DR526" s="17"/>
      <c r="DS526" s="17"/>
      <c r="DT526" s="17"/>
      <c r="DU526" s="17"/>
      <c r="DV526" s="111"/>
      <c r="DW526" s="111"/>
      <c r="DX526" s="111"/>
      <c r="DY526" s="111"/>
      <c r="DZ526" s="111"/>
      <c r="EA526" s="111"/>
      <c r="EB526" s="17"/>
      <c r="EC526" s="17"/>
      <c r="ED526" s="17"/>
      <c r="EE526" s="17"/>
      <c r="EF526" s="17"/>
      <c r="EG526" s="17"/>
      <c r="EH526" s="17"/>
      <c r="EI526" s="17"/>
      <c r="EJ526" s="17"/>
      <c r="EK526" s="17"/>
    </row>
    <row r="527" spans="1:141" ht="16.5" customHeight="1">
      <c r="A527" s="17"/>
      <c r="B527" s="17"/>
      <c r="C527" s="17"/>
      <c r="D527" s="145"/>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46"/>
      <c r="AI527" s="146"/>
      <c r="AJ527" s="17"/>
      <c r="AK527" s="17"/>
      <c r="AL527" s="146"/>
      <c r="AM527" s="146"/>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c r="BN527" s="17"/>
      <c r="BO527" s="17"/>
      <c r="BP527" s="17"/>
      <c r="BQ527" s="17"/>
      <c r="BR527" s="17"/>
      <c r="BS527" s="17"/>
      <c r="BT527" s="17"/>
      <c r="BU527" s="17"/>
      <c r="BV527" s="17"/>
      <c r="BW527" s="17"/>
      <c r="BX527" s="17"/>
      <c r="BY527" s="17"/>
      <c r="BZ527" s="17"/>
      <c r="CA527" s="17"/>
      <c r="CB527" s="17"/>
      <c r="CC527" s="17"/>
      <c r="CD527" s="17"/>
      <c r="CE527" s="17"/>
      <c r="CF527" s="17"/>
      <c r="CG527" s="17"/>
      <c r="CH527" s="17"/>
      <c r="CI527" s="17"/>
      <c r="CJ527" s="17"/>
      <c r="CK527" s="17"/>
      <c r="CL527" s="17"/>
      <c r="CM527" s="17"/>
      <c r="CN527" s="17"/>
      <c r="CO527" s="17"/>
      <c r="CP527" s="17"/>
      <c r="CQ527" s="17"/>
      <c r="CR527" s="17"/>
      <c r="CS527" s="17"/>
      <c r="CT527" s="17"/>
      <c r="CU527" s="17"/>
      <c r="CV527" s="17"/>
      <c r="CW527" s="17"/>
      <c r="CX527" s="17"/>
      <c r="CY527" s="17"/>
      <c r="CZ527" s="17"/>
      <c r="DA527" s="17"/>
      <c r="DB527" s="17"/>
      <c r="DC527" s="17"/>
      <c r="DD527" s="17"/>
      <c r="DE527" s="17"/>
      <c r="DF527" s="17"/>
      <c r="DG527" s="17"/>
      <c r="DH527" s="17"/>
      <c r="DI527" s="17"/>
      <c r="DJ527" s="17"/>
      <c r="DK527" s="17"/>
      <c r="DL527" s="17"/>
      <c r="DM527" s="17"/>
      <c r="DN527" s="17"/>
      <c r="DO527" s="17"/>
      <c r="DP527" s="17"/>
      <c r="DQ527" s="17"/>
      <c r="DR527" s="17"/>
      <c r="DS527" s="17"/>
      <c r="DT527" s="17"/>
      <c r="DU527" s="17"/>
      <c r="DV527" s="111"/>
      <c r="DW527" s="111"/>
      <c r="DX527" s="111"/>
      <c r="DY527" s="111"/>
      <c r="DZ527" s="111"/>
      <c r="EA527" s="111"/>
      <c r="EB527" s="17"/>
      <c r="EC527" s="17"/>
      <c r="ED527" s="17"/>
      <c r="EE527" s="17"/>
      <c r="EF527" s="17"/>
      <c r="EG527" s="17"/>
      <c r="EH527" s="17"/>
      <c r="EI527" s="17"/>
      <c r="EJ527" s="17"/>
      <c r="EK527" s="17"/>
    </row>
    <row r="528" spans="1:141" ht="16.5" customHeight="1">
      <c r="A528" s="17"/>
      <c r="B528" s="17"/>
      <c r="C528" s="17"/>
      <c r="D528" s="145"/>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46"/>
      <c r="AI528" s="146"/>
      <c r="AJ528" s="17"/>
      <c r="AK528" s="17"/>
      <c r="AL528" s="146"/>
      <c r="AM528" s="146"/>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c r="BN528" s="17"/>
      <c r="BO528" s="17"/>
      <c r="BP528" s="17"/>
      <c r="BQ528" s="17"/>
      <c r="BR528" s="17"/>
      <c r="BS528" s="17"/>
      <c r="BT528" s="17"/>
      <c r="BU528" s="17"/>
      <c r="BV528" s="17"/>
      <c r="BW528" s="17"/>
      <c r="BX528" s="17"/>
      <c r="BY528" s="17"/>
      <c r="BZ528" s="17"/>
      <c r="CA528" s="17"/>
      <c r="CB528" s="17"/>
      <c r="CC528" s="17"/>
      <c r="CD528" s="17"/>
      <c r="CE528" s="17"/>
      <c r="CF528" s="17"/>
      <c r="CG528" s="17"/>
      <c r="CH528" s="17"/>
      <c r="CI528" s="17"/>
      <c r="CJ528" s="17"/>
      <c r="CK528" s="17"/>
      <c r="CL528" s="17"/>
      <c r="CM528" s="17"/>
      <c r="CN528" s="17"/>
      <c r="CO528" s="17"/>
      <c r="CP528" s="17"/>
      <c r="CQ528" s="17"/>
      <c r="CR528" s="17"/>
      <c r="CS528" s="17"/>
      <c r="CT528" s="17"/>
      <c r="CU528" s="17"/>
      <c r="CV528" s="17"/>
      <c r="CW528" s="17"/>
      <c r="CX528" s="17"/>
      <c r="CY528" s="17"/>
      <c r="CZ528" s="17"/>
      <c r="DA528" s="17"/>
      <c r="DB528" s="17"/>
      <c r="DC528" s="17"/>
      <c r="DD528" s="17"/>
      <c r="DE528" s="17"/>
      <c r="DF528" s="17"/>
      <c r="DG528" s="17"/>
      <c r="DH528" s="17"/>
      <c r="DI528" s="17"/>
      <c r="DJ528" s="17"/>
      <c r="DK528" s="17"/>
      <c r="DL528" s="17"/>
      <c r="DM528" s="17"/>
      <c r="DN528" s="17"/>
      <c r="DO528" s="17"/>
      <c r="DP528" s="17"/>
      <c r="DQ528" s="17"/>
      <c r="DR528" s="17"/>
      <c r="DS528" s="17"/>
      <c r="DT528" s="17"/>
      <c r="DU528" s="17"/>
      <c r="DV528" s="111"/>
      <c r="DW528" s="111"/>
      <c r="DX528" s="111"/>
      <c r="DY528" s="111"/>
      <c r="DZ528" s="111"/>
      <c r="EA528" s="111"/>
      <c r="EB528" s="17"/>
      <c r="EC528" s="17"/>
      <c r="ED528" s="17"/>
      <c r="EE528" s="17"/>
      <c r="EF528" s="17"/>
      <c r="EG528" s="17"/>
      <c r="EH528" s="17"/>
      <c r="EI528" s="17"/>
      <c r="EJ528" s="17"/>
      <c r="EK528" s="17"/>
    </row>
    <row r="529" spans="1:141" ht="16.5" customHeight="1">
      <c r="A529" s="17"/>
      <c r="B529" s="17"/>
      <c r="C529" s="17"/>
      <c r="D529" s="145"/>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46"/>
      <c r="AI529" s="146"/>
      <c r="AJ529" s="17"/>
      <c r="AK529" s="17"/>
      <c r="AL529" s="146"/>
      <c r="AM529" s="146"/>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c r="BN529" s="17"/>
      <c r="BO529" s="17"/>
      <c r="BP529" s="17"/>
      <c r="BQ529" s="17"/>
      <c r="BR529" s="17"/>
      <c r="BS529" s="17"/>
      <c r="BT529" s="17"/>
      <c r="BU529" s="17"/>
      <c r="BV529" s="17"/>
      <c r="BW529" s="17"/>
      <c r="BX529" s="17"/>
      <c r="BY529" s="17"/>
      <c r="BZ529" s="17"/>
      <c r="CA529" s="17"/>
      <c r="CB529" s="17"/>
      <c r="CC529" s="17"/>
      <c r="CD529" s="17"/>
      <c r="CE529" s="17"/>
      <c r="CF529" s="17"/>
      <c r="CG529" s="17"/>
      <c r="CH529" s="17"/>
      <c r="CI529" s="17"/>
      <c r="CJ529" s="17"/>
      <c r="CK529" s="17"/>
      <c r="CL529" s="17"/>
      <c r="CM529" s="17"/>
      <c r="CN529" s="17"/>
      <c r="CO529" s="17"/>
      <c r="CP529" s="17"/>
      <c r="CQ529" s="17"/>
      <c r="CR529" s="17"/>
      <c r="CS529" s="17"/>
      <c r="CT529" s="17"/>
      <c r="CU529" s="17"/>
      <c r="CV529" s="17"/>
      <c r="CW529" s="17"/>
      <c r="CX529" s="17"/>
      <c r="CY529" s="17"/>
      <c r="CZ529" s="17"/>
      <c r="DA529" s="17"/>
      <c r="DB529" s="17"/>
      <c r="DC529" s="17"/>
      <c r="DD529" s="17"/>
      <c r="DE529" s="17"/>
      <c r="DF529" s="17"/>
      <c r="DG529" s="17"/>
      <c r="DH529" s="17"/>
      <c r="DI529" s="17"/>
      <c r="DJ529" s="17"/>
      <c r="DK529" s="17"/>
      <c r="DL529" s="17"/>
      <c r="DM529" s="17"/>
      <c r="DN529" s="17"/>
      <c r="DO529" s="17"/>
      <c r="DP529" s="17"/>
      <c r="DQ529" s="17"/>
      <c r="DR529" s="17"/>
      <c r="DS529" s="17"/>
      <c r="DT529" s="17"/>
      <c r="DU529" s="17"/>
      <c r="DV529" s="111"/>
      <c r="DW529" s="111"/>
      <c r="DX529" s="111"/>
      <c r="DY529" s="111"/>
      <c r="DZ529" s="111"/>
      <c r="EA529" s="111"/>
      <c r="EB529" s="17"/>
      <c r="EC529" s="17"/>
      <c r="ED529" s="17"/>
      <c r="EE529" s="17"/>
      <c r="EF529" s="17"/>
      <c r="EG529" s="17"/>
      <c r="EH529" s="17"/>
      <c r="EI529" s="17"/>
      <c r="EJ529" s="17"/>
      <c r="EK529" s="17"/>
    </row>
    <row r="530" spans="1:141" ht="16.5" customHeight="1">
      <c r="A530" s="17"/>
      <c r="B530" s="17"/>
      <c r="C530" s="17"/>
      <c r="D530" s="145"/>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46"/>
      <c r="AI530" s="146"/>
      <c r="AJ530" s="17"/>
      <c r="AK530" s="17"/>
      <c r="AL530" s="146"/>
      <c r="AM530" s="146"/>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c r="BN530" s="17"/>
      <c r="BO530" s="17"/>
      <c r="BP530" s="17"/>
      <c r="BQ530" s="17"/>
      <c r="BR530" s="17"/>
      <c r="BS530" s="17"/>
      <c r="BT530" s="17"/>
      <c r="BU530" s="17"/>
      <c r="BV530" s="17"/>
      <c r="BW530" s="17"/>
      <c r="BX530" s="17"/>
      <c r="BY530" s="17"/>
      <c r="BZ530" s="17"/>
      <c r="CA530" s="17"/>
      <c r="CB530" s="17"/>
      <c r="CC530" s="17"/>
      <c r="CD530" s="17"/>
      <c r="CE530" s="17"/>
      <c r="CF530" s="17"/>
      <c r="CG530" s="17"/>
      <c r="CH530" s="17"/>
      <c r="CI530" s="17"/>
      <c r="CJ530" s="17"/>
      <c r="CK530" s="17"/>
      <c r="CL530" s="17"/>
      <c r="CM530" s="17"/>
      <c r="CN530" s="17"/>
      <c r="CO530" s="17"/>
      <c r="CP530" s="17"/>
      <c r="CQ530" s="17"/>
      <c r="CR530" s="17"/>
      <c r="CS530" s="17"/>
      <c r="CT530" s="17"/>
      <c r="CU530" s="17"/>
      <c r="CV530" s="17"/>
      <c r="CW530" s="17"/>
      <c r="CX530" s="17"/>
      <c r="CY530" s="17"/>
      <c r="CZ530" s="17"/>
      <c r="DA530" s="17"/>
      <c r="DB530" s="17"/>
      <c r="DC530" s="17"/>
      <c r="DD530" s="17"/>
      <c r="DE530" s="17"/>
      <c r="DF530" s="17"/>
      <c r="DG530" s="17"/>
      <c r="DH530" s="17"/>
      <c r="DI530" s="17"/>
      <c r="DJ530" s="17"/>
      <c r="DK530" s="17"/>
      <c r="DL530" s="17"/>
      <c r="DM530" s="17"/>
      <c r="DN530" s="17"/>
      <c r="DO530" s="17"/>
      <c r="DP530" s="17"/>
      <c r="DQ530" s="17"/>
      <c r="DR530" s="17"/>
      <c r="DS530" s="17"/>
      <c r="DT530" s="17"/>
      <c r="DU530" s="17"/>
      <c r="DV530" s="111"/>
      <c r="DW530" s="111"/>
      <c r="DX530" s="111"/>
      <c r="DY530" s="111"/>
      <c r="DZ530" s="111"/>
      <c r="EA530" s="111"/>
      <c r="EB530" s="17"/>
      <c r="EC530" s="17"/>
      <c r="ED530" s="17"/>
      <c r="EE530" s="17"/>
      <c r="EF530" s="17"/>
      <c r="EG530" s="17"/>
      <c r="EH530" s="17"/>
      <c r="EI530" s="17"/>
      <c r="EJ530" s="17"/>
      <c r="EK530" s="17"/>
    </row>
    <row r="531" spans="1:141" ht="16.5" customHeight="1">
      <c r="A531" s="17"/>
      <c r="B531" s="17"/>
      <c r="C531" s="17"/>
      <c r="D531" s="145"/>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46"/>
      <c r="AI531" s="146"/>
      <c r="AJ531" s="17"/>
      <c r="AK531" s="17"/>
      <c r="AL531" s="146"/>
      <c r="AM531" s="146"/>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c r="BN531" s="17"/>
      <c r="BO531" s="17"/>
      <c r="BP531" s="17"/>
      <c r="BQ531" s="17"/>
      <c r="BR531" s="17"/>
      <c r="BS531" s="17"/>
      <c r="BT531" s="17"/>
      <c r="BU531" s="17"/>
      <c r="BV531" s="17"/>
      <c r="BW531" s="17"/>
      <c r="BX531" s="17"/>
      <c r="BY531" s="17"/>
      <c r="BZ531" s="17"/>
      <c r="CA531" s="17"/>
      <c r="CB531" s="17"/>
      <c r="CC531" s="17"/>
      <c r="CD531" s="17"/>
      <c r="CE531" s="17"/>
      <c r="CF531" s="17"/>
      <c r="CG531" s="17"/>
      <c r="CH531" s="17"/>
      <c r="CI531" s="17"/>
      <c r="CJ531" s="17"/>
      <c r="CK531" s="17"/>
      <c r="CL531" s="17"/>
      <c r="CM531" s="17"/>
      <c r="CN531" s="17"/>
      <c r="CO531" s="17"/>
      <c r="CP531" s="17"/>
      <c r="CQ531" s="17"/>
      <c r="CR531" s="17"/>
      <c r="CS531" s="17"/>
      <c r="CT531" s="17"/>
      <c r="CU531" s="17"/>
      <c r="CV531" s="17"/>
      <c r="CW531" s="17"/>
      <c r="CX531" s="17"/>
      <c r="CY531" s="17"/>
      <c r="CZ531" s="17"/>
      <c r="DA531" s="17"/>
      <c r="DB531" s="17"/>
      <c r="DC531" s="17"/>
      <c r="DD531" s="17"/>
      <c r="DE531" s="17"/>
      <c r="DF531" s="17"/>
      <c r="DG531" s="17"/>
      <c r="DH531" s="17"/>
      <c r="DI531" s="17"/>
      <c r="DJ531" s="17"/>
      <c r="DK531" s="17"/>
      <c r="DL531" s="17"/>
      <c r="DM531" s="17"/>
      <c r="DN531" s="17"/>
      <c r="DO531" s="17"/>
      <c r="DP531" s="17"/>
      <c r="DQ531" s="17"/>
      <c r="DR531" s="17"/>
      <c r="DS531" s="17"/>
      <c r="DT531" s="17"/>
      <c r="DU531" s="17"/>
      <c r="DV531" s="111"/>
      <c r="DW531" s="111"/>
      <c r="DX531" s="111"/>
      <c r="DY531" s="111"/>
      <c r="DZ531" s="111"/>
      <c r="EA531" s="111"/>
      <c r="EB531" s="17"/>
      <c r="EC531" s="17"/>
      <c r="ED531" s="17"/>
      <c r="EE531" s="17"/>
      <c r="EF531" s="17"/>
      <c r="EG531" s="17"/>
      <c r="EH531" s="17"/>
      <c r="EI531" s="17"/>
      <c r="EJ531" s="17"/>
      <c r="EK531" s="17"/>
    </row>
    <row r="532" spans="1:141" ht="16.5" customHeight="1">
      <c r="A532" s="17"/>
      <c r="B532" s="17"/>
      <c r="C532" s="17"/>
      <c r="D532" s="145"/>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46"/>
      <c r="AI532" s="146"/>
      <c r="AJ532" s="17"/>
      <c r="AK532" s="17"/>
      <c r="AL532" s="146"/>
      <c r="AM532" s="146"/>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c r="BN532" s="17"/>
      <c r="BO532" s="17"/>
      <c r="BP532" s="17"/>
      <c r="BQ532" s="17"/>
      <c r="BR532" s="17"/>
      <c r="BS532" s="17"/>
      <c r="BT532" s="17"/>
      <c r="BU532" s="17"/>
      <c r="BV532" s="17"/>
      <c r="BW532" s="17"/>
      <c r="BX532" s="17"/>
      <c r="BY532" s="17"/>
      <c r="BZ532" s="17"/>
      <c r="CA532" s="17"/>
      <c r="CB532" s="17"/>
      <c r="CC532" s="17"/>
      <c r="CD532" s="17"/>
      <c r="CE532" s="17"/>
      <c r="CF532" s="17"/>
      <c r="CG532" s="17"/>
      <c r="CH532" s="17"/>
      <c r="CI532" s="17"/>
      <c r="CJ532" s="17"/>
      <c r="CK532" s="17"/>
      <c r="CL532" s="17"/>
      <c r="CM532" s="17"/>
      <c r="CN532" s="17"/>
      <c r="CO532" s="17"/>
      <c r="CP532" s="17"/>
      <c r="CQ532" s="17"/>
      <c r="CR532" s="17"/>
      <c r="CS532" s="17"/>
      <c r="CT532" s="17"/>
      <c r="CU532" s="17"/>
      <c r="CV532" s="17"/>
      <c r="CW532" s="17"/>
      <c r="CX532" s="17"/>
      <c r="CY532" s="17"/>
      <c r="CZ532" s="17"/>
      <c r="DA532" s="17"/>
      <c r="DB532" s="17"/>
      <c r="DC532" s="17"/>
      <c r="DD532" s="17"/>
      <c r="DE532" s="17"/>
      <c r="DF532" s="17"/>
      <c r="DG532" s="17"/>
      <c r="DH532" s="17"/>
      <c r="DI532" s="17"/>
      <c r="DJ532" s="17"/>
      <c r="DK532" s="17"/>
      <c r="DL532" s="17"/>
      <c r="DM532" s="17"/>
      <c r="DN532" s="17"/>
      <c r="DO532" s="17"/>
      <c r="DP532" s="17"/>
      <c r="DQ532" s="17"/>
      <c r="DR532" s="17"/>
      <c r="DS532" s="17"/>
      <c r="DT532" s="17"/>
      <c r="DU532" s="17"/>
      <c r="DV532" s="111"/>
      <c r="DW532" s="111"/>
      <c r="DX532" s="111"/>
      <c r="DY532" s="111"/>
      <c r="DZ532" s="111"/>
      <c r="EA532" s="111"/>
      <c r="EB532" s="17"/>
      <c r="EC532" s="17"/>
      <c r="ED532" s="17"/>
      <c r="EE532" s="17"/>
      <c r="EF532" s="17"/>
      <c r="EG532" s="17"/>
      <c r="EH532" s="17"/>
      <c r="EI532" s="17"/>
      <c r="EJ532" s="17"/>
      <c r="EK532" s="17"/>
    </row>
    <row r="533" spans="1:141" ht="16.5" customHeight="1">
      <c r="A533" s="17"/>
      <c r="B533" s="17"/>
      <c r="C533" s="17"/>
      <c r="D533" s="145"/>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46"/>
      <c r="AI533" s="146"/>
      <c r="AJ533" s="17"/>
      <c r="AK533" s="17"/>
      <c r="AL533" s="146"/>
      <c r="AM533" s="146"/>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c r="BN533" s="17"/>
      <c r="BO533" s="17"/>
      <c r="BP533" s="17"/>
      <c r="BQ533" s="17"/>
      <c r="BR533" s="17"/>
      <c r="BS533" s="17"/>
      <c r="BT533" s="17"/>
      <c r="BU533" s="17"/>
      <c r="BV533" s="17"/>
      <c r="BW533" s="17"/>
      <c r="BX533" s="17"/>
      <c r="BY533" s="17"/>
      <c r="BZ533" s="17"/>
      <c r="CA533" s="17"/>
      <c r="CB533" s="17"/>
      <c r="CC533" s="17"/>
      <c r="CD533" s="17"/>
      <c r="CE533" s="17"/>
      <c r="CF533" s="17"/>
      <c r="CG533" s="17"/>
      <c r="CH533" s="17"/>
      <c r="CI533" s="17"/>
      <c r="CJ533" s="17"/>
      <c r="CK533" s="17"/>
      <c r="CL533" s="17"/>
      <c r="CM533" s="17"/>
      <c r="CN533" s="17"/>
      <c r="CO533" s="17"/>
      <c r="CP533" s="17"/>
      <c r="CQ533" s="17"/>
      <c r="CR533" s="17"/>
      <c r="CS533" s="17"/>
      <c r="CT533" s="17"/>
      <c r="CU533" s="17"/>
      <c r="CV533" s="17"/>
      <c r="CW533" s="17"/>
      <c r="CX533" s="17"/>
      <c r="CY533" s="17"/>
      <c r="CZ533" s="17"/>
      <c r="DA533" s="17"/>
      <c r="DB533" s="17"/>
      <c r="DC533" s="17"/>
      <c r="DD533" s="17"/>
      <c r="DE533" s="17"/>
      <c r="DF533" s="17"/>
      <c r="DG533" s="17"/>
      <c r="DH533" s="17"/>
      <c r="DI533" s="17"/>
      <c r="DJ533" s="17"/>
      <c r="DK533" s="17"/>
      <c r="DL533" s="17"/>
      <c r="DM533" s="17"/>
      <c r="DN533" s="17"/>
      <c r="DO533" s="17"/>
      <c r="DP533" s="17"/>
      <c r="DQ533" s="17"/>
      <c r="DR533" s="17"/>
      <c r="DS533" s="17"/>
      <c r="DT533" s="17"/>
      <c r="DU533" s="17"/>
      <c r="DV533" s="111"/>
      <c r="DW533" s="111"/>
      <c r="DX533" s="111"/>
      <c r="DY533" s="111"/>
      <c r="DZ533" s="111"/>
      <c r="EA533" s="111"/>
      <c r="EB533" s="17"/>
      <c r="EC533" s="17"/>
      <c r="ED533" s="17"/>
      <c r="EE533" s="17"/>
      <c r="EF533" s="17"/>
      <c r="EG533" s="17"/>
      <c r="EH533" s="17"/>
      <c r="EI533" s="17"/>
      <c r="EJ533" s="17"/>
      <c r="EK533" s="17"/>
    </row>
    <row r="534" spans="1:141" ht="16.5" customHeight="1">
      <c r="A534" s="17"/>
      <c r="B534" s="17"/>
      <c r="C534" s="17"/>
      <c r="D534" s="145"/>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46"/>
      <c r="AI534" s="146"/>
      <c r="AJ534" s="17"/>
      <c r="AK534" s="17"/>
      <c r="AL534" s="146"/>
      <c r="AM534" s="146"/>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c r="BN534" s="17"/>
      <c r="BO534" s="17"/>
      <c r="BP534" s="17"/>
      <c r="BQ534" s="17"/>
      <c r="BR534" s="17"/>
      <c r="BS534" s="17"/>
      <c r="BT534" s="17"/>
      <c r="BU534" s="17"/>
      <c r="BV534" s="17"/>
      <c r="BW534" s="17"/>
      <c r="BX534" s="17"/>
      <c r="BY534" s="17"/>
      <c r="BZ534" s="17"/>
      <c r="CA534" s="17"/>
      <c r="CB534" s="17"/>
      <c r="CC534" s="17"/>
      <c r="CD534" s="17"/>
      <c r="CE534" s="17"/>
      <c r="CF534" s="17"/>
      <c r="CG534" s="17"/>
      <c r="CH534" s="17"/>
      <c r="CI534" s="17"/>
      <c r="CJ534" s="17"/>
      <c r="CK534" s="17"/>
      <c r="CL534" s="17"/>
      <c r="CM534" s="17"/>
      <c r="CN534" s="17"/>
      <c r="CO534" s="17"/>
      <c r="CP534" s="17"/>
      <c r="CQ534" s="17"/>
      <c r="CR534" s="17"/>
      <c r="CS534" s="17"/>
      <c r="CT534" s="17"/>
      <c r="CU534" s="17"/>
      <c r="CV534" s="17"/>
      <c r="CW534" s="17"/>
      <c r="CX534" s="17"/>
      <c r="CY534" s="17"/>
      <c r="CZ534" s="17"/>
      <c r="DA534" s="17"/>
      <c r="DB534" s="17"/>
      <c r="DC534" s="17"/>
      <c r="DD534" s="17"/>
      <c r="DE534" s="17"/>
      <c r="DF534" s="17"/>
      <c r="DG534" s="17"/>
      <c r="DH534" s="17"/>
      <c r="DI534" s="17"/>
      <c r="DJ534" s="17"/>
      <c r="DK534" s="17"/>
      <c r="DL534" s="17"/>
      <c r="DM534" s="17"/>
      <c r="DN534" s="17"/>
      <c r="DO534" s="17"/>
      <c r="DP534" s="17"/>
      <c r="DQ534" s="17"/>
      <c r="DR534" s="17"/>
      <c r="DS534" s="17"/>
      <c r="DT534" s="17"/>
      <c r="DU534" s="17"/>
      <c r="DV534" s="111"/>
      <c r="DW534" s="111"/>
      <c r="DX534" s="111"/>
      <c r="DY534" s="111"/>
      <c r="DZ534" s="111"/>
      <c r="EA534" s="111"/>
      <c r="EB534" s="17"/>
      <c r="EC534" s="17"/>
      <c r="ED534" s="17"/>
      <c r="EE534" s="17"/>
      <c r="EF534" s="17"/>
      <c r="EG534" s="17"/>
      <c r="EH534" s="17"/>
      <c r="EI534" s="17"/>
      <c r="EJ534" s="17"/>
      <c r="EK534" s="17"/>
    </row>
    <row r="535" spans="1:141" ht="16.5" customHeight="1">
      <c r="A535" s="17"/>
      <c r="B535" s="17"/>
      <c r="C535" s="17"/>
      <c r="D535" s="145"/>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46"/>
      <c r="AI535" s="146"/>
      <c r="AJ535" s="17"/>
      <c r="AK535" s="17"/>
      <c r="AL535" s="146"/>
      <c r="AM535" s="146"/>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c r="BN535" s="17"/>
      <c r="BO535" s="17"/>
      <c r="BP535" s="17"/>
      <c r="BQ535" s="17"/>
      <c r="BR535" s="17"/>
      <c r="BS535" s="17"/>
      <c r="BT535" s="17"/>
      <c r="BU535" s="17"/>
      <c r="BV535" s="17"/>
      <c r="BW535" s="17"/>
      <c r="BX535" s="17"/>
      <c r="BY535" s="17"/>
      <c r="BZ535" s="17"/>
      <c r="CA535" s="17"/>
      <c r="CB535" s="17"/>
      <c r="CC535" s="17"/>
      <c r="CD535" s="17"/>
      <c r="CE535" s="17"/>
      <c r="CF535" s="17"/>
      <c r="CG535" s="17"/>
      <c r="CH535" s="17"/>
      <c r="CI535" s="17"/>
      <c r="CJ535" s="17"/>
      <c r="CK535" s="17"/>
      <c r="CL535" s="17"/>
      <c r="CM535" s="17"/>
      <c r="CN535" s="17"/>
      <c r="CO535" s="17"/>
      <c r="CP535" s="17"/>
      <c r="CQ535" s="17"/>
      <c r="CR535" s="17"/>
      <c r="CS535" s="17"/>
      <c r="CT535" s="17"/>
      <c r="CU535" s="17"/>
      <c r="CV535" s="17"/>
      <c r="CW535" s="17"/>
      <c r="CX535" s="17"/>
      <c r="CY535" s="17"/>
      <c r="CZ535" s="17"/>
      <c r="DA535" s="17"/>
      <c r="DB535" s="17"/>
      <c r="DC535" s="17"/>
      <c r="DD535" s="17"/>
      <c r="DE535" s="17"/>
      <c r="DF535" s="17"/>
      <c r="DG535" s="17"/>
      <c r="DH535" s="17"/>
      <c r="DI535" s="17"/>
      <c r="DJ535" s="17"/>
      <c r="DK535" s="17"/>
      <c r="DL535" s="17"/>
      <c r="DM535" s="17"/>
      <c r="DN535" s="17"/>
      <c r="DO535" s="17"/>
      <c r="DP535" s="17"/>
      <c r="DQ535" s="17"/>
      <c r="DR535" s="17"/>
      <c r="DS535" s="17"/>
      <c r="DT535" s="17"/>
      <c r="DU535" s="17"/>
      <c r="DV535" s="111"/>
      <c r="DW535" s="111"/>
      <c r="DX535" s="111"/>
      <c r="DY535" s="111"/>
      <c r="DZ535" s="111"/>
      <c r="EA535" s="111"/>
      <c r="EB535" s="17"/>
      <c r="EC535" s="17"/>
      <c r="ED535" s="17"/>
      <c r="EE535" s="17"/>
      <c r="EF535" s="17"/>
      <c r="EG535" s="17"/>
      <c r="EH535" s="17"/>
      <c r="EI535" s="17"/>
      <c r="EJ535" s="17"/>
      <c r="EK535" s="17"/>
    </row>
    <row r="536" spans="1:141" ht="16.5" customHeight="1">
      <c r="A536" s="17"/>
      <c r="B536" s="17"/>
      <c r="C536" s="17"/>
      <c r="D536" s="145"/>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46"/>
      <c r="AI536" s="146"/>
      <c r="AJ536" s="17"/>
      <c r="AK536" s="17"/>
      <c r="AL536" s="146"/>
      <c r="AM536" s="146"/>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c r="BN536" s="17"/>
      <c r="BO536" s="17"/>
      <c r="BP536" s="17"/>
      <c r="BQ536" s="17"/>
      <c r="BR536" s="17"/>
      <c r="BS536" s="17"/>
      <c r="BT536" s="17"/>
      <c r="BU536" s="17"/>
      <c r="BV536" s="17"/>
      <c r="BW536" s="17"/>
      <c r="BX536" s="17"/>
      <c r="BY536" s="17"/>
      <c r="BZ536" s="17"/>
      <c r="CA536" s="17"/>
      <c r="CB536" s="17"/>
      <c r="CC536" s="17"/>
      <c r="CD536" s="17"/>
      <c r="CE536" s="17"/>
      <c r="CF536" s="17"/>
      <c r="CG536" s="17"/>
      <c r="CH536" s="17"/>
      <c r="CI536" s="17"/>
      <c r="CJ536" s="17"/>
      <c r="CK536" s="17"/>
      <c r="CL536" s="17"/>
      <c r="CM536" s="17"/>
      <c r="CN536" s="17"/>
      <c r="CO536" s="17"/>
      <c r="CP536" s="17"/>
      <c r="CQ536" s="17"/>
      <c r="CR536" s="17"/>
      <c r="CS536" s="17"/>
      <c r="CT536" s="17"/>
      <c r="CU536" s="17"/>
      <c r="CV536" s="17"/>
      <c r="CW536" s="17"/>
      <c r="CX536" s="17"/>
      <c r="CY536" s="17"/>
      <c r="CZ536" s="17"/>
      <c r="DA536" s="17"/>
      <c r="DB536" s="17"/>
      <c r="DC536" s="17"/>
      <c r="DD536" s="17"/>
      <c r="DE536" s="17"/>
      <c r="DF536" s="17"/>
      <c r="DG536" s="17"/>
      <c r="DH536" s="17"/>
      <c r="DI536" s="17"/>
      <c r="DJ536" s="17"/>
      <c r="DK536" s="17"/>
      <c r="DL536" s="17"/>
      <c r="DM536" s="17"/>
      <c r="DN536" s="17"/>
      <c r="DO536" s="17"/>
      <c r="DP536" s="17"/>
      <c r="DQ536" s="17"/>
      <c r="DR536" s="17"/>
      <c r="DS536" s="17"/>
      <c r="DT536" s="17"/>
      <c r="DU536" s="17"/>
      <c r="DV536" s="111"/>
      <c r="DW536" s="111"/>
      <c r="DX536" s="111"/>
      <c r="DY536" s="111"/>
      <c r="DZ536" s="111"/>
      <c r="EA536" s="111"/>
      <c r="EB536" s="17"/>
      <c r="EC536" s="17"/>
      <c r="ED536" s="17"/>
      <c r="EE536" s="17"/>
      <c r="EF536" s="17"/>
      <c r="EG536" s="17"/>
      <c r="EH536" s="17"/>
      <c r="EI536" s="17"/>
      <c r="EJ536" s="17"/>
      <c r="EK536" s="17"/>
    </row>
    <row r="537" spans="1:141" ht="16.5" customHeight="1">
      <c r="A537" s="17"/>
      <c r="B537" s="17"/>
      <c r="C537" s="17"/>
      <c r="D537" s="145"/>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46"/>
      <c r="AI537" s="146"/>
      <c r="AJ537" s="17"/>
      <c r="AK537" s="17"/>
      <c r="AL537" s="146"/>
      <c r="AM537" s="146"/>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c r="BN537" s="17"/>
      <c r="BO537" s="17"/>
      <c r="BP537" s="17"/>
      <c r="BQ537" s="17"/>
      <c r="BR537" s="17"/>
      <c r="BS537" s="17"/>
      <c r="BT537" s="17"/>
      <c r="BU537" s="17"/>
      <c r="BV537" s="17"/>
      <c r="BW537" s="17"/>
      <c r="BX537" s="17"/>
      <c r="BY537" s="17"/>
      <c r="BZ537" s="17"/>
      <c r="CA537" s="17"/>
      <c r="CB537" s="17"/>
      <c r="CC537" s="17"/>
      <c r="CD537" s="17"/>
      <c r="CE537" s="17"/>
      <c r="CF537" s="17"/>
      <c r="CG537" s="17"/>
      <c r="CH537" s="17"/>
      <c r="CI537" s="17"/>
      <c r="CJ537" s="17"/>
      <c r="CK537" s="17"/>
      <c r="CL537" s="17"/>
      <c r="CM537" s="17"/>
      <c r="CN537" s="17"/>
      <c r="CO537" s="17"/>
      <c r="CP537" s="17"/>
      <c r="CQ537" s="17"/>
      <c r="CR537" s="17"/>
      <c r="CS537" s="17"/>
      <c r="CT537" s="17"/>
      <c r="CU537" s="17"/>
      <c r="CV537" s="17"/>
      <c r="CW537" s="17"/>
      <c r="CX537" s="17"/>
      <c r="CY537" s="17"/>
      <c r="CZ537" s="17"/>
      <c r="DA537" s="17"/>
      <c r="DB537" s="17"/>
      <c r="DC537" s="17"/>
      <c r="DD537" s="17"/>
      <c r="DE537" s="17"/>
      <c r="DF537" s="17"/>
      <c r="DG537" s="17"/>
      <c r="DH537" s="17"/>
      <c r="DI537" s="17"/>
      <c r="DJ537" s="17"/>
      <c r="DK537" s="17"/>
      <c r="DL537" s="17"/>
      <c r="DM537" s="17"/>
      <c r="DN537" s="17"/>
      <c r="DO537" s="17"/>
      <c r="DP537" s="17"/>
      <c r="DQ537" s="17"/>
      <c r="DR537" s="17"/>
      <c r="DS537" s="17"/>
      <c r="DT537" s="17"/>
      <c r="DU537" s="17"/>
      <c r="DV537" s="111"/>
      <c r="DW537" s="111"/>
      <c r="DX537" s="111"/>
      <c r="DY537" s="111"/>
      <c r="DZ537" s="111"/>
      <c r="EA537" s="111"/>
      <c r="EB537" s="17"/>
      <c r="EC537" s="17"/>
      <c r="ED537" s="17"/>
      <c r="EE537" s="17"/>
      <c r="EF537" s="17"/>
      <c r="EG537" s="17"/>
      <c r="EH537" s="17"/>
      <c r="EI537" s="17"/>
      <c r="EJ537" s="17"/>
      <c r="EK537" s="17"/>
    </row>
    <row r="538" spans="1:141" ht="16.5" customHeight="1">
      <c r="A538" s="17"/>
      <c r="B538" s="17"/>
      <c r="C538" s="17"/>
      <c r="D538" s="145"/>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46"/>
      <c r="AI538" s="146"/>
      <c r="AJ538" s="17"/>
      <c r="AK538" s="17"/>
      <c r="AL538" s="146"/>
      <c r="AM538" s="146"/>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c r="BN538" s="17"/>
      <c r="BO538" s="17"/>
      <c r="BP538" s="17"/>
      <c r="BQ538" s="17"/>
      <c r="BR538" s="17"/>
      <c r="BS538" s="17"/>
      <c r="BT538" s="17"/>
      <c r="BU538" s="17"/>
      <c r="BV538" s="17"/>
      <c r="BW538" s="17"/>
      <c r="BX538" s="17"/>
      <c r="BY538" s="17"/>
      <c r="BZ538" s="17"/>
      <c r="CA538" s="17"/>
      <c r="CB538" s="17"/>
      <c r="CC538" s="17"/>
      <c r="CD538" s="17"/>
      <c r="CE538" s="17"/>
      <c r="CF538" s="17"/>
      <c r="CG538" s="17"/>
      <c r="CH538" s="17"/>
      <c r="CI538" s="17"/>
      <c r="CJ538" s="17"/>
      <c r="CK538" s="17"/>
      <c r="CL538" s="17"/>
      <c r="CM538" s="17"/>
      <c r="CN538" s="17"/>
      <c r="CO538" s="17"/>
      <c r="CP538" s="17"/>
      <c r="CQ538" s="17"/>
      <c r="CR538" s="17"/>
      <c r="CS538" s="17"/>
      <c r="CT538" s="17"/>
      <c r="CU538" s="17"/>
      <c r="CV538" s="17"/>
      <c r="CW538" s="17"/>
      <c r="CX538" s="17"/>
      <c r="CY538" s="17"/>
      <c r="CZ538" s="17"/>
      <c r="DA538" s="17"/>
      <c r="DB538" s="17"/>
      <c r="DC538" s="17"/>
      <c r="DD538" s="17"/>
      <c r="DE538" s="17"/>
      <c r="DF538" s="17"/>
      <c r="DG538" s="17"/>
      <c r="DH538" s="17"/>
      <c r="DI538" s="17"/>
      <c r="DJ538" s="17"/>
      <c r="DK538" s="17"/>
      <c r="DL538" s="17"/>
      <c r="DM538" s="17"/>
      <c r="DN538" s="17"/>
      <c r="DO538" s="17"/>
      <c r="DP538" s="17"/>
      <c r="DQ538" s="17"/>
      <c r="DR538" s="17"/>
      <c r="DS538" s="17"/>
      <c r="DT538" s="17"/>
      <c r="DU538" s="17"/>
      <c r="DV538" s="111"/>
      <c r="DW538" s="111"/>
      <c r="DX538" s="111"/>
      <c r="DY538" s="111"/>
      <c r="DZ538" s="111"/>
      <c r="EA538" s="111"/>
      <c r="EB538" s="17"/>
      <c r="EC538" s="17"/>
      <c r="ED538" s="17"/>
      <c r="EE538" s="17"/>
      <c r="EF538" s="17"/>
      <c r="EG538" s="17"/>
      <c r="EH538" s="17"/>
      <c r="EI538" s="17"/>
      <c r="EJ538" s="17"/>
      <c r="EK538" s="17"/>
    </row>
    <row r="539" spans="1:141" ht="16.5" customHeight="1">
      <c r="A539" s="17"/>
      <c r="B539" s="17"/>
      <c r="C539" s="17"/>
      <c r="D539" s="145"/>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46"/>
      <c r="AI539" s="146"/>
      <c r="AJ539" s="17"/>
      <c r="AK539" s="17"/>
      <c r="AL539" s="146"/>
      <c r="AM539" s="146"/>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c r="BN539" s="17"/>
      <c r="BO539" s="17"/>
      <c r="BP539" s="17"/>
      <c r="BQ539" s="17"/>
      <c r="BR539" s="17"/>
      <c r="BS539" s="17"/>
      <c r="BT539" s="17"/>
      <c r="BU539" s="17"/>
      <c r="BV539" s="17"/>
      <c r="BW539" s="17"/>
      <c r="BX539" s="17"/>
      <c r="BY539" s="17"/>
      <c r="BZ539" s="17"/>
      <c r="CA539" s="17"/>
      <c r="CB539" s="17"/>
      <c r="CC539" s="17"/>
      <c r="CD539" s="17"/>
      <c r="CE539" s="17"/>
      <c r="CF539" s="17"/>
      <c r="CG539" s="17"/>
      <c r="CH539" s="17"/>
      <c r="CI539" s="17"/>
      <c r="CJ539" s="17"/>
      <c r="CK539" s="17"/>
      <c r="CL539" s="17"/>
      <c r="CM539" s="17"/>
      <c r="CN539" s="17"/>
      <c r="CO539" s="17"/>
      <c r="CP539" s="17"/>
      <c r="CQ539" s="17"/>
      <c r="CR539" s="17"/>
      <c r="CS539" s="17"/>
      <c r="CT539" s="17"/>
      <c r="CU539" s="17"/>
      <c r="CV539" s="17"/>
      <c r="CW539" s="17"/>
      <c r="CX539" s="17"/>
      <c r="CY539" s="17"/>
      <c r="CZ539" s="17"/>
      <c r="DA539" s="17"/>
      <c r="DB539" s="17"/>
      <c r="DC539" s="17"/>
      <c r="DD539" s="17"/>
      <c r="DE539" s="17"/>
      <c r="DF539" s="17"/>
      <c r="DG539" s="17"/>
      <c r="DH539" s="17"/>
      <c r="DI539" s="17"/>
      <c r="DJ539" s="17"/>
      <c r="DK539" s="17"/>
      <c r="DL539" s="17"/>
      <c r="DM539" s="17"/>
      <c r="DN539" s="17"/>
      <c r="DO539" s="17"/>
      <c r="DP539" s="17"/>
      <c r="DQ539" s="17"/>
      <c r="DR539" s="17"/>
      <c r="DS539" s="17"/>
      <c r="DT539" s="17"/>
      <c r="DU539" s="17"/>
      <c r="DV539" s="111"/>
      <c r="DW539" s="111"/>
      <c r="DX539" s="111"/>
      <c r="DY539" s="111"/>
      <c r="DZ539" s="111"/>
      <c r="EA539" s="111"/>
      <c r="EB539" s="17"/>
      <c r="EC539" s="17"/>
      <c r="ED539" s="17"/>
      <c r="EE539" s="17"/>
      <c r="EF539" s="17"/>
      <c r="EG539" s="17"/>
      <c r="EH539" s="17"/>
      <c r="EI539" s="17"/>
      <c r="EJ539" s="17"/>
      <c r="EK539" s="17"/>
    </row>
    <row r="540" spans="1:141" ht="16.5" customHeight="1">
      <c r="A540" s="17"/>
      <c r="B540" s="17"/>
      <c r="C540" s="17"/>
      <c r="D540" s="145"/>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46"/>
      <c r="AI540" s="146"/>
      <c r="AJ540" s="17"/>
      <c r="AK540" s="17"/>
      <c r="AL540" s="146"/>
      <c r="AM540" s="146"/>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c r="BN540" s="17"/>
      <c r="BO540" s="17"/>
      <c r="BP540" s="17"/>
      <c r="BQ540" s="17"/>
      <c r="BR540" s="17"/>
      <c r="BS540" s="17"/>
      <c r="BT540" s="17"/>
      <c r="BU540" s="17"/>
      <c r="BV540" s="17"/>
      <c r="BW540" s="17"/>
      <c r="BX540" s="17"/>
      <c r="BY540" s="17"/>
      <c r="BZ540" s="17"/>
      <c r="CA540" s="17"/>
      <c r="CB540" s="17"/>
      <c r="CC540" s="17"/>
      <c r="CD540" s="17"/>
      <c r="CE540" s="17"/>
      <c r="CF540" s="17"/>
      <c r="CG540" s="17"/>
      <c r="CH540" s="17"/>
      <c r="CI540" s="17"/>
      <c r="CJ540" s="17"/>
      <c r="CK540" s="17"/>
      <c r="CL540" s="17"/>
      <c r="CM540" s="17"/>
      <c r="CN540" s="17"/>
      <c r="CO540" s="17"/>
      <c r="CP540" s="17"/>
      <c r="CQ540" s="17"/>
      <c r="CR540" s="17"/>
      <c r="CS540" s="17"/>
      <c r="CT540" s="17"/>
      <c r="CU540" s="17"/>
      <c r="CV540" s="17"/>
      <c r="CW540" s="17"/>
      <c r="CX540" s="17"/>
      <c r="CY540" s="17"/>
      <c r="CZ540" s="17"/>
      <c r="DA540" s="17"/>
      <c r="DB540" s="17"/>
      <c r="DC540" s="17"/>
      <c r="DD540" s="17"/>
      <c r="DE540" s="17"/>
      <c r="DF540" s="17"/>
      <c r="DG540" s="17"/>
      <c r="DH540" s="17"/>
      <c r="DI540" s="17"/>
      <c r="DJ540" s="17"/>
      <c r="DK540" s="17"/>
      <c r="DL540" s="17"/>
      <c r="DM540" s="17"/>
      <c r="DN540" s="17"/>
      <c r="DO540" s="17"/>
      <c r="DP540" s="17"/>
      <c r="DQ540" s="17"/>
      <c r="DR540" s="17"/>
      <c r="DS540" s="17"/>
      <c r="DT540" s="17"/>
      <c r="DU540" s="17"/>
      <c r="DV540" s="111"/>
      <c r="DW540" s="111"/>
      <c r="DX540" s="111"/>
      <c r="DY540" s="111"/>
      <c r="DZ540" s="111"/>
      <c r="EA540" s="111"/>
      <c r="EB540" s="17"/>
      <c r="EC540" s="17"/>
      <c r="ED540" s="17"/>
      <c r="EE540" s="17"/>
      <c r="EF540" s="17"/>
      <c r="EG540" s="17"/>
      <c r="EH540" s="17"/>
      <c r="EI540" s="17"/>
      <c r="EJ540" s="17"/>
      <c r="EK540" s="17"/>
    </row>
    <row r="541" spans="1:141" ht="16.5" customHeight="1">
      <c r="A541" s="17"/>
      <c r="B541" s="17"/>
      <c r="C541" s="17"/>
      <c r="D541" s="145"/>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46"/>
      <c r="AI541" s="146"/>
      <c r="AJ541" s="17"/>
      <c r="AK541" s="17"/>
      <c r="AL541" s="146"/>
      <c r="AM541" s="146"/>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c r="BN541" s="17"/>
      <c r="BO541" s="17"/>
      <c r="BP541" s="17"/>
      <c r="BQ541" s="17"/>
      <c r="BR541" s="17"/>
      <c r="BS541" s="17"/>
      <c r="BT541" s="17"/>
      <c r="BU541" s="17"/>
      <c r="BV541" s="17"/>
      <c r="BW541" s="17"/>
      <c r="BX541" s="17"/>
      <c r="BY541" s="17"/>
      <c r="BZ541" s="17"/>
      <c r="CA541" s="17"/>
      <c r="CB541" s="17"/>
      <c r="CC541" s="17"/>
      <c r="CD541" s="17"/>
      <c r="CE541" s="17"/>
      <c r="CF541" s="17"/>
      <c r="CG541" s="17"/>
      <c r="CH541" s="17"/>
      <c r="CI541" s="17"/>
      <c r="CJ541" s="17"/>
      <c r="CK541" s="17"/>
      <c r="CL541" s="17"/>
      <c r="CM541" s="17"/>
      <c r="CN541" s="17"/>
      <c r="CO541" s="17"/>
      <c r="CP541" s="17"/>
      <c r="CQ541" s="17"/>
      <c r="CR541" s="17"/>
      <c r="CS541" s="17"/>
      <c r="CT541" s="17"/>
      <c r="CU541" s="17"/>
      <c r="CV541" s="17"/>
      <c r="CW541" s="17"/>
      <c r="CX541" s="17"/>
      <c r="CY541" s="17"/>
      <c r="CZ541" s="17"/>
      <c r="DA541" s="17"/>
      <c r="DB541" s="17"/>
      <c r="DC541" s="17"/>
      <c r="DD541" s="17"/>
      <c r="DE541" s="17"/>
      <c r="DF541" s="17"/>
      <c r="DG541" s="17"/>
      <c r="DH541" s="17"/>
      <c r="DI541" s="17"/>
      <c r="DJ541" s="17"/>
      <c r="DK541" s="17"/>
      <c r="DL541" s="17"/>
      <c r="DM541" s="17"/>
      <c r="DN541" s="17"/>
      <c r="DO541" s="17"/>
      <c r="DP541" s="17"/>
      <c r="DQ541" s="17"/>
      <c r="DR541" s="17"/>
      <c r="DS541" s="17"/>
      <c r="DT541" s="17"/>
      <c r="DU541" s="17"/>
      <c r="DV541" s="111"/>
      <c r="DW541" s="111"/>
      <c r="DX541" s="111"/>
      <c r="DY541" s="111"/>
      <c r="DZ541" s="111"/>
      <c r="EA541" s="111"/>
      <c r="EB541" s="17"/>
      <c r="EC541" s="17"/>
      <c r="ED541" s="17"/>
      <c r="EE541" s="17"/>
      <c r="EF541" s="17"/>
      <c r="EG541" s="17"/>
      <c r="EH541" s="17"/>
      <c r="EI541" s="17"/>
      <c r="EJ541" s="17"/>
      <c r="EK541" s="17"/>
    </row>
    <row r="542" spans="1:141" ht="16.5" customHeight="1">
      <c r="A542" s="17"/>
      <c r="B542" s="17"/>
      <c r="C542" s="17"/>
      <c r="D542" s="145"/>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46"/>
      <c r="AI542" s="146"/>
      <c r="AJ542" s="17"/>
      <c r="AK542" s="17"/>
      <c r="AL542" s="146"/>
      <c r="AM542" s="146"/>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c r="BN542" s="17"/>
      <c r="BO542" s="17"/>
      <c r="BP542" s="17"/>
      <c r="BQ542" s="17"/>
      <c r="BR542" s="17"/>
      <c r="BS542" s="17"/>
      <c r="BT542" s="17"/>
      <c r="BU542" s="17"/>
      <c r="BV542" s="17"/>
      <c r="BW542" s="17"/>
      <c r="BX542" s="17"/>
      <c r="BY542" s="17"/>
      <c r="BZ542" s="17"/>
      <c r="CA542" s="17"/>
      <c r="CB542" s="17"/>
      <c r="CC542" s="17"/>
      <c r="CD542" s="17"/>
      <c r="CE542" s="17"/>
      <c r="CF542" s="17"/>
      <c r="CG542" s="17"/>
      <c r="CH542" s="17"/>
      <c r="CI542" s="17"/>
      <c r="CJ542" s="17"/>
      <c r="CK542" s="17"/>
      <c r="CL542" s="17"/>
      <c r="CM542" s="17"/>
      <c r="CN542" s="17"/>
      <c r="CO542" s="17"/>
      <c r="CP542" s="17"/>
      <c r="CQ542" s="17"/>
      <c r="CR542" s="17"/>
      <c r="CS542" s="17"/>
      <c r="CT542" s="17"/>
      <c r="CU542" s="17"/>
      <c r="CV542" s="17"/>
      <c r="CW542" s="17"/>
      <c r="CX542" s="17"/>
      <c r="CY542" s="17"/>
      <c r="CZ542" s="17"/>
      <c r="DA542" s="17"/>
      <c r="DB542" s="17"/>
      <c r="DC542" s="17"/>
      <c r="DD542" s="17"/>
      <c r="DE542" s="17"/>
      <c r="DF542" s="17"/>
      <c r="DG542" s="17"/>
      <c r="DH542" s="17"/>
      <c r="DI542" s="17"/>
      <c r="DJ542" s="17"/>
      <c r="DK542" s="17"/>
      <c r="DL542" s="17"/>
      <c r="DM542" s="17"/>
      <c r="DN542" s="17"/>
      <c r="DO542" s="17"/>
      <c r="DP542" s="17"/>
      <c r="DQ542" s="17"/>
      <c r="DR542" s="17"/>
      <c r="DS542" s="17"/>
      <c r="DT542" s="17"/>
      <c r="DU542" s="17"/>
      <c r="DV542" s="111"/>
      <c r="DW542" s="111"/>
      <c r="DX542" s="111"/>
      <c r="DY542" s="111"/>
      <c r="DZ542" s="111"/>
      <c r="EA542" s="111"/>
      <c r="EB542" s="17"/>
      <c r="EC542" s="17"/>
      <c r="ED542" s="17"/>
      <c r="EE542" s="17"/>
      <c r="EF542" s="17"/>
      <c r="EG542" s="17"/>
      <c r="EH542" s="17"/>
      <c r="EI542" s="17"/>
      <c r="EJ542" s="17"/>
      <c r="EK542" s="17"/>
    </row>
    <row r="543" spans="1:141" ht="16.5" customHeight="1">
      <c r="A543" s="17"/>
      <c r="B543" s="17"/>
      <c r="C543" s="17"/>
      <c r="D543" s="145"/>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46"/>
      <c r="AI543" s="146"/>
      <c r="AJ543" s="17"/>
      <c r="AK543" s="17"/>
      <c r="AL543" s="146"/>
      <c r="AM543" s="146"/>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c r="BN543" s="17"/>
      <c r="BO543" s="17"/>
      <c r="BP543" s="17"/>
      <c r="BQ543" s="17"/>
      <c r="BR543" s="17"/>
      <c r="BS543" s="17"/>
      <c r="BT543" s="17"/>
      <c r="BU543" s="17"/>
      <c r="BV543" s="17"/>
      <c r="BW543" s="17"/>
      <c r="BX543" s="17"/>
      <c r="BY543" s="17"/>
      <c r="BZ543" s="17"/>
      <c r="CA543" s="17"/>
      <c r="CB543" s="17"/>
      <c r="CC543" s="17"/>
      <c r="CD543" s="17"/>
      <c r="CE543" s="17"/>
      <c r="CF543" s="17"/>
      <c r="CG543" s="17"/>
      <c r="CH543" s="17"/>
      <c r="CI543" s="17"/>
      <c r="CJ543" s="17"/>
      <c r="CK543" s="17"/>
      <c r="CL543" s="17"/>
      <c r="CM543" s="17"/>
      <c r="CN543" s="17"/>
      <c r="CO543" s="17"/>
      <c r="CP543" s="17"/>
      <c r="CQ543" s="17"/>
      <c r="CR543" s="17"/>
      <c r="CS543" s="17"/>
      <c r="CT543" s="17"/>
      <c r="CU543" s="17"/>
      <c r="CV543" s="17"/>
      <c r="CW543" s="17"/>
      <c r="CX543" s="17"/>
      <c r="CY543" s="17"/>
      <c r="CZ543" s="17"/>
      <c r="DA543" s="17"/>
      <c r="DB543" s="17"/>
      <c r="DC543" s="17"/>
      <c r="DD543" s="17"/>
      <c r="DE543" s="17"/>
      <c r="DF543" s="17"/>
      <c r="DG543" s="17"/>
      <c r="DH543" s="17"/>
      <c r="DI543" s="17"/>
      <c r="DJ543" s="17"/>
      <c r="DK543" s="17"/>
      <c r="DL543" s="17"/>
      <c r="DM543" s="17"/>
      <c r="DN543" s="17"/>
      <c r="DO543" s="17"/>
      <c r="DP543" s="17"/>
      <c r="DQ543" s="17"/>
      <c r="DR543" s="17"/>
      <c r="DS543" s="17"/>
      <c r="DT543" s="17"/>
      <c r="DU543" s="17"/>
      <c r="DV543" s="111"/>
      <c r="DW543" s="111"/>
      <c r="DX543" s="111"/>
      <c r="DY543" s="111"/>
      <c r="DZ543" s="111"/>
      <c r="EA543" s="111"/>
      <c r="EB543" s="17"/>
      <c r="EC543" s="17"/>
      <c r="ED543" s="17"/>
      <c r="EE543" s="17"/>
      <c r="EF543" s="17"/>
      <c r="EG543" s="17"/>
      <c r="EH543" s="17"/>
      <c r="EI543" s="17"/>
      <c r="EJ543" s="17"/>
      <c r="EK543" s="17"/>
    </row>
    <row r="544" spans="1:141" ht="16.5" customHeight="1">
      <c r="A544" s="17"/>
      <c r="B544" s="17"/>
      <c r="C544" s="17"/>
      <c r="D544" s="145"/>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46"/>
      <c r="AI544" s="146"/>
      <c r="AJ544" s="17"/>
      <c r="AK544" s="17"/>
      <c r="AL544" s="146"/>
      <c r="AM544" s="146"/>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c r="BN544" s="17"/>
      <c r="BO544" s="17"/>
      <c r="BP544" s="17"/>
      <c r="BQ544" s="17"/>
      <c r="BR544" s="17"/>
      <c r="BS544" s="17"/>
      <c r="BT544" s="17"/>
      <c r="BU544" s="17"/>
      <c r="BV544" s="17"/>
      <c r="BW544" s="17"/>
      <c r="BX544" s="17"/>
      <c r="BY544" s="17"/>
      <c r="BZ544" s="17"/>
      <c r="CA544" s="17"/>
      <c r="CB544" s="17"/>
      <c r="CC544" s="17"/>
      <c r="CD544" s="17"/>
      <c r="CE544" s="17"/>
      <c r="CF544" s="17"/>
      <c r="CG544" s="17"/>
      <c r="CH544" s="17"/>
      <c r="CI544" s="17"/>
      <c r="CJ544" s="17"/>
      <c r="CK544" s="17"/>
      <c r="CL544" s="17"/>
      <c r="CM544" s="17"/>
      <c r="CN544" s="17"/>
      <c r="CO544" s="17"/>
      <c r="CP544" s="17"/>
      <c r="CQ544" s="17"/>
      <c r="CR544" s="17"/>
      <c r="CS544" s="17"/>
      <c r="CT544" s="17"/>
      <c r="CU544" s="17"/>
      <c r="CV544" s="17"/>
      <c r="CW544" s="17"/>
      <c r="CX544" s="17"/>
      <c r="CY544" s="17"/>
      <c r="CZ544" s="17"/>
      <c r="DA544" s="17"/>
      <c r="DB544" s="17"/>
      <c r="DC544" s="17"/>
      <c r="DD544" s="17"/>
      <c r="DE544" s="17"/>
      <c r="DF544" s="17"/>
      <c r="DG544" s="17"/>
      <c r="DH544" s="17"/>
      <c r="DI544" s="17"/>
      <c r="DJ544" s="17"/>
      <c r="DK544" s="17"/>
      <c r="DL544" s="17"/>
      <c r="DM544" s="17"/>
      <c r="DN544" s="17"/>
      <c r="DO544" s="17"/>
      <c r="DP544" s="17"/>
      <c r="DQ544" s="17"/>
      <c r="DR544" s="17"/>
      <c r="DS544" s="17"/>
      <c r="DT544" s="17"/>
      <c r="DU544" s="17"/>
      <c r="DV544" s="111"/>
      <c r="DW544" s="111"/>
      <c r="DX544" s="111"/>
      <c r="DY544" s="111"/>
      <c r="DZ544" s="111"/>
      <c r="EA544" s="111"/>
      <c r="EB544" s="17"/>
      <c r="EC544" s="17"/>
      <c r="ED544" s="17"/>
      <c r="EE544" s="17"/>
      <c r="EF544" s="17"/>
      <c r="EG544" s="17"/>
      <c r="EH544" s="17"/>
      <c r="EI544" s="17"/>
      <c r="EJ544" s="17"/>
      <c r="EK544" s="17"/>
    </row>
    <row r="545" spans="1:141" ht="16.5" customHeight="1">
      <c r="A545" s="17"/>
      <c r="B545" s="17"/>
      <c r="C545" s="17"/>
      <c r="D545" s="145"/>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46"/>
      <c r="AI545" s="146"/>
      <c r="AJ545" s="17"/>
      <c r="AK545" s="17"/>
      <c r="AL545" s="146"/>
      <c r="AM545" s="146"/>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c r="BN545" s="17"/>
      <c r="BO545" s="17"/>
      <c r="BP545" s="17"/>
      <c r="BQ545" s="17"/>
      <c r="BR545" s="17"/>
      <c r="BS545" s="17"/>
      <c r="BT545" s="17"/>
      <c r="BU545" s="17"/>
      <c r="BV545" s="17"/>
      <c r="BW545" s="17"/>
      <c r="BX545" s="17"/>
      <c r="BY545" s="17"/>
      <c r="BZ545" s="17"/>
      <c r="CA545" s="17"/>
      <c r="CB545" s="17"/>
      <c r="CC545" s="17"/>
      <c r="CD545" s="17"/>
      <c r="CE545" s="17"/>
      <c r="CF545" s="17"/>
      <c r="CG545" s="17"/>
      <c r="CH545" s="17"/>
      <c r="CI545" s="17"/>
      <c r="CJ545" s="17"/>
      <c r="CK545" s="17"/>
      <c r="CL545" s="17"/>
      <c r="CM545" s="17"/>
      <c r="CN545" s="17"/>
      <c r="CO545" s="17"/>
      <c r="CP545" s="17"/>
      <c r="CQ545" s="17"/>
      <c r="CR545" s="17"/>
      <c r="CS545" s="17"/>
      <c r="CT545" s="17"/>
      <c r="CU545" s="17"/>
      <c r="CV545" s="17"/>
      <c r="CW545" s="17"/>
      <c r="CX545" s="17"/>
      <c r="CY545" s="17"/>
      <c r="CZ545" s="17"/>
      <c r="DA545" s="17"/>
      <c r="DB545" s="17"/>
      <c r="DC545" s="17"/>
      <c r="DD545" s="17"/>
      <c r="DE545" s="17"/>
      <c r="DF545" s="17"/>
      <c r="DG545" s="17"/>
      <c r="DH545" s="17"/>
      <c r="DI545" s="17"/>
      <c r="DJ545" s="17"/>
      <c r="DK545" s="17"/>
      <c r="DL545" s="17"/>
      <c r="DM545" s="17"/>
      <c r="DN545" s="17"/>
      <c r="DO545" s="17"/>
      <c r="DP545" s="17"/>
      <c r="DQ545" s="17"/>
      <c r="DR545" s="17"/>
      <c r="DS545" s="17"/>
      <c r="DT545" s="17"/>
      <c r="DU545" s="17"/>
      <c r="DV545" s="111"/>
      <c r="DW545" s="111"/>
      <c r="DX545" s="111"/>
      <c r="DY545" s="111"/>
      <c r="DZ545" s="111"/>
      <c r="EA545" s="111"/>
      <c r="EB545" s="17"/>
      <c r="EC545" s="17"/>
      <c r="ED545" s="17"/>
      <c r="EE545" s="17"/>
      <c r="EF545" s="17"/>
      <c r="EG545" s="17"/>
      <c r="EH545" s="17"/>
      <c r="EI545" s="17"/>
      <c r="EJ545" s="17"/>
      <c r="EK545" s="17"/>
    </row>
    <row r="546" spans="1:141" ht="16.5" customHeight="1">
      <c r="A546" s="17"/>
      <c r="B546" s="17"/>
      <c r="C546" s="17"/>
      <c r="D546" s="145"/>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46"/>
      <c r="AI546" s="146"/>
      <c r="AJ546" s="17"/>
      <c r="AK546" s="17"/>
      <c r="AL546" s="146"/>
      <c r="AM546" s="146"/>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c r="BN546" s="17"/>
      <c r="BO546" s="17"/>
      <c r="BP546" s="17"/>
      <c r="BQ546" s="17"/>
      <c r="BR546" s="17"/>
      <c r="BS546" s="17"/>
      <c r="BT546" s="17"/>
      <c r="BU546" s="17"/>
      <c r="BV546" s="17"/>
      <c r="BW546" s="17"/>
      <c r="BX546" s="17"/>
      <c r="BY546" s="17"/>
      <c r="BZ546" s="17"/>
      <c r="CA546" s="17"/>
      <c r="CB546" s="17"/>
      <c r="CC546" s="17"/>
      <c r="CD546" s="17"/>
      <c r="CE546" s="17"/>
      <c r="CF546" s="17"/>
      <c r="CG546" s="17"/>
      <c r="CH546" s="17"/>
      <c r="CI546" s="17"/>
      <c r="CJ546" s="17"/>
      <c r="CK546" s="17"/>
      <c r="CL546" s="17"/>
      <c r="CM546" s="17"/>
      <c r="CN546" s="17"/>
      <c r="CO546" s="17"/>
      <c r="CP546" s="17"/>
      <c r="CQ546" s="17"/>
      <c r="CR546" s="17"/>
      <c r="CS546" s="17"/>
      <c r="CT546" s="17"/>
      <c r="CU546" s="17"/>
      <c r="CV546" s="17"/>
      <c r="CW546" s="17"/>
      <c r="CX546" s="17"/>
      <c r="CY546" s="17"/>
      <c r="CZ546" s="17"/>
      <c r="DA546" s="17"/>
      <c r="DB546" s="17"/>
      <c r="DC546" s="17"/>
      <c r="DD546" s="17"/>
      <c r="DE546" s="17"/>
      <c r="DF546" s="17"/>
      <c r="DG546" s="17"/>
      <c r="DH546" s="17"/>
      <c r="DI546" s="17"/>
      <c r="DJ546" s="17"/>
      <c r="DK546" s="17"/>
      <c r="DL546" s="17"/>
      <c r="DM546" s="17"/>
      <c r="DN546" s="17"/>
      <c r="DO546" s="17"/>
      <c r="DP546" s="17"/>
      <c r="DQ546" s="17"/>
      <c r="DR546" s="17"/>
      <c r="DS546" s="17"/>
      <c r="DT546" s="17"/>
      <c r="DU546" s="17"/>
      <c r="DV546" s="111"/>
      <c r="DW546" s="111"/>
      <c r="DX546" s="111"/>
      <c r="DY546" s="111"/>
      <c r="DZ546" s="111"/>
      <c r="EA546" s="111"/>
      <c r="EB546" s="17"/>
      <c r="EC546" s="17"/>
      <c r="ED546" s="17"/>
      <c r="EE546" s="17"/>
      <c r="EF546" s="17"/>
      <c r="EG546" s="17"/>
      <c r="EH546" s="17"/>
      <c r="EI546" s="17"/>
      <c r="EJ546" s="17"/>
      <c r="EK546" s="17"/>
    </row>
    <row r="547" spans="1:141" ht="16.5" customHeight="1">
      <c r="A547" s="17"/>
      <c r="B547" s="17"/>
      <c r="C547" s="17"/>
      <c r="D547" s="145"/>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46"/>
      <c r="AI547" s="146"/>
      <c r="AJ547" s="17"/>
      <c r="AK547" s="17"/>
      <c r="AL547" s="146"/>
      <c r="AM547" s="146"/>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c r="BN547" s="17"/>
      <c r="BO547" s="17"/>
      <c r="BP547" s="17"/>
      <c r="BQ547" s="17"/>
      <c r="BR547" s="17"/>
      <c r="BS547" s="17"/>
      <c r="BT547" s="17"/>
      <c r="BU547" s="17"/>
      <c r="BV547" s="17"/>
      <c r="BW547" s="17"/>
      <c r="BX547" s="17"/>
      <c r="BY547" s="17"/>
      <c r="BZ547" s="17"/>
      <c r="CA547" s="17"/>
      <c r="CB547" s="17"/>
      <c r="CC547" s="17"/>
      <c r="CD547" s="17"/>
      <c r="CE547" s="17"/>
      <c r="CF547" s="17"/>
      <c r="CG547" s="17"/>
      <c r="CH547" s="17"/>
      <c r="CI547" s="17"/>
      <c r="CJ547" s="17"/>
      <c r="CK547" s="17"/>
      <c r="CL547" s="17"/>
      <c r="CM547" s="17"/>
      <c r="CN547" s="17"/>
      <c r="CO547" s="17"/>
      <c r="CP547" s="17"/>
      <c r="CQ547" s="17"/>
      <c r="CR547" s="17"/>
      <c r="CS547" s="17"/>
      <c r="CT547" s="17"/>
      <c r="CU547" s="17"/>
      <c r="CV547" s="17"/>
      <c r="CW547" s="17"/>
      <c r="CX547" s="17"/>
      <c r="CY547" s="17"/>
      <c r="CZ547" s="17"/>
      <c r="DA547" s="17"/>
      <c r="DB547" s="17"/>
      <c r="DC547" s="17"/>
      <c r="DD547" s="17"/>
      <c r="DE547" s="17"/>
      <c r="DF547" s="17"/>
      <c r="DG547" s="17"/>
      <c r="DH547" s="17"/>
      <c r="DI547" s="17"/>
      <c r="DJ547" s="17"/>
      <c r="DK547" s="17"/>
      <c r="DL547" s="17"/>
      <c r="DM547" s="17"/>
      <c r="DN547" s="17"/>
      <c r="DO547" s="17"/>
      <c r="DP547" s="17"/>
      <c r="DQ547" s="17"/>
      <c r="DR547" s="17"/>
      <c r="DS547" s="17"/>
      <c r="DT547" s="17"/>
      <c r="DU547" s="17"/>
      <c r="DV547" s="111"/>
      <c r="DW547" s="111"/>
      <c r="DX547" s="111"/>
      <c r="DY547" s="111"/>
      <c r="DZ547" s="111"/>
      <c r="EA547" s="111"/>
      <c r="EB547" s="17"/>
      <c r="EC547" s="17"/>
      <c r="ED547" s="17"/>
      <c r="EE547" s="17"/>
      <c r="EF547" s="17"/>
      <c r="EG547" s="17"/>
      <c r="EH547" s="17"/>
      <c r="EI547" s="17"/>
      <c r="EJ547" s="17"/>
      <c r="EK547" s="17"/>
    </row>
    <row r="548" spans="1:141" ht="16.5" customHeight="1">
      <c r="A548" s="17"/>
      <c r="B548" s="17"/>
      <c r="C548" s="17"/>
      <c r="D548" s="145"/>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46"/>
      <c r="AI548" s="146"/>
      <c r="AJ548" s="17"/>
      <c r="AK548" s="17"/>
      <c r="AL548" s="146"/>
      <c r="AM548" s="146"/>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c r="BN548" s="17"/>
      <c r="BO548" s="17"/>
      <c r="BP548" s="17"/>
      <c r="BQ548" s="17"/>
      <c r="BR548" s="17"/>
      <c r="BS548" s="17"/>
      <c r="BT548" s="17"/>
      <c r="BU548" s="17"/>
      <c r="BV548" s="17"/>
      <c r="BW548" s="17"/>
      <c r="BX548" s="17"/>
      <c r="BY548" s="17"/>
      <c r="BZ548" s="17"/>
      <c r="CA548" s="17"/>
      <c r="CB548" s="17"/>
      <c r="CC548" s="17"/>
      <c r="CD548" s="17"/>
      <c r="CE548" s="17"/>
      <c r="CF548" s="17"/>
      <c r="CG548" s="17"/>
      <c r="CH548" s="17"/>
      <c r="CI548" s="17"/>
      <c r="CJ548" s="17"/>
      <c r="CK548" s="17"/>
      <c r="CL548" s="17"/>
      <c r="CM548" s="17"/>
      <c r="CN548" s="17"/>
      <c r="CO548" s="17"/>
      <c r="CP548" s="17"/>
      <c r="CQ548" s="17"/>
      <c r="CR548" s="17"/>
      <c r="CS548" s="17"/>
      <c r="CT548" s="17"/>
      <c r="CU548" s="17"/>
      <c r="CV548" s="17"/>
      <c r="CW548" s="17"/>
      <c r="CX548" s="17"/>
      <c r="CY548" s="17"/>
      <c r="CZ548" s="17"/>
      <c r="DA548" s="17"/>
      <c r="DB548" s="17"/>
      <c r="DC548" s="17"/>
      <c r="DD548" s="17"/>
      <c r="DE548" s="17"/>
      <c r="DF548" s="17"/>
      <c r="DG548" s="17"/>
      <c r="DH548" s="17"/>
      <c r="DI548" s="17"/>
      <c r="DJ548" s="17"/>
      <c r="DK548" s="17"/>
      <c r="DL548" s="17"/>
      <c r="DM548" s="17"/>
      <c r="DN548" s="17"/>
      <c r="DO548" s="17"/>
      <c r="DP548" s="17"/>
      <c r="DQ548" s="17"/>
      <c r="DR548" s="17"/>
      <c r="DS548" s="17"/>
      <c r="DT548" s="17"/>
      <c r="DU548" s="17"/>
      <c r="DV548" s="111"/>
      <c r="DW548" s="111"/>
      <c r="DX548" s="111"/>
      <c r="DY548" s="111"/>
      <c r="DZ548" s="111"/>
      <c r="EA548" s="111"/>
      <c r="EB548" s="17"/>
      <c r="EC548" s="17"/>
      <c r="ED548" s="17"/>
      <c r="EE548" s="17"/>
      <c r="EF548" s="17"/>
      <c r="EG548" s="17"/>
      <c r="EH548" s="17"/>
      <c r="EI548" s="17"/>
      <c r="EJ548" s="17"/>
      <c r="EK548" s="17"/>
    </row>
    <row r="549" spans="1:141" ht="16.5" customHeight="1">
      <c r="A549" s="17"/>
      <c r="B549" s="17"/>
      <c r="C549" s="17"/>
      <c r="D549" s="145"/>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46"/>
      <c r="AI549" s="146"/>
      <c r="AJ549" s="17"/>
      <c r="AK549" s="17"/>
      <c r="AL549" s="146"/>
      <c r="AM549" s="146"/>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c r="BN549" s="17"/>
      <c r="BO549" s="17"/>
      <c r="BP549" s="17"/>
      <c r="BQ549" s="17"/>
      <c r="BR549" s="17"/>
      <c r="BS549" s="17"/>
      <c r="BT549" s="17"/>
      <c r="BU549" s="17"/>
      <c r="BV549" s="17"/>
      <c r="BW549" s="17"/>
      <c r="BX549" s="17"/>
      <c r="BY549" s="17"/>
      <c r="BZ549" s="17"/>
      <c r="CA549" s="17"/>
      <c r="CB549" s="17"/>
      <c r="CC549" s="17"/>
      <c r="CD549" s="17"/>
      <c r="CE549" s="17"/>
      <c r="CF549" s="17"/>
      <c r="CG549" s="17"/>
      <c r="CH549" s="17"/>
      <c r="CI549" s="17"/>
      <c r="CJ549" s="17"/>
      <c r="CK549" s="17"/>
      <c r="CL549" s="17"/>
      <c r="CM549" s="17"/>
      <c r="CN549" s="17"/>
      <c r="CO549" s="17"/>
      <c r="CP549" s="17"/>
      <c r="CQ549" s="17"/>
      <c r="CR549" s="17"/>
      <c r="CS549" s="17"/>
      <c r="CT549" s="17"/>
      <c r="CU549" s="17"/>
      <c r="CV549" s="17"/>
      <c r="CW549" s="17"/>
      <c r="CX549" s="17"/>
      <c r="CY549" s="17"/>
      <c r="CZ549" s="17"/>
      <c r="DA549" s="17"/>
      <c r="DB549" s="17"/>
      <c r="DC549" s="17"/>
      <c r="DD549" s="17"/>
      <c r="DE549" s="17"/>
      <c r="DF549" s="17"/>
      <c r="DG549" s="17"/>
      <c r="DH549" s="17"/>
      <c r="DI549" s="17"/>
      <c r="DJ549" s="17"/>
      <c r="DK549" s="17"/>
      <c r="DL549" s="17"/>
      <c r="DM549" s="17"/>
      <c r="DN549" s="17"/>
      <c r="DO549" s="17"/>
      <c r="DP549" s="17"/>
      <c r="DQ549" s="17"/>
      <c r="DR549" s="17"/>
      <c r="DS549" s="17"/>
      <c r="DT549" s="17"/>
      <c r="DU549" s="17"/>
      <c r="DV549" s="111"/>
      <c r="DW549" s="111"/>
      <c r="DX549" s="111"/>
      <c r="DY549" s="111"/>
      <c r="DZ549" s="111"/>
      <c r="EA549" s="111"/>
      <c r="EB549" s="17"/>
      <c r="EC549" s="17"/>
      <c r="ED549" s="17"/>
      <c r="EE549" s="17"/>
      <c r="EF549" s="17"/>
      <c r="EG549" s="17"/>
      <c r="EH549" s="17"/>
      <c r="EI549" s="17"/>
      <c r="EJ549" s="17"/>
      <c r="EK549" s="17"/>
    </row>
    <row r="550" spans="1:141" ht="16.5" customHeight="1">
      <c r="A550" s="17"/>
      <c r="B550" s="17"/>
      <c r="C550" s="17"/>
      <c r="D550" s="145"/>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46"/>
      <c r="AI550" s="146"/>
      <c r="AJ550" s="17"/>
      <c r="AK550" s="17"/>
      <c r="AL550" s="146"/>
      <c r="AM550" s="146"/>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c r="BN550" s="17"/>
      <c r="BO550" s="17"/>
      <c r="BP550" s="17"/>
      <c r="BQ550" s="17"/>
      <c r="BR550" s="17"/>
      <c r="BS550" s="17"/>
      <c r="BT550" s="17"/>
      <c r="BU550" s="17"/>
      <c r="BV550" s="17"/>
      <c r="BW550" s="17"/>
      <c r="BX550" s="17"/>
      <c r="BY550" s="17"/>
      <c r="BZ550" s="17"/>
      <c r="CA550" s="17"/>
      <c r="CB550" s="17"/>
      <c r="CC550" s="17"/>
      <c r="CD550" s="17"/>
      <c r="CE550" s="17"/>
      <c r="CF550" s="17"/>
      <c r="CG550" s="17"/>
      <c r="CH550" s="17"/>
      <c r="CI550" s="17"/>
      <c r="CJ550" s="17"/>
      <c r="CK550" s="17"/>
      <c r="CL550" s="17"/>
      <c r="CM550" s="17"/>
      <c r="CN550" s="17"/>
      <c r="CO550" s="17"/>
      <c r="CP550" s="17"/>
      <c r="CQ550" s="17"/>
      <c r="CR550" s="17"/>
      <c r="CS550" s="17"/>
      <c r="CT550" s="17"/>
      <c r="CU550" s="17"/>
      <c r="CV550" s="17"/>
      <c r="CW550" s="17"/>
      <c r="CX550" s="17"/>
      <c r="CY550" s="17"/>
      <c r="CZ550" s="17"/>
      <c r="DA550" s="17"/>
      <c r="DB550" s="17"/>
      <c r="DC550" s="17"/>
      <c r="DD550" s="17"/>
      <c r="DE550" s="17"/>
      <c r="DF550" s="17"/>
      <c r="DG550" s="17"/>
      <c r="DH550" s="17"/>
      <c r="DI550" s="17"/>
      <c r="DJ550" s="17"/>
      <c r="DK550" s="17"/>
      <c r="DL550" s="17"/>
      <c r="DM550" s="17"/>
      <c r="DN550" s="17"/>
      <c r="DO550" s="17"/>
      <c r="DP550" s="17"/>
      <c r="DQ550" s="17"/>
      <c r="DR550" s="17"/>
      <c r="DS550" s="17"/>
      <c r="DT550" s="17"/>
      <c r="DU550" s="17"/>
      <c r="DV550" s="111"/>
      <c r="DW550" s="111"/>
      <c r="DX550" s="111"/>
      <c r="DY550" s="111"/>
      <c r="DZ550" s="111"/>
      <c r="EA550" s="111"/>
      <c r="EB550" s="17"/>
      <c r="EC550" s="17"/>
      <c r="ED550" s="17"/>
      <c r="EE550" s="17"/>
      <c r="EF550" s="17"/>
      <c r="EG550" s="17"/>
      <c r="EH550" s="17"/>
      <c r="EI550" s="17"/>
      <c r="EJ550" s="17"/>
      <c r="EK550" s="17"/>
    </row>
    <row r="551" spans="1:141" ht="16.5" customHeight="1">
      <c r="A551" s="17"/>
      <c r="B551" s="17"/>
      <c r="C551" s="17"/>
      <c r="D551" s="145"/>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46"/>
      <c r="AI551" s="146"/>
      <c r="AJ551" s="17"/>
      <c r="AK551" s="17"/>
      <c r="AL551" s="146"/>
      <c r="AM551" s="146"/>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c r="BN551" s="17"/>
      <c r="BO551" s="17"/>
      <c r="BP551" s="17"/>
      <c r="BQ551" s="17"/>
      <c r="BR551" s="17"/>
      <c r="BS551" s="17"/>
      <c r="BT551" s="17"/>
      <c r="BU551" s="17"/>
      <c r="BV551" s="17"/>
      <c r="BW551" s="17"/>
      <c r="BX551" s="17"/>
      <c r="BY551" s="17"/>
      <c r="BZ551" s="17"/>
      <c r="CA551" s="17"/>
      <c r="CB551" s="17"/>
      <c r="CC551" s="17"/>
      <c r="CD551" s="17"/>
      <c r="CE551" s="17"/>
      <c r="CF551" s="17"/>
      <c r="CG551" s="17"/>
      <c r="CH551" s="17"/>
      <c r="CI551" s="17"/>
      <c r="CJ551" s="17"/>
      <c r="CK551" s="17"/>
      <c r="CL551" s="17"/>
      <c r="CM551" s="17"/>
      <c r="CN551" s="17"/>
      <c r="CO551" s="17"/>
      <c r="CP551" s="17"/>
      <c r="CQ551" s="17"/>
      <c r="CR551" s="17"/>
      <c r="CS551" s="17"/>
      <c r="CT551" s="17"/>
      <c r="CU551" s="17"/>
      <c r="CV551" s="17"/>
      <c r="CW551" s="17"/>
      <c r="CX551" s="17"/>
      <c r="CY551" s="17"/>
      <c r="CZ551" s="17"/>
      <c r="DA551" s="17"/>
      <c r="DB551" s="17"/>
      <c r="DC551" s="17"/>
      <c r="DD551" s="17"/>
      <c r="DE551" s="17"/>
      <c r="DF551" s="17"/>
      <c r="DG551" s="17"/>
      <c r="DH551" s="17"/>
      <c r="DI551" s="17"/>
      <c r="DJ551" s="17"/>
      <c r="DK551" s="17"/>
      <c r="DL551" s="17"/>
      <c r="DM551" s="17"/>
      <c r="DN551" s="17"/>
      <c r="DO551" s="17"/>
      <c r="DP551" s="17"/>
      <c r="DQ551" s="17"/>
      <c r="DR551" s="17"/>
      <c r="DS551" s="17"/>
      <c r="DT551" s="17"/>
      <c r="DU551" s="17"/>
      <c r="DV551" s="111"/>
      <c r="DW551" s="111"/>
      <c r="DX551" s="111"/>
      <c r="DY551" s="111"/>
      <c r="DZ551" s="111"/>
      <c r="EA551" s="111"/>
      <c r="EB551" s="17"/>
      <c r="EC551" s="17"/>
      <c r="ED551" s="17"/>
      <c r="EE551" s="17"/>
      <c r="EF551" s="17"/>
      <c r="EG551" s="17"/>
      <c r="EH551" s="17"/>
      <c r="EI551" s="17"/>
      <c r="EJ551" s="17"/>
      <c r="EK551" s="17"/>
    </row>
    <row r="552" spans="1:141" ht="16.5" customHeight="1">
      <c r="A552" s="17"/>
      <c r="B552" s="17"/>
      <c r="C552" s="17"/>
      <c r="D552" s="145"/>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46"/>
      <c r="AI552" s="146"/>
      <c r="AJ552" s="17"/>
      <c r="AK552" s="17"/>
      <c r="AL552" s="146"/>
      <c r="AM552" s="146"/>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c r="BN552" s="17"/>
      <c r="BO552" s="17"/>
      <c r="BP552" s="17"/>
      <c r="BQ552" s="17"/>
      <c r="BR552" s="17"/>
      <c r="BS552" s="17"/>
      <c r="BT552" s="17"/>
      <c r="BU552" s="17"/>
      <c r="BV552" s="17"/>
      <c r="BW552" s="17"/>
      <c r="BX552" s="17"/>
      <c r="BY552" s="17"/>
      <c r="BZ552" s="17"/>
      <c r="CA552" s="17"/>
      <c r="CB552" s="17"/>
      <c r="CC552" s="17"/>
      <c r="CD552" s="17"/>
      <c r="CE552" s="17"/>
      <c r="CF552" s="17"/>
      <c r="CG552" s="17"/>
      <c r="CH552" s="17"/>
      <c r="CI552" s="17"/>
      <c r="CJ552" s="17"/>
      <c r="CK552" s="17"/>
      <c r="CL552" s="17"/>
      <c r="CM552" s="17"/>
      <c r="CN552" s="17"/>
      <c r="CO552" s="17"/>
      <c r="CP552" s="17"/>
      <c r="CQ552" s="17"/>
      <c r="CR552" s="17"/>
      <c r="CS552" s="17"/>
      <c r="CT552" s="17"/>
      <c r="CU552" s="17"/>
      <c r="CV552" s="17"/>
      <c r="CW552" s="17"/>
      <c r="CX552" s="17"/>
      <c r="CY552" s="17"/>
      <c r="CZ552" s="17"/>
      <c r="DA552" s="17"/>
      <c r="DB552" s="17"/>
      <c r="DC552" s="17"/>
      <c r="DD552" s="17"/>
      <c r="DE552" s="17"/>
      <c r="DF552" s="17"/>
      <c r="DG552" s="17"/>
      <c r="DH552" s="17"/>
      <c r="DI552" s="17"/>
      <c r="DJ552" s="17"/>
      <c r="DK552" s="17"/>
      <c r="DL552" s="17"/>
      <c r="DM552" s="17"/>
      <c r="DN552" s="17"/>
      <c r="DO552" s="17"/>
      <c r="DP552" s="17"/>
      <c r="DQ552" s="17"/>
      <c r="DR552" s="17"/>
      <c r="DS552" s="17"/>
      <c r="DT552" s="17"/>
      <c r="DU552" s="17"/>
      <c r="DV552" s="111"/>
      <c r="DW552" s="111"/>
      <c r="DX552" s="111"/>
      <c r="DY552" s="111"/>
      <c r="DZ552" s="111"/>
      <c r="EA552" s="111"/>
      <c r="EB552" s="17"/>
      <c r="EC552" s="17"/>
      <c r="ED552" s="17"/>
      <c r="EE552" s="17"/>
      <c r="EF552" s="17"/>
      <c r="EG552" s="17"/>
      <c r="EH552" s="17"/>
      <c r="EI552" s="17"/>
      <c r="EJ552" s="17"/>
      <c r="EK552" s="17"/>
    </row>
    <row r="553" spans="1:141" ht="16.5" customHeight="1">
      <c r="A553" s="17"/>
      <c r="B553" s="17"/>
      <c r="C553" s="17"/>
      <c r="D553" s="145"/>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46"/>
      <c r="AI553" s="146"/>
      <c r="AJ553" s="17"/>
      <c r="AK553" s="17"/>
      <c r="AL553" s="146"/>
      <c r="AM553" s="146"/>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c r="BN553" s="17"/>
      <c r="BO553" s="17"/>
      <c r="BP553" s="17"/>
      <c r="BQ553" s="17"/>
      <c r="BR553" s="17"/>
      <c r="BS553" s="17"/>
      <c r="BT553" s="17"/>
      <c r="BU553" s="17"/>
      <c r="BV553" s="17"/>
      <c r="BW553" s="17"/>
      <c r="BX553" s="17"/>
      <c r="BY553" s="17"/>
      <c r="BZ553" s="17"/>
      <c r="CA553" s="17"/>
      <c r="CB553" s="17"/>
      <c r="CC553" s="17"/>
      <c r="CD553" s="17"/>
      <c r="CE553" s="17"/>
      <c r="CF553" s="17"/>
      <c r="CG553" s="17"/>
      <c r="CH553" s="17"/>
      <c r="CI553" s="17"/>
      <c r="CJ553" s="17"/>
      <c r="CK553" s="17"/>
      <c r="CL553" s="17"/>
      <c r="CM553" s="17"/>
      <c r="CN553" s="17"/>
      <c r="CO553" s="17"/>
      <c r="CP553" s="17"/>
      <c r="CQ553" s="17"/>
      <c r="CR553" s="17"/>
      <c r="CS553" s="17"/>
      <c r="CT553" s="17"/>
      <c r="CU553" s="17"/>
      <c r="CV553" s="17"/>
      <c r="CW553" s="17"/>
      <c r="CX553" s="17"/>
      <c r="CY553" s="17"/>
      <c r="CZ553" s="17"/>
      <c r="DA553" s="17"/>
      <c r="DB553" s="17"/>
      <c r="DC553" s="17"/>
      <c r="DD553" s="17"/>
      <c r="DE553" s="17"/>
      <c r="DF553" s="17"/>
      <c r="DG553" s="17"/>
      <c r="DH553" s="17"/>
      <c r="DI553" s="17"/>
      <c r="DJ553" s="17"/>
      <c r="DK553" s="17"/>
      <c r="DL553" s="17"/>
      <c r="DM553" s="17"/>
      <c r="DN553" s="17"/>
      <c r="DO553" s="17"/>
      <c r="DP553" s="17"/>
      <c r="DQ553" s="17"/>
      <c r="DR553" s="17"/>
      <c r="DS553" s="17"/>
      <c r="DT553" s="17"/>
      <c r="DU553" s="17"/>
      <c r="DV553" s="111"/>
      <c r="DW553" s="111"/>
      <c r="DX553" s="111"/>
      <c r="DY553" s="111"/>
      <c r="DZ553" s="111"/>
      <c r="EA553" s="111"/>
      <c r="EB553" s="17"/>
      <c r="EC553" s="17"/>
      <c r="ED553" s="17"/>
      <c r="EE553" s="17"/>
      <c r="EF553" s="17"/>
      <c r="EG553" s="17"/>
      <c r="EH553" s="17"/>
      <c r="EI553" s="17"/>
      <c r="EJ553" s="17"/>
      <c r="EK553" s="17"/>
    </row>
    <row r="554" spans="1:141" ht="16.5" customHeight="1">
      <c r="A554" s="17"/>
      <c r="B554" s="17"/>
      <c r="C554" s="17"/>
      <c r="D554" s="145"/>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46"/>
      <c r="AI554" s="146"/>
      <c r="AJ554" s="17"/>
      <c r="AK554" s="17"/>
      <c r="AL554" s="146"/>
      <c r="AM554" s="146"/>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c r="BN554" s="17"/>
      <c r="BO554" s="17"/>
      <c r="BP554" s="17"/>
      <c r="BQ554" s="17"/>
      <c r="BR554" s="17"/>
      <c r="BS554" s="17"/>
      <c r="BT554" s="17"/>
      <c r="BU554" s="17"/>
      <c r="BV554" s="17"/>
      <c r="BW554" s="17"/>
      <c r="BX554" s="17"/>
      <c r="BY554" s="17"/>
      <c r="BZ554" s="17"/>
      <c r="CA554" s="17"/>
      <c r="CB554" s="17"/>
      <c r="CC554" s="17"/>
      <c r="CD554" s="17"/>
      <c r="CE554" s="17"/>
      <c r="CF554" s="17"/>
      <c r="CG554" s="17"/>
      <c r="CH554" s="17"/>
      <c r="CI554" s="17"/>
      <c r="CJ554" s="17"/>
      <c r="CK554" s="17"/>
      <c r="CL554" s="17"/>
      <c r="CM554" s="17"/>
      <c r="CN554" s="17"/>
      <c r="CO554" s="17"/>
      <c r="CP554" s="17"/>
      <c r="CQ554" s="17"/>
      <c r="CR554" s="17"/>
      <c r="CS554" s="17"/>
      <c r="CT554" s="17"/>
      <c r="CU554" s="17"/>
      <c r="CV554" s="17"/>
      <c r="CW554" s="17"/>
      <c r="CX554" s="17"/>
      <c r="CY554" s="17"/>
      <c r="CZ554" s="17"/>
      <c r="DA554" s="17"/>
      <c r="DB554" s="17"/>
      <c r="DC554" s="17"/>
      <c r="DD554" s="17"/>
      <c r="DE554" s="17"/>
      <c r="DF554" s="17"/>
      <c r="DG554" s="17"/>
      <c r="DH554" s="17"/>
      <c r="DI554" s="17"/>
      <c r="DJ554" s="17"/>
      <c r="DK554" s="17"/>
      <c r="DL554" s="17"/>
      <c r="DM554" s="17"/>
      <c r="DN554" s="17"/>
      <c r="DO554" s="17"/>
      <c r="DP554" s="17"/>
      <c r="DQ554" s="17"/>
      <c r="DR554" s="17"/>
      <c r="DS554" s="17"/>
      <c r="DT554" s="17"/>
      <c r="DU554" s="17"/>
      <c r="DV554" s="111"/>
      <c r="DW554" s="111"/>
      <c r="DX554" s="111"/>
      <c r="DY554" s="111"/>
      <c r="DZ554" s="111"/>
      <c r="EA554" s="111"/>
      <c r="EB554" s="17"/>
      <c r="EC554" s="17"/>
      <c r="ED554" s="17"/>
      <c r="EE554" s="17"/>
      <c r="EF554" s="17"/>
      <c r="EG554" s="17"/>
      <c r="EH554" s="17"/>
      <c r="EI554" s="17"/>
      <c r="EJ554" s="17"/>
      <c r="EK554" s="17"/>
    </row>
    <row r="555" spans="1:141" ht="16.5" customHeight="1">
      <c r="A555" s="17"/>
      <c r="B555" s="17"/>
      <c r="C555" s="17"/>
      <c r="D555" s="145"/>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46"/>
      <c r="AI555" s="146"/>
      <c r="AJ555" s="17"/>
      <c r="AK555" s="17"/>
      <c r="AL555" s="146"/>
      <c r="AM555" s="146"/>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c r="BN555" s="17"/>
      <c r="BO555" s="17"/>
      <c r="BP555" s="17"/>
      <c r="BQ555" s="17"/>
      <c r="BR555" s="17"/>
      <c r="BS555" s="17"/>
      <c r="BT555" s="17"/>
      <c r="BU555" s="17"/>
      <c r="BV555" s="17"/>
      <c r="BW555" s="17"/>
      <c r="BX555" s="17"/>
      <c r="BY555" s="17"/>
      <c r="BZ555" s="17"/>
      <c r="CA555" s="17"/>
      <c r="CB555" s="17"/>
      <c r="CC555" s="17"/>
      <c r="CD555" s="17"/>
      <c r="CE555" s="17"/>
      <c r="CF555" s="17"/>
      <c r="CG555" s="17"/>
      <c r="CH555" s="17"/>
      <c r="CI555" s="17"/>
      <c r="CJ555" s="17"/>
      <c r="CK555" s="17"/>
      <c r="CL555" s="17"/>
      <c r="CM555" s="17"/>
      <c r="CN555" s="17"/>
      <c r="CO555" s="17"/>
      <c r="CP555" s="17"/>
      <c r="CQ555" s="17"/>
      <c r="CR555" s="17"/>
      <c r="CS555" s="17"/>
      <c r="CT555" s="17"/>
      <c r="CU555" s="17"/>
      <c r="CV555" s="17"/>
      <c r="CW555" s="17"/>
      <c r="CX555" s="17"/>
      <c r="CY555" s="17"/>
      <c r="CZ555" s="17"/>
      <c r="DA555" s="17"/>
      <c r="DB555" s="17"/>
      <c r="DC555" s="17"/>
      <c r="DD555" s="17"/>
      <c r="DE555" s="17"/>
      <c r="DF555" s="17"/>
      <c r="DG555" s="17"/>
      <c r="DH555" s="17"/>
      <c r="DI555" s="17"/>
      <c r="DJ555" s="17"/>
      <c r="DK555" s="17"/>
      <c r="DL555" s="17"/>
      <c r="DM555" s="17"/>
      <c r="DN555" s="17"/>
      <c r="DO555" s="17"/>
      <c r="DP555" s="17"/>
      <c r="DQ555" s="17"/>
      <c r="DR555" s="17"/>
      <c r="DS555" s="17"/>
      <c r="DT555" s="17"/>
      <c r="DU555" s="17"/>
      <c r="DV555" s="111"/>
      <c r="DW555" s="111"/>
      <c r="DX555" s="111"/>
      <c r="DY555" s="111"/>
      <c r="DZ555" s="111"/>
      <c r="EA555" s="111"/>
      <c r="EB555" s="17"/>
      <c r="EC555" s="17"/>
      <c r="ED555" s="17"/>
      <c r="EE555" s="17"/>
      <c r="EF555" s="17"/>
      <c r="EG555" s="17"/>
      <c r="EH555" s="17"/>
      <c r="EI555" s="17"/>
      <c r="EJ555" s="17"/>
      <c r="EK555" s="17"/>
    </row>
    <row r="556" spans="1:141" ht="16.5" customHeight="1">
      <c r="A556" s="17"/>
      <c r="B556" s="17"/>
      <c r="C556" s="17"/>
      <c r="D556" s="145"/>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46"/>
      <c r="AI556" s="146"/>
      <c r="AJ556" s="17"/>
      <c r="AK556" s="17"/>
      <c r="AL556" s="146"/>
      <c r="AM556" s="146"/>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c r="BN556" s="17"/>
      <c r="BO556" s="17"/>
      <c r="BP556" s="17"/>
      <c r="BQ556" s="17"/>
      <c r="BR556" s="17"/>
      <c r="BS556" s="17"/>
      <c r="BT556" s="17"/>
      <c r="BU556" s="17"/>
      <c r="BV556" s="17"/>
      <c r="BW556" s="17"/>
      <c r="BX556" s="17"/>
      <c r="BY556" s="17"/>
      <c r="BZ556" s="17"/>
      <c r="CA556" s="17"/>
      <c r="CB556" s="17"/>
      <c r="CC556" s="17"/>
      <c r="CD556" s="17"/>
      <c r="CE556" s="17"/>
      <c r="CF556" s="17"/>
      <c r="CG556" s="17"/>
      <c r="CH556" s="17"/>
      <c r="CI556" s="17"/>
      <c r="CJ556" s="17"/>
      <c r="CK556" s="17"/>
      <c r="CL556" s="17"/>
      <c r="CM556" s="17"/>
      <c r="CN556" s="17"/>
      <c r="CO556" s="17"/>
      <c r="CP556" s="17"/>
      <c r="CQ556" s="17"/>
      <c r="CR556" s="17"/>
      <c r="CS556" s="17"/>
      <c r="CT556" s="17"/>
      <c r="CU556" s="17"/>
      <c r="CV556" s="17"/>
      <c r="CW556" s="17"/>
      <c r="CX556" s="17"/>
      <c r="CY556" s="17"/>
      <c r="CZ556" s="17"/>
      <c r="DA556" s="17"/>
      <c r="DB556" s="17"/>
      <c r="DC556" s="17"/>
      <c r="DD556" s="17"/>
      <c r="DE556" s="17"/>
      <c r="DF556" s="17"/>
      <c r="DG556" s="17"/>
      <c r="DH556" s="17"/>
      <c r="DI556" s="17"/>
      <c r="DJ556" s="17"/>
      <c r="DK556" s="17"/>
      <c r="DL556" s="17"/>
      <c r="DM556" s="17"/>
      <c r="DN556" s="17"/>
      <c r="DO556" s="17"/>
      <c r="DP556" s="17"/>
      <c r="DQ556" s="17"/>
      <c r="DR556" s="17"/>
      <c r="DS556" s="17"/>
      <c r="DT556" s="17"/>
      <c r="DU556" s="17"/>
      <c r="DV556" s="111"/>
      <c r="DW556" s="111"/>
      <c r="DX556" s="111"/>
      <c r="DY556" s="111"/>
      <c r="DZ556" s="111"/>
      <c r="EA556" s="111"/>
      <c r="EB556" s="17"/>
      <c r="EC556" s="17"/>
      <c r="ED556" s="17"/>
      <c r="EE556" s="17"/>
      <c r="EF556" s="17"/>
      <c r="EG556" s="17"/>
      <c r="EH556" s="17"/>
      <c r="EI556" s="17"/>
      <c r="EJ556" s="17"/>
      <c r="EK556" s="17"/>
    </row>
    <row r="557" spans="1:141" ht="16.5" customHeight="1">
      <c r="A557" s="17"/>
      <c r="B557" s="17"/>
      <c r="C557" s="17"/>
      <c r="D557" s="145"/>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46"/>
      <c r="AI557" s="146"/>
      <c r="AJ557" s="17"/>
      <c r="AK557" s="17"/>
      <c r="AL557" s="146"/>
      <c r="AM557" s="146"/>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c r="BN557" s="17"/>
      <c r="BO557" s="17"/>
      <c r="BP557" s="17"/>
      <c r="BQ557" s="17"/>
      <c r="BR557" s="17"/>
      <c r="BS557" s="17"/>
      <c r="BT557" s="17"/>
      <c r="BU557" s="17"/>
      <c r="BV557" s="17"/>
      <c r="BW557" s="17"/>
      <c r="BX557" s="17"/>
      <c r="BY557" s="17"/>
      <c r="BZ557" s="17"/>
      <c r="CA557" s="17"/>
      <c r="CB557" s="17"/>
      <c r="CC557" s="17"/>
      <c r="CD557" s="17"/>
      <c r="CE557" s="17"/>
      <c r="CF557" s="17"/>
      <c r="CG557" s="17"/>
      <c r="CH557" s="17"/>
      <c r="CI557" s="17"/>
      <c r="CJ557" s="17"/>
      <c r="CK557" s="17"/>
      <c r="CL557" s="17"/>
      <c r="CM557" s="17"/>
      <c r="CN557" s="17"/>
      <c r="CO557" s="17"/>
      <c r="CP557" s="17"/>
      <c r="CQ557" s="17"/>
      <c r="CR557" s="17"/>
      <c r="CS557" s="17"/>
      <c r="CT557" s="17"/>
      <c r="CU557" s="17"/>
      <c r="CV557" s="17"/>
      <c r="CW557" s="17"/>
      <c r="CX557" s="17"/>
      <c r="CY557" s="17"/>
      <c r="CZ557" s="17"/>
      <c r="DA557" s="17"/>
      <c r="DB557" s="17"/>
      <c r="DC557" s="17"/>
      <c r="DD557" s="17"/>
      <c r="DE557" s="17"/>
      <c r="DF557" s="17"/>
      <c r="DG557" s="17"/>
      <c r="DH557" s="17"/>
      <c r="DI557" s="17"/>
      <c r="DJ557" s="17"/>
      <c r="DK557" s="17"/>
      <c r="DL557" s="17"/>
      <c r="DM557" s="17"/>
      <c r="DN557" s="17"/>
      <c r="DO557" s="17"/>
      <c r="DP557" s="17"/>
      <c r="DQ557" s="17"/>
      <c r="DR557" s="17"/>
      <c r="DS557" s="17"/>
      <c r="DT557" s="17"/>
      <c r="DU557" s="17"/>
      <c r="DV557" s="111"/>
      <c r="DW557" s="111"/>
      <c r="DX557" s="111"/>
      <c r="DY557" s="111"/>
      <c r="DZ557" s="111"/>
      <c r="EA557" s="111"/>
      <c r="EB557" s="17"/>
      <c r="EC557" s="17"/>
      <c r="ED557" s="17"/>
      <c r="EE557" s="17"/>
      <c r="EF557" s="17"/>
      <c r="EG557" s="17"/>
      <c r="EH557" s="17"/>
      <c r="EI557" s="17"/>
      <c r="EJ557" s="17"/>
      <c r="EK557" s="17"/>
    </row>
    <row r="558" spans="1:141" ht="16.5" customHeight="1">
      <c r="A558" s="17"/>
      <c r="B558" s="17"/>
      <c r="C558" s="17"/>
      <c r="D558" s="145"/>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46"/>
      <c r="AI558" s="146"/>
      <c r="AJ558" s="17"/>
      <c r="AK558" s="17"/>
      <c r="AL558" s="146"/>
      <c r="AM558" s="146"/>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c r="BN558" s="17"/>
      <c r="BO558" s="17"/>
      <c r="BP558" s="17"/>
      <c r="BQ558" s="17"/>
      <c r="BR558" s="17"/>
      <c r="BS558" s="17"/>
      <c r="BT558" s="17"/>
      <c r="BU558" s="17"/>
      <c r="BV558" s="17"/>
      <c r="BW558" s="17"/>
      <c r="BX558" s="17"/>
      <c r="BY558" s="17"/>
      <c r="BZ558" s="17"/>
      <c r="CA558" s="17"/>
      <c r="CB558" s="17"/>
      <c r="CC558" s="17"/>
      <c r="CD558" s="17"/>
      <c r="CE558" s="17"/>
      <c r="CF558" s="17"/>
      <c r="CG558" s="17"/>
      <c r="CH558" s="17"/>
      <c r="CI558" s="17"/>
      <c r="CJ558" s="17"/>
      <c r="CK558" s="17"/>
      <c r="CL558" s="17"/>
      <c r="CM558" s="17"/>
      <c r="CN558" s="17"/>
      <c r="CO558" s="17"/>
      <c r="CP558" s="17"/>
      <c r="CQ558" s="17"/>
      <c r="CR558" s="17"/>
      <c r="CS558" s="17"/>
      <c r="CT558" s="17"/>
      <c r="CU558" s="17"/>
      <c r="CV558" s="17"/>
      <c r="CW558" s="17"/>
      <c r="CX558" s="17"/>
      <c r="CY558" s="17"/>
      <c r="CZ558" s="17"/>
      <c r="DA558" s="17"/>
      <c r="DB558" s="17"/>
      <c r="DC558" s="17"/>
      <c r="DD558" s="17"/>
      <c r="DE558" s="17"/>
      <c r="DF558" s="17"/>
      <c r="DG558" s="17"/>
      <c r="DH558" s="17"/>
      <c r="DI558" s="17"/>
      <c r="DJ558" s="17"/>
      <c r="DK558" s="17"/>
      <c r="DL558" s="17"/>
      <c r="DM558" s="17"/>
      <c r="DN558" s="17"/>
      <c r="DO558" s="17"/>
      <c r="DP558" s="17"/>
      <c r="DQ558" s="17"/>
      <c r="DR558" s="17"/>
      <c r="DS558" s="17"/>
      <c r="DT558" s="17"/>
      <c r="DU558" s="17"/>
      <c r="DV558" s="111"/>
      <c r="DW558" s="111"/>
      <c r="DX558" s="111"/>
      <c r="DY558" s="111"/>
      <c r="DZ558" s="111"/>
      <c r="EA558" s="111"/>
      <c r="EB558" s="17"/>
      <c r="EC558" s="17"/>
      <c r="ED558" s="17"/>
      <c r="EE558" s="17"/>
      <c r="EF558" s="17"/>
      <c r="EG558" s="17"/>
      <c r="EH558" s="17"/>
      <c r="EI558" s="17"/>
      <c r="EJ558" s="17"/>
      <c r="EK558" s="17"/>
    </row>
    <row r="559" spans="1:141" ht="16.5" customHeight="1">
      <c r="A559" s="17"/>
      <c r="B559" s="17"/>
      <c r="C559" s="17"/>
      <c r="D559" s="145"/>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46"/>
      <c r="AI559" s="146"/>
      <c r="AJ559" s="17"/>
      <c r="AK559" s="17"/>
      <c r="AL559" s="146"/>
      <c r="AM559" s="146"/>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c r="BN559" s="17"/>
      <c r="BO559" s="17"/>
      <c r="BP559" s="17"/>
      <c r="BQ559" s="17"/>
      <c r="BR559" s="17"/>
      <c r="BS559" s="17"/>
      <c r="BT559" s="17"/>
      <c r="BU559" s="17"/>
      <c r="BV559" s="17"/>
      <c r="BW559" s="17"/>
      <c r="BX559" s="17"/>
      <c r="BY559" s="17"/>
      <c r="BZ559" s="17"/>
      <c r="CA559" s="17"/>
      <c r="CB559" s="17"/>
      <c r="CC559" s="17"/>
      <c r="CD559" s="17"/>
      <c r="CE559" s="17"/>
      <c r="CF559" s="17"/>
      <c r="CG559" s="17"/>
      <c r="CH559" s="17"/>
      <c r="CI559" s="17"/>
      <c r="CJ559" s="17"/>
      <c r="CK559" s="17"/>
      <c r="CL559" s="17"/>
      <c r="CM559" s="17"/>
      <c r="CN559" s="17"/>
      <c r="CO559" s="17"/>
      <c r="CP559" s="17"/>
      <c r="CQ559" s="17"/>
      <c r="CR559" s="17"/>
      <c r="CS559" s="17"/>
      <c r="CT559" s="17"/>
      <c r="CU559" s="17"/>
      <c r="CV559" s="17"/>
      <c r="CW559" s="17"/>
      <c r="CX559" s="17"/>
      <c r="CY559" s="17"/>
      <c r="CZ559" s="17"/>
      <c r="DA559" s="17"/>
      <c r="DB559" s="17"/>
      <c r="DC559" s="17"/>
      <c r="DD559" s="17"/>
      <c r="DE559" s="17"/>
      <c r="DF559" s="17"/>
      <c r="DG559" s="17"/>
      <c r="DH559" s="17"/>
      <c r="DI559" s="17"/>
      <c r="DJ559" s="17"/>
      <c r="DK559" s="17"/>
      <c r="DL559" s="17"/>
      <c r="DM559" s="17"/>
      <c r="DN559" s="17"/>
      <c r="DO559" s="17"/>
      <c r="DP559" s="17"/>
      <c r="DQ559" s="17"/>
      <c r="DR559" s="17"/>
      <c r="DS559" s="17"/>
      <c r="DT559" s="17"/>
      <c r="DU559" s="17"/>
      <c r="DV559" s="111"/>
      <c r="DW559" s="111"/>
      <c r="DX559" s="111"/>
      <c r="DY559" s="111"/>
      <c r="DZ559" s="111"/>
      <c r="EA559" s="111"/>
      <c r="EB559" s="17"/>
      <c r="EC559" s="17"/>
      <c r="ED559" s="17"/>
      <c r="EE559" s="17"/>
      <c r="EF559" s="17"/>
      <c r="EG559" s="17"/>
      <c r="EH559" s="17"/>
      <c r="EI559" s="17"/>
      <c r="EJ559" s="17"/>
      <c r="EK559" s="17"/>
    </row>
    <row r="560" spans="1:141" ht="16.5" customHeight="1">
      <c r="A560" s="17"/>
      <c r="B560" s="17"/>
      <c r="C560" s="17"/>
      <c r="D560" s="145"/>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46"/>
      <c r="AI560" s="146"/>
      <c r="AJ560" s="17"/>
      <c r="AK560" s="17"/>
      <c r="AL560" s="146"/>
      <c r="AM560" s="146"/>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c r="BN560" s="17"/>
      <c r="BO560" s="17"/>
      <c r="BP560" s="17"/>
      <c r="BQ560" s="17"/>
      <c r="BR560" s="17"/>
      <c r="BS560" s="17"/>
      <c r="BT560" s="17"/>
      <c r="BU560" s="17"/>
      <c r="BV560" s="17"/>
      <c r="BW560" s="17"/>
      <c r="BX560" s="17"/>
      <c r="BY560" s="17"/>
      <c r="BZ560" s="17"/>
      <c r="CA560" s="17"/>
      <c r="CB560" s="17"/>
      <c r="CC560" s="17"/>
      <c r="CD560" s="17"/>
      <c r="CE560" s="17"/>
      <c r="CF560" s="17"/>
      <c r="CG560" s="17"/>
      <c r="CH560" s="17"/>
      <c r="CI560" s="17"/>
      <c r="CJ560" s="17"/>
      <c r="CK560" s="17"/>
      <c r="CL560" s="17"/>
      <c r="CM560" s="17"/>
      <c r="CN560" s="17"/>
      <c r="CO560" s="17"/>
      <c r="CP560" s="17"/>
      <c r="CQ560" s="17"/>
      <c r="CR560" s="17"/>
      <c r="CS560" s="17"/>
      <c r="CT560" s="17"/>
      <c r="CU560" s="17"/>
      <c r="CV560" s="17"/>
      <c r="CW560" s="17"/>
      <c r="CX560" s="17"/>
      <c r="CY560" s="17"/>
      <c r="CZ560" s="17"/>
      <c r="DA560" s="17"/>
      <c r="DB560" s="17"/>
      <c r="DC560" s="17"/>
      <c r="DD560" s="17"/>
      <c r="DE560" s="17"/>
      <c r="DF560" s="17"/>
      <c r="DG560" s="17"/>
      <c r="DH560" s="17"/>
      <c r="DI560" s="17"/>
      <c r="DJ560" s="17"/>
      <c r="DK560" s="17"/>
      <c r="DL560" s="17"/>
      <c r="DM560" s="17"/>
      <c r="DN560" s="17"/>
      <c r="DO560" s="17"/>
      <c r="DP560" s="17"/>
      <c r="DQ560" s="17"/>
      <c r="DR560" s="17"/>
      <c r="DS560" s="17"/>
      <c r="DT560" s="17"/>
      <c r="DU560" s="17"/>
      <c r="DV560" s="111"/>
      <c r="DW560" s="111"/>
      <c r="DX560" s="111"/>
      <c r="DY560" s="111"/>
      <c r="DZ560" s="111"/>
      <c r="EA560" s="111"/>
      <c r="EB560" s="17"/>
      <c r="EC560" s="17"/>
      <c r="ED560" s="17"/>
      <c r="EE560" s="17"/>
      <c r="EF560" s="17"/>
      <c r="EG560" s="17"/>
      <c r="EH560" s="17"/>
      <c r="EI560" s="17"/>
      <c r="EJ560" s="17"/>
      <c r="EK560" s="17"/>
    </row>
    <row r="561" spans="1:141" ht="16.5" customHeight="1">
      <c r="A561" s="17"/>
      <c r="B561" s="17"/>
      <c r="C561" s="17"/>
      <c r="D561" s="145"/>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46"/>
      <c r="AI561" s="146"/>
      <c r="AJ561" s="17"/>
      <c r="AK561" s="17"/>
      <c r="AL561" s="146"/>
      <c r="AM561" s="146"/>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c r="BN561" s="17"/>
      <c r="BO561" s="17"/>
      <c r="BP561" s="17"/>
      <c r="BQ561" s="17"/>
      <c r="BR561" s="17"/>
      <c r="BS561" s="17"/>
      <c r="BT561" s="17"/>
      <c r="BU561" s="17"/>
      <c r="BV561" s="17"/>
      <c r="BW561" s="17"/>
      <c r="BX561" s="17"/>
      <c r="BY561" s="17"/>
      <c r="BZ561" s="17"/>
      <c r="CA561" s="17"/>
      <c r="CB561" s="17"/>
      <c r="CC561" s="17"/>
      <c r="CD561" s="17"/>
      <c r="CE561" s="17"/>
      <c r="CF561" s="17"/>
      <c r="CG561" s="17"/>
      <c r="CH561" s="17"/>
      <c r="CI561" s="17"/>
      <c r="CJ561" s="17"/>
      <c r="CK561" s="17"/>
      <c r="CL561" s="17"/>
      <c r="CM561" s="17"/>
      <c r="CN561" s="17"/>
      <c r="CO561" s="17"/>
      <c r="CP561" s="17"/>
      <c r="CQ561" s="17"/>
      <c r="CR561" s="17"/>
      <c r="CS561" s="17"/>
      <c r="CT561" s="17"/>
      <c r="CU561" s="17"/>
      <c r="CV561" s="17"/>
      <c r="CW561" s="17"/>
      <c r="CX561" s="17"/>
      <c r="CY561" s="17"/>
      <c r="CZ561" s="17"/>
      <c r="DA561" s="17"/>
      <c r="DB561" s="17"/>
      <c r="DC561" s="17"/>
      <c r="DD561" s="17"/>
      <c r="DE561" s="17"/>
      <c r="DF561" s="17"/>
      <c r="DG561" s="17"/>
      <c r="DH561" s="17"/>
      <c r="DI561" s="17"/>
      <c r="DJ561" s="17"/>
      <c r="DK561" s="17"/>
      <c r="DL561" s="17"/>
      <c r="DM561" s="17"/>
      <c r="DN561" s="17"/>
      <c r="DO561" s="17"/>
      <c r="DP561" s="17"/>
      <c r="DQ561" s="17"/>
      <c r="DR561" s="17"/>
      <c r="DS561" s="17"/>
      <c r="DT561" s="17"/>
      <c r="DU561" s="17"/>
      <c r="DV561" s="111"/>
      <c r="DW561" s="111"/>
      <c r="DX561" s="111"/>
      <c r="DY561" s="111"/>
      <c r="DZ561" s="111"/>
      <c r="EA561" s="111"/>
      <c r="EB561" s="17"/>
      <c r="EC561" s="17"/>
      <c r="ED561" s="17"/>
      <c r="EE561" s="17"/>
      <c r="EF561" s="17"/>
      <c r="EG561" s="17"/>
      <c r="EH561" s="17"/>
      <c r="EI561" s="17"/>
      <c r="EJ561" s="17"/>
      <c r="EK561" s="17"/>
    </row>
    <row r="562" spans="1:141" ht="16.5" customHeight="1">
      <c r="A562" s="17"/>
      <c r="B562" s="17"/>
      <c r="C562" s="17"/>
      <c r="D562" s="145"/>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46"/>
      <c r="AI562" s="146"/>
      <c r="AJ562" s="17"/>
      <c r="AK562" s="17"/>
      <c r="AL562" s="146"/>
      <c r="AM562" s="146"/>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c r="BN562" s="17"/>
      <c r="BO562" s="17"/>
      <c r="BP562" s="17"/>
      <c r="BQ562" s="17"/>
      <c r="BR562" s="17"/>
      <c r="BS562" s="17"/>
      <c r="BT562" s="17"/>
      <c r="BU562" s="17"/>
      <c r="BV562" s="17"/>
      <c r="BW562" s="17"/>
      <c r="BX562" s="17"/>
      <c r="BY562" s="17"/>
      <c r="BZ562" s="17"/>
      <c r="CA562" s="17"/>
      <c r="CB562" s="17"/>
      <c r="CC562" s="17"/>
      <c r="CD562" s="17"/>
      <c r="CE562" s="17"/>
      <c r="CF562" s="17"/>
      <c r="CG562" s="17"/>
      <c r="CH562" s="17"/>
      <c r="CI562" s="17"/>
      <c r="CJ562" s="17"/>
      <c r="CK562" s="17"/>
      <c r="CL562" s="17"/>
      <c r="CM562" s="17"/>
      <c r="CN562" s="17"/>
      <c r="CO562" s="17"/>
      <c r="CP562" s="17"/>
      <c r="CQ562" s="17"/>
      <c r="CR562" s="17"/>
      <c r="CS562" s="17"/>
      <c r="CT562" s="17"/>
      <c r="CU562" s="17"/>
      <c r="CV562" s="17"/>
      <c r="CW562" s="17"/>
      <c r="CX562" s="17"/>
      <c r="CY562" s="17"/>
      <c r="CZ562" s="17"/>
      <c r="DA562" s="17"/>
      <c r="DB562" s="17"/>
      <c r="DC562" s="17"/>
      <c r="DD562" s="17"/>
      <c r="DE562" s="17"/>
      <c r="DF562" s="17"/>
      <c r="DG562" s="17"/>
      <c r="DH562" s="17"/>
      <c r="DI562" s="17"/>
      <c r="DJ562" s="17"/>
      <c r="DK562" s="17"/>
      <c r="DL562" s="17"/>
      <c r="DM562" s="17"/>
      <c r="DN562" s="17"/>
      <c r="DO562" s="17"/>
      <c r="DP562" s="17"/>
      <c r="DQ562" s="17"/>
      <c r="DR562" s="17"/>
      <c r="DS562" s="17"/>
      <c r="DT562" s="17"/>
      <c r="DU562" s="17"/>
      <c r="DV562" s="111"/>
      <c r="DW562" s="111"/>
      <c r="DX562" s="111"/>
      <c r="DY562" s="111"/>
      <c r="DZ562" s="111"/>
      <c r="EA562" s="111"/>
      <c r="EB562" s="17"/>
      <c r="EC562" s="17"/>
      <c r="ED562" s="17"/>
      <c r="EE562" s="17"/>
      <c r="EF562" s="17"/>
      <c r="EG562" s="17"/>
      <c r="EH562" s="17"/>
      <c r="EI562" s="17"/>
      <c r="EJ562" s="17"/>
      <c r="EK562" s="17"/>
    </row>
    <row r="563" spans="1:141" ht="16.5" customHeight="1">
      <c r="A563" s="17"/>
      <c r="B563" s="17"/>
      <c r="C563" s="17"/>
      <c r="D563" s="145"/>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46"/>
      <c r="AI563" s="146"/>
      <c r="AJ563" s="17"/>
      <c r="AK563" s="17"/>
      <c r="AL563" s="146"/>
      <c r="AM563" s="146"/>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c r="BN563" s="17"/>
      <c r="BO563" s="17"/>
      <c r="BP563" s="17"/>
      <c r="BQ563" s="17"/>
      <c r="BR563" s="17"/>
      <c r="BS563" s="17"/>
      <c r="BT563" s="17"/>
      <c r="BU563" s="17"/>
      <c r="BV563" s="17"/>
      <c r="BW563" s="17"/>
      <c r="BX563" s="17"/>
      <c r="BY563" s="17"/>
      <c r="BZ563" s="17"/>
      <c r="CA563" s="17"/>
      <c r="CB563" s="17"/>
      <c r="CC563" s="17"/>
      <c r="CD563" s="17"/>
      <c r="CE563" s="17"/>
      <c r="CF563" s="17"/>
      <c r="CG563" s="17"/>
      <c r="CH563" s="17"/>
      <c r="CI563" s="17"/>
      <c r="CJ563" s="17"/>
      <c r="CK563" s="17"/>
      <c r="CL563" s="17"/>
      <c r="CM563" s="17"/>
      <c r="CN563" s="17"/>
      <c r="CO563" s="17"/>
      <c r="CP563" s="17"/>
      <c r="CQ563" s="17"/>
      <c r="CR563" s="17"/>
      <c r="CS563" s="17"/>
      <c r="CT563" s="17"/>
      <c r="CU563" s="17"/>
      <c r="CV563" s="17"/>
      <c r="CW563" s="17"/>
      <c r="CX563" s="17"/>
      <c r="CY563" s="17"/>
      <c r="CZ563" s="17"/>
      <c r="DA563" s="17"/>
      <c r="DB563" s="17"/>
      <c r="DC563" s="17"/>
      <c r="DD563" s="17"/>
      <c r="DE563" s="17"/>
      <c r="DF563" s="17"/>
      <c r="DG563" s="17"/>
      <c r="DH563" s="17"/>
      <c r="DI563" s="17"/>
      <c r="DJ563" s="17"/>
      <c r="DK563" s="17"/>
      <c r="DL563" s="17"/>
      <c r="DM563" s="17"/>
      <c r="DN563" s="17"/>
      <c r="DO563" s="17"/>
      <c r="DP563" s="17"/>
      <c r="DQ563" s="17"/>
      <c r="DR563" s="17"/>
      <c r="DS563" s="17"/>
      <c r="DT563" s="17"/>
      <c r="DU563" s="17"/>
      <c r="DV563" s="111"/>
      <c r="DW563" s="111"/>
      <c r="DX563" s="111"/>
      <c r="DY563" s="111"/>
      <c r="DZ563" s="111"/>
      <c r="EA563" s="111"/>
      <c r="EB563" s="17"/>
      <c r="EC563" s="17"/>
      <c r="ED563" s="17"/>
      <c r="EE563" s="17"/>
      <c r="EF563" s="17"/>
      <c r="EG563" s="17"/>
      <c r="EH563" s="17"/>
      <c r="EI563" s="17"/>
      <c r="EJ563" s="17"/>
      <c r="EK563" s="17"/>
    </row>
    <row r="564" spans="1:141" ht="16.5" customHeight="1">
      <c r="A564" s="17"/>
      <c r="B564" s="17"/>
      <c r="C564" s="17"/>
      <c r="D564" s="145"/>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46"/>
      <c r="AI564" s="146"/>
      <c r="AJ564" s="17"/>
      <c r="AK564" s="17"/>
      <c r="AL564" s="146"/>
      <c r="AM564" s="146"/>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c r="BN564" s="17"/>
      <c r="BO564" s="17"/>
      <c r="BP564" s="17"/>
      <c r="BQ564" s="17"/>
      <c r="BR564" s="17"/>
      <c r="BS564" s="17"/>
      <c r="BT564" s="17"/>
      <c r="BU564" s="17"/>
      <c r="BV564" s="17"/>
      <c r="BW564" s="17"/>
      <c r="BX564" s="17"/>
      <c r="BY564" s="17"/>
      <c r="BZ564" s="17"/>
      <c r="CA564" s="17"/>
      <c r="CB564" s="17"/>
      <c r="CC564" s="17"/>
      <c r="CD564" s="17"/>
      <c r="CE564" s="17"/>
      <c r="CF564" s="17"/>
      <c r="CG564" s="17"/>
      <c r="CH564" s="17"/>
      <c r="CI564" s="17"/>
      <c r="CJ564" s="17"/>
      <c r="CK564" s="17"/>
      <c r="CL564" s="17"/>
      <c r="CM564" s="17"/>
      <c r="CN564" s="17"/>
      <c r="CO564" s="17"/>
      <c r="CP564" s="17"/>
      <c r="CQ564" s="17"/>
      <c r="CR564" s="17"/>
      <c r="CS564" s="17"/>
      <c r="CT564" s="17"/>
      <c r="CU564" s="17"/>
      <c r="CV564" s="17"/>
      <c r="CW564" s="17"/>
      <c r="CX564" s="17"/>
      <c r="CY564" s="17"/>
      <c r="CZ564" s="17"/>
      <c r="DA564" s="17"/>
      <c r="DB564" s="17"/>
      <c r="DC564" s="17"/>
      <c r="DD564" s="17"/>
      <c r="DE564" s="17"/>
      <c r="DF564" s="17"/>
      <c r="DG564" s="17"/>
      <c r="DH564" s="17"/>
      <c r="DI564" s="17"/>
      <c r="DJ564" s="17"/>
      <c r="DK564" s="17"/>
      <c r="DL564" s="17"/>
      <c r="DM564" s="17"/>
      <c r="DN564" s="17"/>
      <c r="DO564" s="17"/>
      <c r="DP564" s="17"/>
      <c r="DQ564" s="17"/>
      <c r="DR564" s="17"/>
      <c r="DS564" s="17"/>
      <c r="DT564" s="17"/>
      <c r="DU564" s="17"/>
      <c r="DV564" s="111"/>
      <c r="DW564" s="111"/>
      <c r="DX564" s="111"/>
      <c r="DY564" s="111"/>
      <c r="DZ564" s="111"/>
      <c r="EA564" s="111"/>
      <c r="EB564" s="17"/>
      <c r="EC564" s="17"/>
      <c r="ED564" s="17"/>
      <c r="EE564" s="17"/>
      <c r="EF564" s="17"/>
      <c r="EG564" s="17"/>
      <c r="EH564" s="17"/>
      <c r="EI564" s="17"/>
      <c r="EJ564" s="17"/>
      <c r="EK564" s="17"/>
    </row>
    <row r="565" spans="1:141" ht="16.5" customHeight="1">
      <c r="A565" s="17"/>
      <c r="B565" s="17"/>
      <c r="C565" s="17"/>
      <c r="D565" s="145"/>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46"/>
      <c r="AI565" s="146"/>
      <c r="AJ565" s="17"/>
      <c r="AK565" s="17"/>
      <c r="AL565" s="146"/>
      <c r="AM565" s="146"/>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c r="BN565" s="17"/>
      <c r="BO565" s="17"/>
      <c r="BP565" s="17"/>
      <c r="BQ565" s="17"/>
      <c r="BR565" s="17"/>
      <c r="BS565" s="17"/>
      <c r="BT565" s="17"/>
      <c r="BU565" s="17"/>
      <c r="BV565" s="17"/>
      <c r="BW565" s="17"/>
      <c r="BX565" s="17"/>
      <c r="BY565" s="17"/>
      <c r="BZ565" s="17"/>
      <c r="CA565" s="17"/>
      <c r="CB565" s="17"/>
      <c r="CC565" s="17"/>
      <c r="CD565" s="17"/>
      <c r="CE565" s="17"/>
      <c r="CF565" s="17"/>
      <c r="CG565" s="17"/>
      <c r="CH565" s="17"/>
      <c r="CI565" s="17"/>
      <c r="CJ565" s="17"/>
      <c r="CK565" s="17"/>
      <c r="CL565" s="17"/>
      <c r="CM565" s="17"/>
      <c r="CN565" s="17"/>
      <c r="CO565" s="17"/>
      <c r="CP565" s="17"/>
      <c r="CQ565" s="17"/>
      <c r="CR565" s="17"/>
      <c r="CS565" s="17"/>
      <c r="CT565" s="17"/>
      <c r="CU565" s="17"/>
      <c r="CV565" s="17"/>
      <c r="CW565" s="17"/>
      <c r="CX565" s="17"/>
      <c r="CY565" s="17"/>
      <c r="CZ565" s="17"/>
      <c r="DA565" s="17"/>
      <c r="DB565" s="17"/>
      <c r="DC565" s="17"/>
      <c r="DD565" s="17"/>
      <c r="DE565" s="17"/>
      <c r="DF565" s="17"/>
      <c r="DG565" s="17"/>
      <c r="DH565" s="17"/>
      <c r="DI565" s="17"/>
      <c r="DJ565" s="17"/>
      <c r="DK565" s="17"/>
      <c r="DL565" s="17"/>
      <c r="DM565" s="17"/>
      <c r="DN565" s="17"/>
      <c r="DO565" s="17"/>
      <c r="DP565" s="17"/>
      <c r="DQ565" s="17"/>
      <c r="DR565" s="17"/>
      <c r="DS565" s="17"/>
      <c r="DT565" s="17"/>
      <c r="DU565" s="17"/>
      <c r="DV565" s="111"/>
      <c r="DW565" s="111"/>
      <c r="DX565" s="111"/>
      <c r="DY565" s="111"/>
      <c r="DZ565" s="111"/>
      <c r="EA565" s="111"/>
      <c r="EB565" s="17"/>
      <c r="EC565" s="17"/>
      <c r="ED565" s="17"/>
      <c r="EE565" s="17"/>
      <c r="EF565" s="17"/>
      <c r="EG565" s="17"/>
      <c r="EH565" s="17"/>
      <c r="EI565" s="17"/>
      <c r="EJ565" s="17"/>
      <c r="EK565" s="17"/>
    </row>
    <row r="566" spans="1:141" ht="16.5" customHeight="1">
      <c r="A566" s="17"/>
      <c r="B566" s="17"/>
      <c r="C566" s="17"/>
      <c r="D566" s="145"/>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46"/>
      <c r="AI566" s="146"/>
      <c r="AJ566" s="17"/>
      <c r="AK566" s="17"/>
      <c r="AL566" s="146"/>
      <c r="AM566" s="146"/>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c r="BN566" s="17"/>
      <c r="BO566" s="17"/>
      <c r="BP566" s="17"/>
      <c r="BQ566" s="17"/>
      <c r="BR566" s="17"/>
      <c r="BS566" s="17"/>
      <c r="BT566" s="17"/>
      <c r="BU566" s="17"/>
      <c r="BV566" s="17"/>
      <c r="BW566" s="17"/>
      <c r="BX566" s="17"/>
      <c r="BY566" s="17"/>
      <c r="BZ566" s="17"/>
      <c r="CA566" s="17"/>
      <c r="CB566" s="17"/>
      <c r="CC566" s="17"/>
      <c r="CD566" s="17"/>
      <c r="CE566" s="17"/>
      <c r="CF566" s="17"/>
      <c r="CG566" s="17"/>
      <c r="CH566" s="17"/>
      <c r="CI566" s="17"/>
      <c r="CJ566" s="17"/>
      <c r="CK566" s="17"/>
      <c r="CL566" s="17"/>
      <c r="CM566" s="17"/>
      <c r="CN566" s="17"/>
      <c r="CO566" s="17"/>
      <c r="CP566" s="17"/>
      <c r="CQ566" s="17"/>
      <c r="CR566" s="17"/>
      <c r="CS566" s="17"/>
      <c r="CT566" s="17"/>
      <c r="CU566" s="17"/>
      <c r="CV566" s="17"/>
      <c r="CW566" s="17"/>
      <c r="CX566" s="17"/>
      <c r="CY566" s="17"/>
      <c r="CZ566" s="17"/>
      <c r="DA566" s="17"/>
      <c r="DB566" s="17"/>
      <c r="DC566" s="17"/>
      <c r="DD566" s="17"/>
      <c r="DE566" s="17"/>
      <c r="DF566" s="17"/>
      <c r="DG566" s="17"/>
      <c r="DH566" s="17"/>
      <c r="DI566" s="17"/>
      <c r="DJ566" s="17"/>
      <c r="DK566" s="17"/>
      <c r="DL566" s="17"/>
      <c r="DM566" s="17"/>
      <c r="DN566" s="17"/>
      <c r="DO566" s="17"/>
      <c r="DP566" s="17"/>
      <c r="DQ566" s="17"/>
      <c r="DR566" s="17"/>
      <c r="DS566" s="17"/>
      <c r="DT566" s="17"/>
      <c r="DU566" s="17"/>
      <c r="DV566" s="111"/>
      <c r="DW566" s="111"/>
      <c r="DX566" s="111"/>
      <c r="DY566" s="111"/>
      <c r="DZ566" s="111"/>
      <c r="EA566" s="111"/>
      <c r="EB566" s="17"/>
      <c r="EC566" s="17"/>
      <c r="ED566" s="17"/>
      <c r="EE566" s="17"/>
      <c r="EF566" s="17"/>
      <c r="EG566" s="17"/>
      <c r="EH566" s="17"/>
      <c r="EI566" s="17"/>
      <c r="EJ566" s="17"/>
      <c r="EK566" s="17"/>
    </row>
    <row r="567" spans="1:141" ht="16.5" customHeight="1">
      <c r="A567" s="17"/>
      <c r="B567" s="17"/>
      <c r="C567" s="17"/>
      <c r="D567" s="145"/>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46"/>
      <c r="AI567" s="146"/>
      <c r="AJ567" s="17"/>
      <c r="AK567" s="17"/>
      <c r="AL567" s="146"/>
      <c r="AM567" s="146"/>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c r="BN567" s="17"/>
      <c r="BO567" s="17"/>
      <c r="BP567" s="17"/>
      <c r="BQ567" s="17"/>
      <c r="BR567" s="17"/>
      <c r="BS567" s="17"/>
      <c r="BT567" s="17"/>
      <c r="BU567" s="17"/>
      <c r="BV567" s="17"/>
      <c r="BW567" s="17"/>
      <c r="BX567" s="17"/>
      <c r="BY567" s="17"/>
      <c r="BZ567" s="17"/>
      <c r="CA567" s="17"/>
      <c r="CB567" s="17"/>
      <c r="CC567" s="17"/>
      <c r="CD567" s="17"/>
      <c r="CE567" s="17"/>
      <c r="CF567" s="17"/>
      <c r="CG567" s="17"/>
      <c r="CH567" s="17"/>
      <c r="CI567" s="17"/>
      <c r="CJ567" s="17"/>
      <c r="CK567" s="17"/>
      <c r="CL567" s="17"/>
      <c r="CM567" s="17"/>
      <c r="CN567" s="17"/>
      <c r="CO567" s="17"/>
      <c r="CP567" s="17"/>
      <c r="CQ567" s="17"/>
      <c r="CR567" s="17"/>
      <c r="CS567" s="17"/>
      <c r="CT567" s="17"/>
      <c r="CU567" s="17"/>
      <c r="CV567" s="17"/>
      <c r="CW567" s="17"/>
      <c r="CX567" s="17"/>
      <c r="CY567" s="17"/>
      <c r="CZ567" s="17"/>
      <c r="DA567" s="17"/>
      <c r="DB567" s="17"/>
      <c r="DC567" s="17"/>
      <c r="DD567" s="17"/>
      <c r="DE567" s="17"/>
      <c r="DF567" s="17"/>
      <c r="DG567" s="17"/>
      <c r="DH567" s="17"/>
      <c r="DI567" s="17"/>
      <c r="DJ567" s="17"/>
      <c r="DK567" s="17"/>
      <c r="DL567" s="17"/>
      <c r="DM567" s="17"/>
      <c r="DN567" s="17"/>
      <c r="DO567" s="17"/>
      <c r="DP567" s="17"/>
      <c r="DQ567" s="17"/>
      <c r="DR567" s="17"/>
      <c r="DS567" s="17"/>
      <c r="DT567" s="17"/>
      <c r="DU567" s="17"/>
      <c r="DV567" s="111"/>
      <c r="DW567" s="111"/>
      <c r="DX567" s="111"/>
      <c r="DY567" s="111"/>
      <c r="DZ567" s="111"/>
      <c r="EA567" s="111"/>
      <c r="EB567" s="17"/>
      <c r="EC567" s="17"/>
      <c r="ED567" s="17"/>
      <c r="EE567" s="17"/>
      <c r="EF567" s="17"/>
      <c r="EG567" s="17"/>
      <c r="EH567" s="17"/>
      <c r="EI567" s="17"/>
      <c r="EJ567" s="17"/>
      <c r="EK567" s="17"/>
    </row>
    <row r="568" spans="1:141" ht="16.5" customHeight="1">
      <c r="A568" s="17"/>
      <c r="B568" s="17"/>
      <c r="C568" s="17"/>
      <c r="D568" s="145"/>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46"/>
      <c r="AI568" s="146"/>
      <c r="AJ568" s="17"/>
      <c r="AK568" s="17"/>
      <c r="AL568" s="146"/>
      <c r="AM568" s="146"/>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c r="BN568" s="17"/>
      <c r="BO568" s="17"/>
      <c r="BP568" s="17"/>
      <c r="BQ568" s="17"/>
      <c r="BR568" s="17"/>
      <c r="BS568" s="17"/>
      <c r="BT568" s="17"/>
      <c r="BU568" s="17"/>
      <c r="BV568" s="17"/>
      <c r="BW568" s="17"/>
      <c r="BX568" s="17"/>
      <c r="BY568" s="17"/>
      <c r="BZ568" s="17"/>
      <c r="CA568" s="17"/>
      <c r="CB568" s="17"/>
      <c r="CC568" s="17"/>
      <c r="CD568" s="17"/>
      <c r="CE568" s="17"/>
      <c r="CF568" s="17"/>
      <c r="CG568" s="17"/>
      <c r="CH568" s="17"/>
      <c r="CI568" s="17"/>
      <c r="CJ568" s="17"/>
      <c r="CK568" s="17"/>
      <c r="CL568" s="17"/>
      <c r="CM568" s="17"/>
      <c r="CN568" s="17"/>
      <c r="CO568" s="17"/>
      <c r="CP568" s="17"/>
      <c r="CQ568" s="17"/>
      <c r="CR568" s="17"/>
      <c r="CS568" s="17"/>
      <c r="CT568" s="17"/>
      <c r="CU568" s="17"/>
      <c r="CV568" s="17"/>
      <c r="CW568" s="17"/>
      <c r="CX568" s="17"/>
      <c r="CY568" s="17"/>
      <c r="CZ568" s="17"/>
      <c r="DA568" s="17"/>
      <c r="DB568" s="17"/>
      <c r="DC568" s="17"/>
      <c r="DD568" s="17"/>
      <c r="DE568" s="17"/>
      <c r="DF568" s="17"/>
      <c r="DG568" s="17"/>
      <c r="DH568" s="17"/>
      <c r="DI568" s="17"/>
      <c r="DJ568" s="17"/>
      <c r="DK568" s="17"/>
      <c r="DL568" s="17"/>
      <c r="DM568" s="17"/>
      <c r="DN568" s="17"/>
      <c r="DO568" s="17"/>
      <c r="DP568" s="17"/>
      <c r="DQ568" s="17"/>
      <c r="DR568" s="17"/>
      <c r="DS568" s="17"/>
      <c r="DT568" s="17"/>
      <c r="DU568" s="17"/>
      <c r="DV568" s="111"/>
      <c r="DW568" s="111"/>
      <c r="DX568" s="111"/>
      <c r="DY568" s="111"/>
      <c r="DZ568" s="111"/>
      <c r="EA568" s="111"/>
      <c r="EB568" s="17"/>
      <c r="EC568" s="17"/>
      <c r="ED568" s="17"/>
      <c r="EE568" s="17"/>
      <c r="EF568" s="17"/>
      <c r="EG568" s="17"/>
      <c r="EH568" s="17"/>
      <c r="EI568" s="17"/>
      <c r="EJ568" s="17"/>
      <c r="EK568" s="17"/>
    </row>
    <row r="569" spans="1:141" ht="16.5" customHeight="1">
      <c r="A569" s="17"/>
      <c r="B569" s="17"/>
      <c r="C569" s="17"/>
      <c r="D569" s="145"/>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46"/>
      <c r="AI569" s="146"/>
      <c r="AJ569" s="17"/>
      <c r="AK569" s="17"/>
      <c r="AL569" s="146"/>
      <c r="AM569" s="146"/>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c r="BN569" s="17"/>
      <c r="BO569" s="17"/>
      <c r="BP569" s="17"/>
      <c r="BQ569" s="17"/>
      <c r="BR569" s="17"/>
      <c r="BS569" s="17"/>
      <c r="BT569" s="17"/>
      <c r="BU569" s="17"/>
      <c r="BV569" s="17"/>
      <c r="BW569" s="17"/>
      <c r="BX569" s="17"/>
      <c r="BY569" s="17"/>
      <c r="BZ569" s="17"/>
      <c r="CA569" s="17"/>
      <c r="CB569" s="17"/>
      <c r="CC569" s="17"/>
      <c r="CD569" s="17"/>
      <c r="CE569" s="17"/>
      <c r="CF569" s="17"/>
      <c r="CG569" s="17"/>
      <c r="CH569" s="17"/>
      <c r="CI569" s="17"/>
      <c r="CJ569" s="17"/>
      <c r="CK569" s="17"/>
      <c r="CL569" s="17"/>
      <c r="CM569" s="17"/>
      <c r="CN569" s="17"/>
      <c r="CO569" s="17"/>
      <c r="CP569" s="17"/>
      <c r="CQ569" s="17"/>
      <c r="CR569" s="17"/>
      <c r="CS569" s="17"/>
      <c r="CT569" s="17"/>
      <c r="CU569" s="17"/>
      <c r="CV569" s="17"/>
      <c r="CW569" s="17"/>
      <c r="CX569" s="17"/>
      <c r="CY569" s="17"/>
      <c r="CZ569" s="17"/>
      <c r="DA569" s="17"/>
      <c r="DB569" s="17"/>
      <c r="DC569" s="17"/>
      <c r="DD569" s="17"/>
      <c r="DE569" s="17"/>
      <c r="DF569" s="17"/>
      <c r="DG569" s="17"/>
      <c r="DH569" s="17"/>
      <c r="DI569" s="17"/>
      <c r="DJ569" s="17"/>
      <c r="DK569" s="17"/>
      <c r="DL569" s="17"/>
      <c r="DM569" s="17"/>
      <c r="DN569" s="17"/>
      <c r="DO569" s="17"/>
      <c r="DP569" s="17"/>
      <c r="DQ569" s="17"/>
      <c r="DR569" s="17"/>
      <c r="DS569" s="17"/>
      <c r="DT569" s="17"/>
      <c r="DU569" s="17"/>
      <c r="DV569" s="111"/>
      <c r="DW569" s="111"/>
      <c r="DX569" s="111"/>
      <c r="DY569" s="111"/>
      <c r="DZ569" s="111"/>
      <c r="EA569" s="111"/>
      <c r="EB569" s="17"/>
      <c r="EC569" s="17"/>
      <c r="ED569" s="17"/>
      <c r="EE569" s="17"/>
      <c r="EF569" s="17"/>
      <c r="EG569" s="17"/>
      <c r="EH569" s="17"/>
      <c r="EI569" s="17"/>
      <c r="EJ569" s="17"/>
      <c r="EK569" s="17"/>
    </row>
    <row r="570" spans="1:141" ht="16.5" customHeight="1">
      <c r="A570" s="17"/>
      <c r="B570" s="17"/>
      <c r="C570" s="17"/>
      <c r="D570" s="145"/>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46"/>
      <c r="AI570" s="146"/>
      <c r="AJ570" s="17"/>
      <c r="AK570" s="17"/>
      <c r="AL570" s="146"/>
      <c r="AM570" s="146"/>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7"/>
      <c r="CC570" s="17"/>
      <c r="CD570" s="17"/>
      <c r="CE570" s="17"/>
      <c r="CF570" s="17"/>
      <c r="CG570" s="17"/>
      <c r="CH570" s="17"/>
      <c r="CI570" s="17"/>
      <c r="CJ570" s="17"/>
      <c r="CK570" s="17"/>
      <c r="CL570" s="17"/>
      <c r="CM570" s="17"/>
      <c r="CN570" s="17"/>
      <c r="CO570" s="17"/>
      <c r="CP570" s="17"/>
      <c r="CQ570" s="17"/>
      <c r="CR570" s="17"/>
      <c r="CS570" s="17"/>
      <c r="CT570" s="17"/>
      <c r="CU570" s="17"/>
      <c r="CV570" s="17"/>
      <c r="CW570" s="17"/>
      <c r="CX570" s="17"/>
      <c r="CY570" s="17"/>
      <c r="CZ570" s="17"/>
      <c r="DA570" s="17"/>
      <c r="DB570" s="17"/>
      <c r="DC570" s="17"/>
      <c r="DD570" s="17"/>
      <c r="DE570" s="17"/>
      <c r="DF570" s="17"/>
      <c r="DG570" s="17"/>
      <c r="DH570" s="17"/>
      <c r="DI570" s="17"/>
      <c r="DJ570" s="17"/>
      <c r="DK570" s="17"/>
      <c r="DL570" s="17"/>
      <c r="DM570" s="17"/>
      <c r="DN570" s="17"/>
      <c r="DO570" s="17"/>
      <c r="DP570" s="17"/>
      <c r="DQ570" s="17"/>
      <c r="DR570" s="17"/>
      <c r="DS570" s="17"/>
      <c r="DT570" s="17"/>
      <c r="DU570" s="17"/>
      <c r="DV570" s="111"/>
      <c r="DW570" s="111"/>
      <c r="DX570" s="111"/>
      <c r="DY570" s="111"/>
      <c r="DZ570" s="111"/>
      <c r="EA570" s="111"/>
      <c r="EB570" s="17"/>
      <c r="EC570" s="17"/>
      <c r="ED570" s="17"/>
      <c r="EE570" s="17"/>
      <c r="EF570" s="17"/>
      <c r="EG570" s="17"/>
      <c r="EH570" s="17"/>
      <c r="EI570" s="17"/>
      <c r="EJ570" s="17"/>
      <c r="EK570" s="17"/>
    </row>
    <row r="571" spans="1:141" ht="16.5" customHeight="1">
      <c r="A571" s="17"/>
      <c r="B571" s="17"/>
      <c r="C571" s="17"/>
      <c r="D571" s="145"/>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46"/>
      <c r="AI571" s="146"/>
      <c r="AJ571" s="17"/>
      <c r="AK571" s="17"/>
      <c r="AL571" s="146"/>
      <c r="AM571" s="146"/>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c r="BN571" s="17"/>
      <c r="BO571" s="17"/>
      <c r="BP571" s="17"/>
      <c r="BQ571" s="17"/>
      <c r="BR571" s="17"/>
      <c r="BS571" s="17"/>
      <c r="BT571" s="17"/>
      <c r="BU571" s="17"/>
      <c r="BV571" s="17"/>
      <c r="BW571" s="17"/>
      <c r="BX571" s="17"/>
      <c r="BY571" s="17"/>
      <c r="BZ571" s="17"/>
      <c r="CA571" s="17"/>
      <c r="CB571" s="17"/>
      <c r="CC571" s="17"/>
      <c r="CD571" s="17"/>
      <c r="CE571" s="17"/>
      <c r="CF571" s="17"/>
      <c r="CG571" s="17"/>
      <c r="CH571" s="17"/>
      <c r="CI571" s="17"/>
      <c r="CJ571" s="17"/>
      <c r="CK571" s="17"/>
      <c r="CL571" s="17"/>
      <c r="CM571" s="17"/>
      <c r="CN571" s="17"/>
      <c r="CO571" s="17"/>
      <c r="CP571" s="17"/>
      <c r="CQ571" s="17"/>
      <c r="CR571" s="17"/>
      <c r="CS571" s="17"/>
      <c r="CT571" s="17"/>
      <c r="CU571" s="17"/>
      <c r="CV571" s="17"/>
      <c r="CW571" s="17"/>
      <c r="CX571" s="17"/>
      <c r="CY571" s="17"/>
      <c r="CZ571" s="17"/>
      <c r="DA571" s="17"/>
      <c r="DB571" s="17"/>
      <c r="DC571" s="17"/>
      <c r="DD571" s="17"/>
      <c r="DE571" s="17"/>
      <c r="DF571" s="17"/>
      <c r="DG571" s="17"/>
      <c r="DH571" s="17"/>
      <c r="DI571" s="17"/>
      <c r="DJ571" s="17"/>
      <c r="DK571" s="17"/>
      <c r="DL571" s="17"/>
      <c r="DM571" s="17"/>
      <c r="DN571" s="17"/>
      <c r="DO571" s="17"/>
      <c r="DP571" s="17"/>
      <c r="DQ571" s="17"/>
      <c r="DR571" s="17"/>
      <c r="DS571" s="17"/>
      <c r="DT571" s="17"/>
      <c r="DU571" s="17"/>
      <c r="DV571" s="111"/>
      <c r="DW571" s="111"/>
      <c r="DX571" s="111"/>
      <c r="DY571" s="111"/>
      <c r="DZ571" s="111"/>
      <c r="EA571" s="111"/>
      <c r="EB571" s="17"/>
      <c r="EC571" s="17"/>
      <c r="ED571" s="17"/>
      <c r="EE571" s="17"/>
      <c r="EF571" s="17"/>
      <c r="EG571" s="17"/>
      <c r="EH571" s="17"/>
      <c r="EI571" s="17"/>
      <c r="EJ571" s="17"/>
      <c r="EK571" s="17"/>
    </row>
    <row r="572" spans="1:141" ht="16.5" customHeight="1">
      <c r="A572" s="17"/>
      <c r="B572" s="17"/>
      <c r="C572" s="17"/>
      <c r="D572" s="145"/>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46"/>
      <c r="AI572" s="146"/>
      <c r="AJ572" s="17"/>
      <c r="AK572" s="17"/>
      <c r="AL572" s="146"/>
      <c r="AM572" s="146"/>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c r="BN572" s="17"/>
      <c r="BO572" s="17"/>
      <c r="BP572" s="17"/>
      <c r="BQ572" s="17"/>
      <c r="BR572" s="17"/>
      <c r="BS572" s="17"/>
      <c r="BT572" s="17"/>
      <c r="BU572" s="17"/>
      <c r="BV572" s="17"/>
      <c r="BW572" s="17"/>
      <c r="BX572" s="17"/>
      <c r="BY572" s="17"/>
      <c r="BZ572" s="17"/>
      <c r="CA572" s="17"/>
      <c r="CB572" s="17"/>
      <c r="CC572" s="17"/>
      <c r="CD572" s="17"/>
      <c r="CE572" s="17"/>
      <c r="CF572" s="17"/>
      <c r="CG572" s="17"/>
      <c r="CH572" s="17"/>
      <c r="CI572" s="17"/>
      <c r="CJ572" s="17"/>
      <c r="CK572" s="17"/>
      <c r="CL572" s="17"/>
      <c r="CM572" s="17"/>
      <c r="CN572" s="17"/>
      <c r="CO572" s="17"/>
      <c r="CP572" s="17"/>
      <c r="CQ572" s="17"/>
      <c r="CR572" s="17"/>
      <c r="CS572" s="17"/>
      <c r="CT572" s="17"/>
      <c r="CU572" s="17"/>
      <c r="CV572" s="17"/>
      <c r="CW572" s="17"/>
      <c r="CX572" s="17"/>
      <c r="CY572" s="17"/>
      <c r="CZ572" s="17"/>
      <c r="DA572" s="17"/>
      <c r="DB572" s="17"/>
      <c r="DC572" s="17"/>
      <c r="DD572" s="17"/>
      <c r="DE572" s="17"/>
      <c r="DF572" s="17"/>
      <c r="DG572" s="17"/>
      <c r="DH572" s="17"/>
      <c r="DI572" s="17"/>
      <c r="DJ572" s="17"/>
      <c r="DK572" s="17"/>
      <c r="DL572" s="17"/>
      <c r="DM572" s="17"/>
      <c r="DN572" s="17"/>
      <c r="DO572" s="17"/>
      <c r="DP572" s="17"/>
      <c r="DQ572" s="17"/>
      <c r="DR572" s="17"/>
      <c r="DS572" s="17"/>
      <c r="DT572" s="17"/>
      <c r="DU572" s="17"/>
      <c r="DV572" s="111"/>
      <c r="DW572" s="111"/>
      <c r="DX572" s="111"/>
      <c r="DY572" s="111"/>
      <c r="DZ572" s="111"/>
      <c r="EA572" s="111"/>
      <c r="EB572" s="17"/>
      <c r="EC572" s="17"/>
      <c r="ED572" s="17"/>
      <c r="EE572" s="17"/>
      <c r="EF572" s="17"/>
      <c r="EG572" s="17"/>
      <c r="EH572" s="17"/>
      <c r="EI572" s="17"/>
      <c r="EJ572" s="17"/>
      <c r="EK572" s="17"/>
    </row>
    <row r="573" spans="1:141" ht="16.5" customHeight="1">
      <c r="A573" s="17"/>
      <c r="B573" s="17"/>
      <c r="C573" s="17"/>
      <c r="D573" s="145"/>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46"/>
      <c r="AI573" s="146"/>
      <c r="AJ573" s="17"/>
      <c r="AK573" s="17"/>
      <c r="AL573" s="146"/>
      <c r="AM573" s="146"/>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c r="BN573" s="17"/>
      <c r="BO573" s="17"/>
      <c r="BP573" s="17"/>
      <c r="BQ573" s="17"/>
      <c r="BR573" s="17"/>
      <c r="BS573" s="17"/>
      <c r="BT573" s="17"/>
      <c r="BU573" s="17"/>
      <c r="BV573" s="17"/>
      <c r="BW573" s="17"/>
      <c r="BX573" s="17"/>
      <c r="BY573" s="17"/>
      <c r="BZ573" s="17"/>
      <c r="CA573" s="17"/>
      <c r="CB573" s="17"/>
      <c r="CC573" s="17"/>
      <c r="CD573" s="17"/>
      <c r="CE573" s="17"/>
      <c r="CF573" s="17"/>
      <c r="CG573" s="17"/>
      <c r="CH573" s="17"/>
      <c r="CI573" s="17"/>
      <c r="CJ573" s="17"/>
      <c r="CK573" s="17"/>
      <c r="CL573" s="17"/>
      <c r="CM573" s="17"/>
      <c r="CN573" s="17"/>
      <c r="CO573" s="17"/>
      <c r="CP573" s="17"/>
      <c r="CQ573" s="17"/>
      <c r="CR573" s="17"/>
      <c r="CS573" s="17"/>
      <c r="CT573" s="17"/>
      <c r="CU573" s="17"/>
      <c r="CV573" s="17"/>
      <c r="CW573" s="17"/>
      <c r="CX573" s="17"/>
      <c r="CY573" s="17"/>
      <c r="CZ573" s="17"/>
      <c r="DA573" s="17"/>
      <c r="DB573" s="17"/>
      <c r="DC573" s="17"/>
      <c r="DD573" s="17"/>
      <c r="DE573" s="17"/>
      <c r="DF573" s="17"/>
      <c r="DG573" s="17"/>
      <c r="DH573" s="17"/>
      <c r="DI573" s="17"/>
      <c r="DJ573" s="17"/>
      <c r="DK573" s="17"/>
      <c r="DL573" s="17"/>
      <c r="DM573" s="17"/>
      <c r="DN573" s="17"/>
      <c r="DO573" s="17"/>
      <c r="DP573" s="17"/>
      <c r="DQ573" s="17"/>
      <c r="DR573" s="17"/>
      <c r="DS573" s="17"/>
      <c r="DT573" s="17"/>
      <c r="DU573" s="17"/>
      <c r="DV573" s="111"/>
      <c r="DW573" s="111"/>
      <c r="DX573" s="111"/>
      <c r="DY573" s="111"/>
      <c r="DZ573" s="111"/>
      <c r="EA573" s="111"/>
      <c r="EB573" s="17"/>
      <c r="EC573" s="17"/>
      <c r="ED573" s="17"/>
      <c r="EE573" s="17"/>
      <c r="EF573" s="17"/>
      <c r="EG573" s="17"/>
      <c r="EH573" s="17"/>
      <c r="EI573" s="17"/>
      <c r="EJ573" s="17"/>
      <c r="EK573" s="17"/>
    </row>
    <row r="574" spans="1:141" ht="16.5" customHeight="1">
      <c r="A574" s="17"/>
      <c r="B574" s="17"/>
      <c r="C574" s="17"/>
      <c r="D574" s="145"/>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46"/>
      <c r="AI574" s="146"/>
      <c r="AJ574" s="17"/>
      <c r="AK574" s="17"/>
      <c r="AL574" s="146"/>
      <c r="AM574" s="146"/>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c r="BN574" s="17"/>
      <c r="BO574" s="17"/>
      <c r="BP574" s="17"/>
      <c r="BQ574" s="17"/>
      <c r="BR574" s="17"/>
      <c r="BS574" s="17"/>
      <c r="BT574" s="17"/>
      <c r="BU574" s="17"/>
      <c r="BV574" s="17"/>
      <c r="BW574" s="17"/>
      <c r="BX574" s="17"/>
      <c r="BY574" s="17"/>
      <c r="BZ574" s="17"/>
      <c r="CA574" s="17"/>
      <c r="CB574" s="17"/>
      <c r="CC574" s="17"/>
      <c r="CD574" s="17"/>
      <c r="CE574" s="17"/>
      <c r="CF574" s="17"/>
      <c r="CG574" s="17"/>
      <c r="CH574" s="17"/>
      <c r="CI574" s="17"/>
      <c r="CJ574" s="17"/>
      <c r="CK574" s="17"/>
      <c r="CL574" s="17"/>
      <c r="CM574" s="17"/>
      <c r="CN574" s="17"/>
      <c r="CO574" s="17"/>
      <c r="CP574" s="17"/>
      <c r="CQ574" s="17"/>
      <c r="CR574" s="17"/>
      <c r="CS574" s="17"/>
      <c r="CT574" s="17"/>
      <c r="CU574" s="17"/>
      <c r="CV574" s="17"/>
      <c r="CW574" s="17"/>
      <c r="CX574" s="17"/>
      <c r="CY574" s="17"/>
      <c r="CZ574" s="17"/>
      <c r="DA574" s="17"/>
      <c r="DB574" s="17"/>
      <c r="DC574" s="17"/>
      <c r="DD574" s="17"/>
      <c r="DE574" s="17"/>
      <c r="DF574" s="17"/>
      <c r="DG574" s="17"/>
      <c r="DH574" s="17"/>
      <c r="DI574" s="17"/>
      <c r="DJ574" s="17"/>
      <c r="DK574" s="17"/>
      <c r="DL574" s="17"/>
      <c r="DM574" s="17"/>
      <c r="DN574" s="17"/>
      <c r="DO574" s="17"/>
      <c r="DP574" s="17"/>
      <c r="DQ574" s="17"/>
      <c r="DR574" s="17"/>
      <c r="DS574" s="17"/>
      <c r="DT574" s="17"/>
      <c r="DU574" s="17"/>
      <c r="DV574" s="111"/>
      <c r="DW574" s="111"/>
      <c r="DX574" s="111"/>
      <c r="DY574" s="111"/>
      <c r="DZ574" s="111"/>
      <c r="EA574" s="111"/>
      <c r="EB574" s="17"/>
      <c r="EC574" s="17"/>
      <c r="ED574" s="17"/>
      <c r="EE574" s="17"/>
      <c r="EF574" s="17"/>
      <c r="EG574" s="17"/>
      <c r="EH574" s="17"/>
      <c r="EI574" s="17"/>
      <c r="EJ574" s="17"/>
      <c r="EK574" s="17"/>
    </row>
    <row r="575" spans="1:141" ht="16.5" customHeight="1">
      <c r="A575" s="17"/>
      <c r="B575" s="17"/>
      <c r="C575" s="17"/>
      <c r="D575" s="145"/>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46"/>
      <c r="AI575" s="146"/>
      <c r="AJ575" s="17"/>
      <c r="AK575" s="17"/>
      <c r="AL575" s="146"/>
      <c r="AM575" s="146"/>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c r="BN575" s="17"/>
      <c r="BO575" s="17"/>
      <c r="BP575" s="17"/>
      <c r="BQ575" s="17"/>
      <c r="BR575" s="17"/>
      <c r="BS575" s="17"/>
      <c r="BT575" s="17"/>
      <c r="BU575" s="17"/>
      <c r="BV575" s="17"/>
      <c r="BW575" s="17"/>
      <c r="BX575" s="17"/>
      <c r="BY575" s="17"/>
      <c r="BZ575" s="17"/>
      <c r="CA575" s="17"/>
      <c r="CB575" s="17"/>
      <c r="CC575" s="17"/>
      <c r="CD575" s="17"/>
      <c r="CE575" s="17"/>
      <c r="CF575" s="17"/>
      <c r="CG575" s="17"/>
      <c r="CH575" s="17"/>
      <c r="CI575" s="17"/>
      <c r="CJ575" s="17"/>
      <c r="CK575" s="17"/>
      <c r="CL575" s="17"/>
      <c r="CM575" s="17"/>
      <c r="CN575" s="17"/>
      <c r="CO575" s="17"/>
      <c r="CP575" s="17"/>
      <c r="CQ575" s="17"/>
      <c r="CR575" s="17"/>
      <c r="CS575" s="17"/>
      <c r="CT575" s="17"/>
      <c r="CU575" s="17"/>
      <c r="CV575" s="17"/>
      <c r="CW575" s="17"/>
      <c r="CX575" s="17"/>
      <c r="CY575" s="17"/>
      <c r="CZ575" s="17"/>
      <c r="DA575" s="17"/>
      <c r="DB575" s="17"/>
      <c r="DC575" s="17"/>
      <c r="DD575" s="17"/>
      <c r="DE575" s="17"/>
      <c r="DF575" s="17"/>
      <c r="DG575" s="17"/>
      <c r="DH575" s="17"/>
      <c r="DI575" s="17"/>
      <c r="DJ575" s="17"/>
      <c r="DK575" s="17"/>
      <c r="DL575" s="17"/>
      <c r="DM575" s="17"/>
      <c r="DN575" s="17"/>
      <c r="DO575" s="17"/>
      <c r="DP575" s="17"/>
      <c r="DQ575" s="17"/>
      <c r="DR575" s="17"/>
      <c r="DS575" s="17"/>
      <c r="DT575" s="17"/>
      <c r="DU575" s="17"/>
      <c r="DV575" s="111"/>
      <c r="DW575" s="111"/>
      <c r="DX575" s="111"/>
      <c r="DY575" s="111"/>
      <c r="DZ575" s="111"/>
      <c r="EA575" s="111"/>
      <c r="EB575" s="17"/>
      <c r="EC575" s="17"/>
      <c r="ED575" s="17"/>
      <c r="EE575" s="17"/>
      <c r="EF575" s="17"/>
      <c r="EG575" s="17"/>
      <c r="EH575" s="17"/>
      <c r="EI575" s="17"/>
      <c r="EJ575" s="17"/>
      <c r="EK575" s="17"/>
    </row>
    <row r="576" spans="1:141" ht="16.5" customHeight="1">
      <c r="A576" s="17"/>
      <c r="B576" s="17"/>
      <c r="C576" s="17"/>
      <c r="D576" s="145"/>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46"/>
      <c r="AI576" s="146"/>
      <c r="AJ576" s="17"/>
      <c r="AK576" s="17"/>
      <c r="AL576" s="146"/>
      <c r="AM576" s="146"/>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c r="BN576" s="17"/>
      <c r="BO576" s="17"/>
      <c r="BP576" s="17"/>
      <c r="BQ576" s="17"/>
      <c r="BR576" s="17"/>
      <c r="BS576" s="17"/>
      <c r="BT576" s="17"/>
      <c r="BU576" s="17"/>
      <c r="BV576" s="17"/>
      <c r="BW576" s="17"/>
      <c r="BX576" s="17"/>
      <c r="BY576" s="17"/>
      <c r="BZ576" s="17"/>
      <c r="CA576" s="17"/>
      <c r="CB576" s="17"/>
      <c r="CC576" s="17"/>
      <c r="CD576" s="17"/>
      <c r="CE576" s="17"/>
      <c r="CF576" s="17"/>
      <c r="CG576" s="17"/>
      <c r="CH576" s="17"/>
      <c r="CI576" s="17"/>
      <c r="CJ576" s="17"/>
      <c r="CK576" s="17"/>
      <c r="CL576" s="17"/>
      <c r="CM576" s="17"/>
      <c r="CN576" s="17"/>
      <c r="CO576" s="17"/>
      <c r="CP576" s="17"/>
      <c r="CQ576" s="17"/>
      <c r="CR576" s="17"/>
      <c r="CS576" s="17"/>
      <c r="CT576" s="17"/>
      <c r="CU576" s="17"/>
      <c r="CV576" s="17"/>
      <c r="CW576" s="17"/>
      <c r="CX576" s="17"/>
      <c r="CY576" s="17"/>
      <c r="CZ576" s="17"/>
      <c r="DA576" s="17"/>
      <c r="DB576" s="17"/>
      <c r="DC576" s="17"/>
      <c r="DD576" s="17"/>
      <c r="DE576" s="17"/>
      <c r="DF576" s="17"/>
      <c r="DG576" s="17"/>
      <c r="DH576" s="17"/>
      <c r="DI576" s="17"/>
      <c r="DJ576" s="17"/>
      <c r="DK576" s="17"/>
      <c r="DL576" s="17"/>
      <c r="DM576" s="17"/>
      <c r="DN576" s="17"/>
      <c r="DO576" s="17"/>
      <c r="DP576" s="17"/>
      <c r="DQ576" s="17"/>
      <c r="DR576" s="17"/>
      <c r="DS576" s="17"/>
      <c r="DT576" s="17"/>
      <c r="DU576" s="17"/>
      <c r="DV576" s="111"/>
      <c r="DW576" s="111"/>
      <c r="DX576" s="111"/>
      <c r="DY576" s="111"/>
      <c r="DZ576" s="111"/>
      <c r="EA576" s="111"/>
      <c r="EB576" s="17"/>
      <c r="EC576" s="17"/>
      <c r="ED576" s="17"/>
      <c r="EE576" s="17"/>
      <c r="EF576" s="17"/>
      <c r="EG576" s="17"/>
      <c r="EH576" s="17"/>
      <c r="EI576" s="17"/>
      <c r="EJ576" s="17"/>
      <c r="EK576" s="17"/>
    </row>
    <row r="577" spans="1:141" ht="16.5" customHeight="1">
      <c r="A577" s="17"/>
      <c r="B577" s="17"/>
      <c r="C577" s="17"/>
      <c r="D577" s="145"/>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46"/>
      <c r="AI577" s="146"/>
      <c r="AJ577" s="17"/>
      <c r="AK577" s="17"/>
      <c r="AL577" s="146"/>
      <c r="AM577" s="146"/>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c r="BN577" s="17"/>
      <c r="BO577" s="17"/>
      <c r="BP577" s="17"/>
      <c r="BQ577" s="17"/>
      <c r="BR577" s="17"/>
      <c r="BS577" s="17"/>
      <c r="BT577" s="17"/>
      <c r="BU577" s="17"/>
      <c r="BV577" s="17"/>
      <c r="BW577" s="17"/>
      <c r="BX577" s="17"/>
      <c r="BY577" s="17"/>
      <c r="BZ577" s="17"/>
      <c r="CA577" s="17"/>
      <c r="CB577" s="17"/>
      <c r="CC577" s="17"/>
      <c r="CD577" s="17"/>
      <c r="CE577" s="17"/>
      <c r="CF577" s="17"/>
      <c r="CG577" s="17"/>
      <c r="CH577" s="17"/>
      <c r="CI577" s="17"/>
      <c r="CJ577" s="17"/>
      <c r="CK577" s="17"/>
      <c r="CL577" s="17"/>
      <c r="CM577" s="17"/>
      <c r="CN577" s="17"/>
      <c r="CO577" s="17"/>
      <c r="CP577" s="17"/>
      <c r="CQ577" s="17"/>
      <c r="CR577" s="17"/>
      <c r="CS577" s="17"/>
      <c r="CT577" s="17"/>
      <c r="CU577" s="17"/>
      <c r="CV577" s="17"/>
      <c r="CW577" s="17"/>
      <c r="CX577" s="17"/>
      <c r="CY577" s="17"/>
      <c r="CZ577" s="17"/>
      <c r="DA577" s="17"/>
      <c r="DB577" s="17"/>
      <c r="DC577" s="17"/>
      <c r="DD577" s="17"/>
      <c r="DE577" s="17"/>
      <c r="DF577" s="17"/>
      <c r="DG577" s="17"/>
      <c r="DH577" s="17"/>
      <c r="DI577" s="17"/>
      <c r="DJ577" s="17"/>
      <c r="DK577" s="17"/>
      <c r="DL577" s="17"/>
      <c r="DM577" s="17"/>
      <c r="DN577" s="17"/>
      <c r="DO577" s="17"/>
      <c r="DP577" s="17"/>
      <c r="DQ577" s="17"/>
      <c r="DR577" s="17"/>
      <c r="DS577" s="17"/>
      <c r="DT577" s="17"/>
      <c r="DU577" s="17"/>
      <c r="DV577" s="111"/>
      <c r="DW577" s="111"/>
      <c r="DX577" s="111"/>
      <c r="DY577" s="111"/>
      <c r="DZ577" s="111"/>
      <c r="EA577" s="111"/>
      <c r="EB577" s="17"/>
      <c r="EC577" s="17"/>
      <c r="ED577" s="17"/>
      <c r="EE577" s="17"/>
      <c r="EF577" s="17"/>
      <c r="EG577" s="17"/>
      <c r="EH577" s="17"/>
      <c r="EI577" s="17"/>
      <c r="EJ577" s="17"/>
      <c r="EK577" s="17"/>
    </row>
    <row r="578" spans="1:141" ht="16.5" customHeight="1">
      <c r="A578" s="17"/>
      <c r="B578" s="17"/>
      <c r="C578" s="17"/>
      <c r="D578" s="145"/>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46"/>
      <c r="AI578" s="146"/>
      <c r="AJ578" s="17"/>
      <c r="AK578" s="17"/>
      <c r="AL578" s="146"/>
      <c r="AM578" s="146"/>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c r="BN578" s="17"/>
      <c r="BO578" s="17"/>
      <c r="BP578" s="17"/>
      <c r="BQ578" s="17"/>
      <c r="BR578" s="17"/>
      <c r="BS578" s="17"/>
      <c r="BT578" s="17"/>
      <c r="BU578" s="17"/>
      <c r="BV578" s="17"/>
      <c r="BW578" s="17"/>
      <c r="BX578" s="17"/>
      <c r="BY578" s="17"/>
      <c r="BZ578" s="17"/>
      <c r="CA578" s="17"/>
      <c r="CB578" s="17"/>
      <c r="CC578" s="17"/>
      <c r="CD578" s="17"/>
      <c r="CE578" s="17"/>
      <c r="CF578" s="17"/>
      <c r="CG578" s="17"/>
      <c r="CH578" s="17"/>
      <c r="CI578" s="17"/>
      <c r="CJ578" s="17"/>
      <c r="CK578" s="17"/>
      <c r="CL578" s="17"/>
      <c r="CM578" s="17"/>
      <c r="CN578" s="17"/>
      <c r="CO578" s="17"/>
      <c r="CP578" s="17"/>
      <c r="CQ578" s="17"/>
      <c r="CR578" s="17"/>
      <c r="CS578" s="17"/>
      <c r="CT578" s="17"/>
      <c r="CU578" s="17"/>
      <c r="CV578" s="17"/>
      <c r="CW578" s="17"/>
      <c r="CX578" s="17"/>
      <c r="CY578" s="17"/>
      <c r="CZ578" s="17"/>
      <c r="DA578" s="17"/>
      <c r="DB578" s="17"/>
      <c r="DC578" s="17"/>
      <c r="DD578" s="17"/>
      <c r="DE578" s="17"/>
      <c r="DF578" s="17"/>
      <c r="DG578" s="17"/>
      <c r="DH578" s="17"/>
      <c r="DI578" s="17"/>
      <c r="DJ578" s="17"/>
      <c r="DK578" s="17"/>
      <c r="DL578" s="17"/>
      <c r="DM578" s="17"/>
      <c r="DN578" s="17"/>
      <c r="DO578" s="17"/>
      <c r="DP578" s="17"/>
      <c r="DQ578" s="17"/>
      <c r="DR578" s="17"/>
      <c r="DS578" s="17"/>
      <c r="DT578" s="17"/>
      <c r="DU578" s="17"/>
      <c r="DV578" s="111"/>
      <c r="DW578" s="111"/>
      <c r="DX578" s="111"/>
      <c r="DY578" s="111"/>
      <c r="DZ578" s="111"/>
      <c r="EA578" s="111"/>
      <c r="EB578" s="17"/>
      <c r="EC578" s="17"/>
      <c r="ED578" s="17"/>
      <c r="EE578" s="17"/>
      <c r="EF578" s="17"/>
      <c r="EG578" s="17"/>
      <c r="EH578" s="17"/>
      <c r="EI578" s="17"/>
      <c r="EJ578" s="17"/>
      <c r="EK578" s="17"/>
    </row>
    <row r="579" spans="1:141" ht="16.5" customHeight="1">
      <c r="A579" s="17"/>
      <c r="B579" s="17"/>
      <c r="C579" s="17"/>
      <c r="D579" s="145"/>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46"/>
      <c r="AI579" s="146"/>
      <c r="AJ579" s="17"/>
      <c r="AK579" s="17"/>
      <c r="AL579" s="146"/>
      <c r="AM579" s="146"/>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c r="BN579" s="17"/>
      <c r="BO579" s="17"/>
      <c r="BP579" s="17"/>
      <c r="BQ579" s="17"/>
      <c r="BR579" s="17"/>
      <c r="BS579" s="17"/>
      <c r="BT579" s="17"/>
      <c r="BU579" s="17"/>
      <c r="BV579" s="17"/>
      <c r="BW579" s="17"/>
      <c r="BX579" s="17"/>
      <c r="BY579" s="17"/>
      <c r="BZ579" s="17"/>
      <c r="CA579" s="17"/>
      <c r="CB579" s="17"/>
      <c r="CC579" s="17"/>
      <c r="CD579" s="17"/>
      <c r="CE579" s="17"/>
      <c r="CF579" s="17"/>
      <c r="CG579" s="17"/>
      <c r="CH579" s="17"/>
      <c r="CI579" s="17"/>
      <c r="CJ579" s="17"/>
      <c r="CK579" s="17"/>
      <c r="CL579" s="17"/>
      <c r="CM579" s="17"/>
      <c r="CN579" s="17"/>
      <c r="CO579" s="17"/>
      <c r="CP579" s="17"/>
      <c r="CQ579" s="17"/>
      <c r="CR579" s="17"/>
      <c r="CS579" s="17"/>
      <c r="CT579" s="17"/>
      <c r="CU579" s="17"/>
      <c r="CV579" s="17"/>
      <c r="CW579" s="17"/>
      <c r="CX579" s="17"/>
      <c r="CY579" s="17"/>
      <c r="CZ579" s="17"/>
      <c r="DA579" s="17"/>
      <c r="DB579" s="17"/>
      <c r="DC579" s="17"/>
      <c r="DD579" s="17"/>
      <c r="DE579" s="17"/>
      <c r="DF579" s="17"/>
      <c r="DG579" s="17"/>
      <c r="DH579" s="17"/>
      <c r="DI579" s="17"/>
      <c r="DJ579" s="17"/>
      <c r="DK579" s="17"/>
      <c r="DL579" s="17"/>
      <c r="DM579" s="17"/>
      <c r="DN579" s="17"/>
      <c r="DO579" s="17"/>
      <c r="DP579" s="17"/>
      <c r="DQ579" s="17"/>
      <c r="DR579" s="17"/>
      <c r="DS579" s="17"/>
      <c r="DT579" s="17"/>
      <c r="DU579" s="17"/>
      <c r="DV579" s="111"/>
      <c r="DW579" s="111"/>
      <c r="DX579" s="111"/>
      <c r="DY579" s="111"/>
      <c r="DZ579" s="111"/>
      <c r="EA579" s="111"/>
      <c r="EB579" s="17"/>
      <c r="EC579" s="17"/>
      <c r="ED579" s="17"/>
      <c r="EE579" s="17"/>
      <c r="EF579" s="17"/>
      <c r="EG579" s="17"/>
      <c r="EH579" s="17"/>
      <c r="EI579" s="17"/>
      <c r="EJ579" s="17"/>
      <c r="EK579" s="17"/>
    </row>
    <row r="580" spans="1:141" ht="16.5" customHeight="1">
      <c r="A580" s="17"/>
      <c r="B580" s="17"/>
      <c r="C580" s="17"/>
      <c r="D580" s="145"/>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46"/>
      <c r="AI580" s="146"/>
      <c r="AJ580" s="17"/>
      <c r="AK580" s="17"/>
      <c r="AL580" s="146"/>
      <c r="AM580" s="146"/>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c r="BN580" s="17"/>
      <c r="BO580" s="17"/>
      <c r="BP580" s="17"/>
      <c r="BQ580" s="17"/>
      <c r="BR580" s="17"/>
      <c r="BS580" s="17"/>
      <c r="BT580" s="17"/>
      <c r="BU580" s="17"/>
      <c r="BV580" s="17"/>
      <c r="BW580" s="17"/>
      <c r="BX580" s="17"/>
      <c r="BY580" s="17"/>
      <c r="BZ580" s="17"/>
      <c r="CA580" s="17"/>
      <c r="CB580" s="17"/>
      <c r="CC580" s="17"/>
      <c r="CD580" s="17"/>
      <c r="CE580" s="17"/>
      <c r="CF580" s="17"/>
      <c r="CG580" s="17"/>
      <c r="CH580" s="17"/>
      <c r="CI580" s="17"/>
      <c r="CJ580" s="17"/>
      <c r="CK580" s="17"/>
      <c r="CL580" s="17"/>
      <c r="CM580" s="17"/>
      <c r="CN580" s="17"/>
      <c r="CO580" s="17"/>
      <c r="CP580" s="17"/>
      <c r="CQ580" s="17"/>
      <c r="CR580" s="17"/>
      <c r="CS580" s="17"/>
      <c r="CT580" s="17"/>
      <c r="CU580" s="17"/>
      <c r="CV580" s="17"/>
      <c r="CW580" s="17"/>
      <c r="CX580" s="17"/>
      <c r="CY580" s="17"/>
      <c r="CZ580" s="17"/>
      <c r="DA580" s="17"/>
      <c r="DB580" s="17"/>
      <c r="DC580" s="17"/>
      <c r="DD580" s="17"/>
      <c r="DE580" s="17"/>
      <c r="DF580" s="17"/>
      <c r="DG580" s="17"/>
      <c r="DH580" s="17"/>
      <c r="DI580" s="17"/>
      <c r="DJ580" s="17"/>
      <c r="DK580" s="17"/>
      <c r="DL580" s="17"/>
      <c r="DM580" s="17"/>
      <c r="DN580" s="17"/>
      <c r="DO580" s="17"/>
      <c r="DP580" s="17"/>
      <c r="DQ580" s="17"/>
      <c r="DR580" s="17"/>
      <c r="DS580" s="17"/>
      <c r="DT580" s="17"/>
      <c r="DU580" s="17"/>
      <c r="DV580" s="111"/>
      <c r="DW580" s="111"/>
      <c r="DX580" s="111"/>
      <c r="DY580" s="111"/>
      <c r="DZ580" s="111"/>
      <c r="EA580" s="111"/>
      <c r="EB580" s="17"/>
      <c r="EC580" s="17"/>
      <c r="ED580" s="17"/>
      <c r="EE580" s="17"/>
      <c r="EF580" s="17"/>
      <c r="EG580" s="17"/>
      <c r="EH580" s="17"/>
      <c r="EI580" s="17"/>
      <c r="EJ580" s="17"/>
      <c r="EK580" s="17"/>
    </row>
    <row r="581" spans="1:141" ht="16.5" customHeight="1">
      <c r="A581" s="17"/>
      <c r="B581" s="17"/>
      <c r="C581" s="17"/>
      <c r="D581" s="145"/>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46"/>
      <c r="AI581" s="146"/>
      <c r="AJ581" s="17"/>
      <c r="AK581" s="17"/>
      <c r="AL581" s="146"/>
      <c r="AM581" s="146"/>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c r="BN581" s="17"/>
      <c r="BO581" s="17"/>
      <c r="BP581" s="17"/>
      <c r="BQ581" s="17"/>
      <c r="BR581" s="17"/>
      <c r="BS581" s="17"/>
      <c r="BT581" s="17"/>
      <c r="BU581" s="17"/>
      <c r="BV581" s="17"/>
      <c r="BW581" s="17"/>
      <c r="BX581" s="17"/>
      <c r="BY581" s="17"/>
      <c r="BZ581" s="17"/>
      <c r="CA581" s="17"/>
      <c r="CB581" s="17"/>
      <c r="CC581" s="17"/>
      <c r="CD581" s="17"/>
      <c r="CE581" s="17"/>
      <c r="CF581" s="17"/>
      <c r="CG581" s="17"/>
      <c r="CH581" s="17"/>
      <c r="CI581" s="17"/>
      <c r="CJ581" s="17"/>
      <c r="CK581" s="17"/>
      <c r="CL581" s="17"/>
      <c r="CM581" s="17"/>
      <c r="CN581" s="17"/>
      <c r="CO581" s="17"/>
      <c r="CP581" s="17"/>
      <c r="CQ581" s="17"/>
      <c r="CR581" s="17"/>
      <c r="CS581" s="17"/>
      <c r="CT581" s="17"/>
      <c r="CU581" s="17"/>
      <c r="CV581" s="17"/>
      <c r="CW581" s="17"/>
      <c r="CX581" s="17"/>
      <c r="CY581" s="17"/>
      <c r="CZ581" s="17"/>
      <c r="DA581" s="17"/>
      <c r="DB581" s="17"/>
      <c r="DC581" s="17"/>
      <c r="DD581" s="17"/>
      <c r="DE581" s="17"/>
      <c r="DF581" s="17"/>
      <c r="DG581" s="17"/>
      <c r="DH581" s="17"/>
      <c r="DI581" s="17"/>
      <c r="DJ581" s="17"/>
      <c r="DK581" s="17"/>
      <c r="DL581" s="17"/>
      <c r="DM581" s="17"/>
      <c r="DN581" s="17"/>
      <c r="DO581" s="17"/>
      <c r="DP581" s="17"/>
      <c r="DQ581" s="17"/>
      <c r="DR581" s="17"/>
      <c r="DS581" s="17"/>
      <c r="DT581" s="17"/>
      <c r="DU581" s="17"/>
      <c r="DV581" s="111"/>
      <c r="DW581" s="111"/>
      <c r="DX581" s="111"/>
      <c r="DY581" s="111"/>
      <c r="DZ581" s="111"/>
      <c r="EA581" s="111"/>
      <c r="EB581" s="17"/>
      <c r="EC581" s="17"/>
      <c r="ED581" s="17"/>
      <c r="EE581" s="17"/>
      <c r="EF581" s="17"/>
      <c r="EG581" s="17"/>
      <c r="EH581" s="17"/>
      <c r="EI581" s="17"/>
      <c r="EJ581" s="17"/>
      <c r="EK581" s="17"/>
    </row>
    <row r="582" spans="1:141" ht="16.5" customHeight="1">
      <c r="A582" s="17"/>
      <c r="B582" s="17"/>
      <c r="C582" s="17"/>
      <c r="D582" s="145"/>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46"/>
      <c r="AI582" s="146"/>
      <c r="AJ582" s="17"/>
      <c r="AK582" s="17"/>
      <c r="AL582" s="146"/>
      <c r="AM582" s="146"/>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c r="BN582" s="17"/>
      <c r="BO582" s="17"/>
      <c r="BP582" s="17"/>
      <c r="BQ582" s="17"/>
      <c r="BR582" s="17"/>
      <c r="BS582" s="17"/>
      <c r="BT582" s="17"/>
      <c r="BU582" s="17"/>
      <c r="BV582" s="17"/>
      <c r="BW582" s="17"/>
      <c r="BX582" s="17"/>
      <c r="BY582" s="17"/>
      <c r="BZ582" s="17"/>
      <c r="CA582" s="17"/>
      <c r="CB582" s="17"/>
      <c r="CC582" s="17"/>
      <c r="CD582" s="17"/>
      <c r="CE582" s="17"/>
      <c r="CF582" s="17"/>
      <c r="CG582" s="17"/>
      <c r="CH582" s="17"/>
      <c r="CI582" s="17"/>
      <c r="CJ582" s="17"/>
      <c r="CK582" s="17"/>
      <c r="CL582" s="17"/>
      <c r="CM582" s="17"/>
      <c r="CN582" s="17"/>
      <c r="CO582" s="17"/>
      <c r="CP582" s="17"/>
      <c r="CQ582" s="17"/>
      <c r="CR582" s="17"/>
      <c r="CS582" s="17"/>
      <c r="CT582" s="17"/>
      <c r="CU582" s="17"/>
      <c r="CV582" s="17"/>
      <c r="CW582" s="17"/>
      <c r="CX582" s="17"/>
      <c r="CY582" s="17"/>
      <c r="CZ582" s="17"/>
      <c r="DA582" s="17"/>
      <c r="DB582" s="17"/>
      <c r="DC582" s="17"/>
      <c r="DD582" s="17"/>
      <c r="DE582" s="17"/>
      <c r="DF582" s="17"/>
      <c r="DG582" s="17"/>
      <c r="DH582" s="17"/>
      <c r="DI582" s="17"/>
      <c r="DJ582" s="17"/>
      <c r="DK582" s="17"/>
      <c r="DL582" s="17"/>
      <c r="DM582" s="17"/>
      <c r="DN582" s="17"/>
      <c r="DO582" s="17"/>
      <c r="DP582" s="17"/>
      <c r="DQ582" s="17"/>
      <c r="DR582" s="17"/>
      <c r="DS582" s="17"/>
      <c r="DT582" s="17"/>
      <c r="DU582" s="17"/>
      <c r="DV582" s="111"/>
      <c r="DW582" s="111"/>
      <c r="DX582" s="111"/>
      <c r="DY582" s="111"/>
      <c r="DZ582" s="111"/>
      <c r="EA582" s="111"/>
      <c r="EB582" s="17"/>
      <c r="EC582" s="17"/>
      <c r="ED582" s="17"/>
      <c r="EE582" s="17"/>
      <c r="EF582" s="17"/>
      <c r="EG582" s="17"/>
      <c r="EH582" s="17"/>
      <c r="EI582" s="17"/>
      <c r="EJ582" s="17"/>
      <c r="EK582" s="17"/>
    </row>
    <row r="583" spans="1:141" ht="16.5" customHeight="1">
      <c r="A583" s="17"/>
      <c r="B583" s="17"/>
      <c r="C583" s="17"/>
      <c r="D583" s="145"/>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46"/>
      <c r="AI583" s="146"/>
      <c r="AJ583" s="17"/>
      <c r="AK583" s="17"/>
      <c r="AL583" s="146"/>
      <c r="AM583" s="146"/>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c r="BN583" s="17"/>
      <c r="BO583" s="17"/>
      <c r="BP583" s="17"/>
      <c r="BQ583" s="17"/>
      <c r="BR583" s="17"/>
      <c r="BS583" s="17"/>
      <c r="BT583" s="17"/>
      <c r="BU583" s="17"/>
      <c r="BV583" s="17"/>
      <c r="BW583" s="17"/>
      <c r="BX583" s="17"/>
      <c r="BY583" s="17"/>
      <c r="BZ583" s="17"/>
      <c r="CA583" s="17"/>
      <c r="CB583" s="17"/>
      <c r="CC583" s="17"/>
      <c r="CD583" s="17"/>
      <c r="CE583" s="17"/>
      <c r="CF583" s="17"/>
      <c r="CG583" s="17"/>
      <c r="CH583" s="17"/>
      <c r="CI583" s="17"/>
      <c r="CJ583" s="17"/>
      <c r="CK583" s="17"/>
      <c r="CL583" s="17"/>
      <c r="CM583" s="17"/>
      <c r="CN583" s="17"/>
      <c r="CO583" s="17"/>
      <c r="CP583" s="17"/>
      <c r="CQ583" s="17"/>
      <c r="CR583" s="17"/>
      <c r="CS583" s="17"/>
      <c r="CT583" s="17"/>
      <c r="CU583" s="17"/>
      <c r="CV583" s="17"/>
      <c r="CW583" s="17"/>
      <c r="CX583" s="17"/>
      <c r="CY583" s="17"/>
      <c r="CZ583" s="17"/>
      <c r="DA583" s="17"/>
      <c r="DB583" s="17"/>
      <c r="DC583" s="17"/>
      <c r="DD583" s="17"/>
      <c r="DE583" s="17"/>
      <c r="DF583" s="17"/>
      <c r="DG583" s="17"/>
      <c r="DH583" s="17"/>
      <c r="DI583" s="17"/>
      <c r="DJ583" s="17"/>
      <c r="DK583" s="17"/>
      <c r="DL583" s="17"/>
      <c r="DM583" s="17"/>
      <c r="DN583" s="17"/>
      <c r="DO583" s="17"/>
      <c r="DP583" s="17"/>
      <c r="DQ583" s="17"/>
      <c r="DR583" s="17"/>
      <c r="DS583" s="17"/>
      <c r="DT583" s="17"/>
      <c r="DU583" s="17"/>
      <c r="DV583" s="111"/>
      <c r="DW583" s="111"/>
      <c r="DX583" s="111"/>
      <c r="DY583" s="111"/>
      <c r="DZ583" s="111"/>
      <c r="EA583" s="111"/>
      <c r="EB583" s="17"/>
      <c r="EC583" s="17"/>
      <c r="ED583" s="17"/>
      <c r="EE583" s="17"/>
      <c r="EF583" s="17"/>
      <c r="EG583" s="17"/>
      <c r="EH583" s="17"/>
      <c r="EI583" s="17"/>
      <c r="EJ583" s="17"/>
      <c r="EK583" s="17"/>
    </row>
    <row r="584" spans="1:141" ht="16.5" customHeight="1">
      <c r="A584" s="17"/>
      <c r="B584" s="17"/>
      <c r="C584" s="17"/>
      <c r="D584" s="145"/>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46"/>
      <c r="AI584" s="146"/>
      <c r="AJ584" s="17"/>
      <c r="AK584" s="17"/>
      <c r="AL584" s="146"/>
      <c r="AM584" s="146"/>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c r="BN584" s="17"/>
      <c r="BO584" s="17"/>
      <c r="BP584" s="17"/>
      <c r="BQ584" s="17"/>
      <c r="BR584" s="17"/>
      <c r="BS584" s="17"/>
      <c r="BT584" s="17"/>
      <c r="BU584" s="17"/>
      <c r="BV584" s="17"/>
      <c r="BW584" s="17"/>
      <c r="BX584" s="17"/>
      <c r="BY584" s="17"/>
      <c r="BZ584" s="17"/>
      <c r="CA584" s="17"/>
      <c r="CB584" s="17"/>
      <c r="CC584" s="17"/>
      <c r="CD584" s="17"/>
      <c r="CE584" s="17"/>
      <c r="CF584" s="17"/>
      <c r="CG584" s="17"/>
      <c r="CH584" s="17"/>
      <c r="CI584" s="17"/>
      <c r="CJ584" s="17"/>
      <c r="CK584" s="17"/>
      <c r="CL584" s="17"/>
      <c r="CM584" s="17"/>
      <c r="CN584" s="17"/>
      <c r="CO584" s="17"/>
      <c r="CP584" s="17"/>
      <c r="CQ584" s="17"/>
      <c r="CR584" s="17"/>
      <c r="CS584" s="17"/>
      <c r="CT584" s="17"/>
      <c r="CU584" s="17"/>
      <c r="CV584" s="17"/>
      <c r="CW584" s="17"/>
      <c r="CX584" s="17"/>
      <c r="CY584" s="17"/>
      <c r="CZ584" s="17"/>
      <c r="DA584" s="17"/>
      <c r="DB584" s="17"/>
      <c r="DC584" s="17"/>
      <c r="DD584" s="17"/>
      <c r="DE584" s="17"/>
      <c r="DF584" s="17"/>
      <c r="DG584" s="17"/>
      <c r="DH584" s="17"/>
      <c r="DI584" s="17"/>
      <c r="DJ584" s="17"/>
      <c r="DK584" s="17"/>
      <c r="DL584" s="17"/>
      <c r="DM584" s="17"/>
      <c r="DN584" s="17"/>
      <c r="DO584" s="17"/>
      <c r="DP584" s="17"/>
      <c r="DQ584" s="17"/>
      <c r="DR584" s="17"/>
      <c r="DS584" s="17"/>
      <c r="DT584" s="17"/>
      <c r="DU584" s="17"/>
      <c r="DV584" s="111"/>
      <c r="DW584" s="111"/>
      <c r="DX584" s="111"/>
      <c r="DY584" s="111"/>
      <c r="DZ584" s="111"/>
      <c r="EA584" s="111"/>
      <c r="EB584" s="17"/>
      <c r="EC584" s="17"/>
      <c r="ED584" s="17"/>
      <c r="EE584" s="17"/>
      <c r="EF584" s="17"/>
      <c r="EG584" s="17"/>
      <c r="EH584" s="17"/>
      <c r="EI584" s="17"/>
      <c r="EJ584" s="17"/>
      <c r="EK584" s="17"/>
    </row>
    <row r="585" spans="1:141" ht="16.5" customHeight="1">
      <c r="A585" s="17"/>
      <c r="B585" s="17"/>
      <c r="C585" s="17"/>
      <c r="D585" s="145"/>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46"/>
      <c r="AI585" s="146"/>
      <c r="AJ585" s="17"/>
      <c r="AK585" s="17"/>
      <c r="AL585" s="146"/>
      <c r="AM585" s="146"/>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c r="BN585" s="17"/>
      <c r="BO585" s="17"/>
      <c r="BP585" s="17"/>
      <c r="BQ585" s="17"/>
      <c r="BR585" s="17"/>
      <c r="BS585" s="17"/>
      <c r="BT585" s="17"/>
      <c r="BU585" s="17"/>
      <c r="BV585" s="17"/>
      <c r="BW585" s="17"/>
      <c r="BX585" s="17"/>
      <c r="BY585" s="17"/>
      <c r="BZ585" s="17"/>
      <c r="CA585" s="17"/>
      <c r="CB585" s="17"/>
      <c r="CC585" s="17"/>
      <c r="CD585" s="17"/>
      <c r="CE585" s="17"/>
      <c r="CF585" s="17"/>
      <c r="CG585" s="17"/>
      <c r="CH585" s="17"/>
      <c r="CI585" s="17"/>
      <c r="CJ585" s="17"/>
      <c r="CK585" s="17"/>
      <c r="CL585" s="17"/>
      <c r="CM585" s="17"/>
      <c r="CN585" s="17"/>
      <c r="CO585" s="17"/>
      <c r="CP585" s="17"/>
      <c r="CQ585" s="17"/>
      <c r="CR585" s="17"/>
      <c r="CS585" s="17"/>
      <c r="CT585" s="17"/>
      <c r="CU585" s="17"/>
      <c r="CV585" s="17"/>
      <c r="CW585" s="17"/>
      <c r="CX585" s="17"/>
      <c r="CY585" s="17"/>
      <c r="CZ585" s="17"/>
      <c r="DA585" s="17"/>
      <c r="DB585" s="17"/>
      <c r="DC585" s="17"/>
      <c r="DD585" s="17"/>
      <c r="DE585" s="17"/>
      <c r="DF585" s="17"/>
      <c r="DG585" s="17"/>
      <c r="DH585" s="17"/>
      <c r="DI585" s="17"/>
      <c r="DJ585" s="17"/>
      <c r="DK585" s="17"/>
      <c r="DL585" s="17"/>
      <c r="DM585" s="17"/>
      <c r="DN585" s="17"/>
      <c r="DO585" s="17"/>
      <c r="DP585" s="17"/>
      <c r="DQ585" s="17"/>
      <c r="DR585" s="17"/>
      <c r="DS585" s="17"/>
      <c r="DT585" s="17"/>
      <c r="DU585" s="17"/>
      <c r="DV585" s="111"/>
      <c r="DW585" s="111"/>
      <c r="DX585" s="111"/>
      <c r="DY585" s="111"/>
      <c r="DZ585" s="111"/>
      <c r="EA585" s="111"/>
      <c r="EB585" s="17"/>
      <c r="EC585" s="17"/>
      <c r="ED585" s="17"/>
      <c r="EE585" s="17"/>
      <c r="EF585" s="17"/>
      <c r="EG585" s="17"/>
      <c r="EH585" s="17"/>
      <c r="EI585" s="17"/>
      <c r="EJ585" s="17"/>
      <c r="EK585" s="17"/>
    </row>
    <row r="586" spans="1:141" ht="16.5" customHeight="1">
      <c r="A586" s="17"/>
      <c r="B586" s="17"/>
      <c r="C586" s="17"/>
      <c r="D586" s="145"/>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46"/>
      <c r="AI586" s="146"/>
      <c r="AJ586" s="17"/>
      <c r="AK586" s="17"/>
      <c r="AL586" s="146"/>
      <c r="AM586" s="146"/>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c r="BN586" s="17"/>
      <c r="BO586" s="17"/>
      <c r="BP586" s="17"/>
      <c r="BQ586" s="17"/>
      <c r="BR586" s="17"/>
      <c r="BS586" s="17"/>
      <c r="BT586" s="17"/>
      <c r="BU586" s="17"/>
      <c r="BV586" s="17"/>
      <c r="BW586" s="17"/>
      <c r="BX586" s="17"/>
      <c r="BY586" s="17"/>
      <c r="BZ586" s="17"/>
      <c r="CA586" s="17"/>
      <c r="CB586" s="17"/>
      <c r="CC586" s="17"/>
      <c r="CD586" s="17"/>
      <c r="CE586" s="17"/>
      <c r="CF586" s="17"/>
      <c r="CG586" s="17"/>
      <c r="CH586" s="17"/>
      <c r="CI586" s="17"/>
      <c r="CJ586" s="17"/>
      <c r="CK586" s="17"/>
      <c r="CL586" s="17"/>
      <c r="CM586" s="17"/>
      <c r="CN586" s="17"/>
      <c r="CO586" s="17"/>
      <c r="CP586" s="17"/>
      <c r="CQ586" s="17"/>
      <c r="CR586" s="17"/>
      <c r="CS586" s="17"/>
      <c r="CT586" s="17"/>
      <c r="CU586" s="17"/>
      <c r="CV586" s="17"/>
      <c r="CW586" s="17"/>
      <c r="CX586" s="17"/>
      <c r="CY586" s="17"/>
      <c r="CZ586" s="17"/>
      <c r="DA586" s="17"/>
      <c r="DB586" s="17"/>
      <c r="DC586" s="17"/>
      <c r="DD586" s="17"/>
      <c r="DE586" s="17"/>
      <c r="DF586" s="17"/>
      <c r="DG586" s="17"/>
      <c r="DH586" s="17"/>
      <c r="DI586" s="17"/>
      <c r="DJ586" s="17"/>
      <c r="DK586" s="17"/>
      <c r="DL586" s="17"/>
      <c r="DM586" s="17"/>
      <c r="DN586" s="17"/>
      <c r="DO586" s="17"/>
      <c r="DP586" s="17"/>
      <c r="DQ586" s="17"/>
      <c r="DR586" s="17"/>
      <c r="DS586" s="17"/>
      <c r="DT586" s="17"/>
      <c r="DU586" s="17"/>
      <c r="DV586" s="111"/>
      <c r="DW586" s="111"/>
      <c r="DX586" s="111"/>
      <c r="DY586" s="111"/>
      <c r="DZ586" s="111"/>
      <c r="EA586" s="111"/>
      <c r="EB586" s="17"/>
      <c r="EC586" s="17"/>
      <c r="ED586" s="17"/>
      <c r="EE586" s="17"/>
      <c r="EF586" s="17"/>
      <c r="EG586" s="17"/>
      <c r="EH586" s="17"/>
      <c r="EI586" s="17"/>
      <c r="EJ586" s="17"/>
      <c r="EK586" s="17"/>
    </row>
    <row r="587" spans="1:141" ht="16.5" customHeight="1">
      <c r="A587" s="17"/>
      <c r="B587" s="17"/>
      <c r="C587" s="17"/>
      <c r="D587" s="145"/>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46"/>
      <c r="AI587" s="146"/>
      <c r="AJ587" s="17"/>
      <c r="AK587" s="17"/>
      <c r="AL587" s="146"/>
      <c r="AM587" s="146"/>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c r="BN587" s="17"/>
      <c r="BO587" s="17"/>
      <c r="BP587" s="17"/>
      <c r="BQ587" s="17"/>
      <c r="BR587" s="17"/>
      <c r="BS587" s="17"/>
      <c r="BT587" s="17"/>
      <c r="BU587" s="17"/>
      <c r="BV587" s="17"/>
      <c r="BW587" s="17"/>
      <c r="BX587" s="17"/>
      <c r="BY587" s="17"/>
      <c r="BZ587" s="17"/>
      <c r="CA587" s="17"/>
      <c r="CB587" s="17"/>
      <c r="CC587" s="17"/>
      <c r="CD587" s="17"/>
      <c r="CE587" s="17"/>
      <c r="CF587" s="17"/>
      <c r="CG587" s="17"/>
      <c r="CH587" s="17"/>
      <c r="CI587" s="17"/>
      <c r="CJ587" s="17"/>
      <c r="CK587" s="17"/>
      <c r="CL587" s="17"/>
      <c r="CM587" s="17"/>
      <c r="CN587" s="17"/>
      <c r="CO587" s="17"/>
      <c r="CP587" s="17"/>
      <c r="CQ587" s="17"/>
      <c r="CR587" s="17"/>
      <c r="CS587" s="17"/>
      <c r="CT587" s="17"/>
      <c r="CU587" s="17"/>
      <c r="CV587" s="17"/>
      <c r="CW587" s="17"/>
      <c r="CX587" s="17"/>
      <c r="CY587" s="17"/>
      <c r="CZ587" s="17"/>
      <c r="DA587" s="17"/>
      <c r="DB587" s="17"/>
      <c r="DC587" s="17"/>
      <c r="DD587" s="17"/>
      <c r="DE587" s="17"/>
      <c r="DF587" s="17"/>
      <c r="DG587" s="17"/>
      <c r="DH587" s="17"/>
      <c r="DI587" s="17"/>
      <c r="DJ587" s="17"/>
      <c r="DK587" s="17"/>
      <c r="DL587" s="17"/>
      <c r="DM587" s="17"/>
      <c r="DN587" s="17"/>
      <c r="DO587" s="17"/>
      <c r="DP587" s="17"/>
      <c r="DQ587" s="17"/>
      <c r="DR587" s="17"/>
      <c r="DS587" s="17"/>
      <c r="DT587" s="17"/>
      <c r="DU587" s="17"/>
      <c r="DV587" s="111"/>
      <c r="DW587" s="111"/>
      <c r="DX587" s="111"/>
      <c r="DY587" s="111"/>
      <c r="DZ587" s="111"/>
      <c r="EA587" s="111"/>
      <c r="EB587" s="17"/>
      <c r="EC587" s="17"/>
      <c r="ED587" s="17"/>
      <c r="EE587" s="17"/>
      <c r="EF587" s="17"/>
      <c r="EG587" s="17"/>
      <c r="EH587" s="17"/>
      <c r="EI587" s="17"/>
      <c r="EJ587" s="17"/>
      <c r="EK587" s="17"/>
    </row>
    <row r="588" spans="1:141" ht="16.5" customHeight="1">
      <c r="A588" s="17"/>
      <c r="B588" s="17"/>
      <c r="C588" s="17"/>
      <c r="D588" s="145"/>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46"/>
      <c r="AI588" s="146"/>
      <c r="AJ588" s="17"/>
      <c r="AK588" s="17"/>
      <c r="AL588" s="146"/>
      <c r="AM588" s="146"/>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c r="BN588" s="17"/>
      <c r="BO588" s="17"/>
      <c r="BP588" s="17"/>
      <c r="BQ588" s="17"/>
      <c r="BR588" s="17"/>
      <c r="BS588" s="17"/>
      <c r="BT588" s="17"/>
      <c r="BU588" s="17"/>
      <c r="BV588" s="17"/>
      <c r="BW588" s="17"/>
      <c r="BX588" s="17"/>
      <c r="BY588" s="17"/>
      <c r="BZ588" s="17"/>
      <c r="CA588" s="17"/>
      <c r="CB588" s="17"/>
      <c r="CC588" s="17"/>
      <c r="CD588" s="17"/>
      <c r="CE588" s="17"/>
      <c r="CF588" s="17"/>
      <c r="CG588" s="17"/>
      <c r="CH588" s="17"/>
      <c r="CI588" s="17"/>
      <c r="CJ588" s="17"/>
      <c r="CK588" s="17"/>
      <c r="CL588" s="17"/>
      <c r="CM588" s="17"/>
      <c r="CN588" s="17"/>
      <c r="CO588" s="17"/>
      <c r="CP588" s="17"/>
      <c r="CQ588" s="17"/>
      <c r="CR588" s="17"/>
      <c r="CS588" s="17"/>
      <c r="CT588" s="17"/>
      <c r="CU588" s="17"/>
      <c r="CV588" s="17"/>
      <c r="CW588" s="17"/>
      <c r="CX588" s="17"/>
      <c r="CY588" s="17"/>
      <c r="CZ588" s="17"/>
      <c r="DA588" s="17"/>
      <c r="DB588" s="17"/>
      <c r="DC588" s="17"/>
      <c r="DD588" s="17"/>
      <c r="DE588" s="17"/>
      <c r="DF588" s="17"/>
      <c r="DG588" s="17"/>
      <c r="DH588" s="17"/>
      <c r="DI588" s="17"/>
      <c r="DJ588" s="17"/>
      <c r="DK588" s="17"/>
      <c r="DL588" s="17"/>
      <c r="DM588" s="17"/>
      <c r="DN588" s="17"/>
      <c r="DO588" s="17"/>
      <c r="DP588" s="17"/>
      <c r="DQ588" s="17"/>
      <c r="DR588" s="17"/>
      <c r="DS588" s="17"/>
      <c r="DT588" s="17"/>
      <c r="DU588" s="17"/>
      <c r="DV588" s="111"/>
      <c r="DW588" s="111"/>
      <c r="DX588" s="111"/>
      <c r="DY588" s="111"/>
      <c r="DZ588" s="111"/>
      <c r="EA588" s="111"/>
      <c r="EB588" s="17"/>
      <c r="EC588" s="17"/>
      <c r="ED588" s="17"/>
      <c r="EE588" s="17"/>
      <c r="EF588" s="17"/>
      <c r="EG588" s="17"/>
      <c r="EH588" s="17"/>
      <c r="EI588" s="17"/>
      <c r="EJ588" s="17"/>
      <c r="EK588" s="17"/>
    </row>
    <row r="589" spans="1:141" ht="16.5" customHeight="1">
      <c r="A589" s="17"/>
      <c r="B589" s="17"/>
      <c r="C589" s="17"/>
      <c r="D589" s="145"/>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46"/>
      <c r="AI589" s="146"/>
      <c r="AJ589" s="17"/>
      <c r="AK589" s="17"/>
      <c r="AL589" s="146"/>
      <c r="AM589" s="146"/>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c r="BN589" s="17"/>
      <c r="BO589" s="17"/>
      <c r="BP589" s="17"/>
      <c r="BQ589" s="17"/>
      <c r="BR589" s="17"/>
      <c r="BS589" s="17"/>
      <c r="BT589" s="17"/>
      <c r="BU589" s="17"/>
      <c r="BV589" s="17"/>
      <c r="BW589" s="17"/>
      <c r="BX589" s="17"/>
      <c r="BY589" s="17"/>
      <c r="BZ589" s="17"/>
      <c r="CA589" s="17"/>
      <c r="CB589" s="17"/>
      <c r="CC589" s="17"/>
      <c r="CD589" s="17"/>
      <c r="CE589" s="17"/>
      <c r="CF589" s="17"/>
      <c r="CG589" s="17"/>
      <c r="CH589" s="17"/>
      <c r="CI589" s="17"/>
      <c r="CJ589" s="17"/>
      <c r="CK589" s="17"/>
      <c r="CL589" s="17"/>
      <c r="CM589" s="17"/>
      <c r="CN589" s="17"/>
      <c r="CO589" s="17"/>
      <c r="CP589" s="17"/>
      <c r="CQ589" s="17"/>
      <c r="CR589" s="17"/>
      <c r="CS589" s="17"/>
      <c r="CT589" s="17"/>
      <c r="CU589" s="17"/>
      <c r="CV589" s="17"/>
      <c r="CW589" s="17"/>
      <c r="CX589" s="17"/>
      <c r="CY589" s="17"/>
      <c r="CZ589" s="17"/>
      <c r="DA589" s="17"/>
      <c r="DB589" s="17"/>
      <c r="DC589" s="17"/>
      <c r="DD589" s="17"/>
      <c r="DE589" s="17"/>
      <c r="DF589" s="17"/>
      <c r="DG589" s="17"/>
      <c r="DH589" s="17"/>
      <c r="DI589" s="17"/>
      <c r="DJ589" s="17"/>
      <c r="DK589" s="17"/>
      <c r="DL589" s="17"/>
      <c r="DM589" s="17"/>
      <c r="DN589" s="17"/>
      <c r="DO589" s="17"/>
      <c r="DP589" s="17"/>
      <c r="DQ589" s="17"/>
      <c r="DR589" s="17"/>
      <c r="DS589" s="17"/>
      <c r="DT589" s="17"/>
      <c r="DU589" s="17"/>
      <c r="DV589" s="111"/>
      <c r="DW589" s="111"/>
      <c r="DX589" s="111"/>
      <c r="DY589" s="111"/>
      <c r="DZ589" s="111"/>
      <c r="EA589" s="111"/>
      <c r="EB589" s="17"/>
      <c r="EC589" s="17"/>
      <c r="ED589" s="17"/>
      <c r="EE589" s="17"/>
      <c r="EF589" s="17"/>
      <c r="EG589" s="17"/>
      <c r="EH589" s="17"/>
      <c r="EI589" s="17"/>
      <c r="EJ589" s="17"/>
      <c r="EK589" s="17"/>
    </row>
    <row r="590" spans="1:141" ht="16.5" customHeight="1">
      <c r="A590" s="17"/>
      <c r="B590" s="17"/>
      <c r="C590" s="17"/>
      <c r="D590" s="145"/>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46"/>
      <c r="AI590" s="146"/>
      <c r="AJ590" s="17"/>
      <c r="AK590" s="17"/>
      <c r="AL590" s="146"/>
      <c r="AM590" s="146"/>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c r="BN590" s="17"/>
      <c r="BO590" s="17"/>
      <c r="BP590" s="17"/>
      <c r="BQ590" s="17"/>
      <c r="BR590" s="17"/>
      <c r="BS590" s="17"/>
      <c r="BT590" s="17"/>
      <c r="BU590" s="17"/>
      <c r="BV590" s="17"/>
      <c r="BW590" s="17"/>
      <c r="BX590" s="17"/>
      <c r="BY590" s="17"/>
      <c r="BZ590" s="17"/>
      <c r="CA590" s="17"/>
      <c r="CB590" s="17"/>
      <c r="CC590" s="17"/>
      <c r="CD590" s="17"/>
      <c r="CE590" s="17"/>
      <c r="CF590" s="17"/>
      <c r="CG590" s="17"/>
      <c r="CH590" s="17"/>
      <c r="CI590" s="17"/>
      <c r="CJ590" s="17"/>
      <c r="CK590" s="17"/>
      <c r="CL590" s="17"/>
      <c r="CM590" s="17"/>
      <c r="CN590" s="17"/>
      <c r="CO590" s="17"/>
      <c r="CP590" s="17"/>
      <c r="CQ590" s="17"/>
      <c r="CR590" s="17"/>
      <c r="CS590" s="17"/>
      <c r="CT590" s="17"/>
      <c r="CU590" s="17"/>
      <c r="CV590" s="17"/>
      <c r="CW590" s="17"/>
      <c r="CX590" s="17"/>
      <c r="CY590" s="17"/>
      <c r="CZ590" s="17"/>
      <c r="DA590" s="17"/>
      <c r="DB590" s="17"/>
      <c r="DC590" s="17"/>
      <c r="DD590" s="17"/>
      <c r="DE590" s="17"/>
      <c r="DF590" s="17"/>
      <c r="DG590" s="17"/>
      <c r="DH590" s="17"/>
      <c r="DI590" s="17"/>
      <c r="DJ590" s="17"/>
      <c r="DK590" s="17"/>
      <c r="DL590" s="17"/>
      <c r="DM590" s="17"/>
      <c r="DN590" s="17"/>
      <c r="DO590" s="17"/>
      <c r="DP590" s="17"/>
      <c r="DQ590" s="17"/>
      <c r="DR590" s="17"/>
      <c r="DS590" s="17"/>
      <c r="DT590" s="17"/>
      <c r="DU590" s="17"/>
      <c r="DV590" s="111"/>
      <c r="DW590" s="111"/>
      <c r="DX590" s="111"/>
      <c r="DY590" s="111"/>
      <c r="DZ590" s="111"/>
      <c r="EA590" s="111"/>
      <c r="EB590" s="17"/>
      <c r="EC590" s="17"/>
      <c r="ED590" s="17"/>
      <c r="EE590" s="17"/>
      <c r="EF590" s="17"/>
      <c r="EG590" s="17"/>
      <c r="EH590" s="17"/>
      <c r="EI590" s="17"/>
      <c r="EJ590" s="17"/>
      <c r="EK590" s="17"/>
    </row>
    <row r="591" spans="1:141" ht="16.5" customHeight="1">
      <c r="A591" s="17"/>
      <c r="B591" s="17"/>
      <c r="C591" s="17"/>
      <c r="D591" s="145"/>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46"/>
      <c r="AI591" s="146"/>
      <c r="AJ591" s="17"/>
      <c r="AK591" s="17"/>
      <c r="AL591" s="146"/>
      <c r="AM591" s="146"/>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c r="BN591" s="17"/>
      <c r="BO591" s="17"/>
      <c r="BP591" s="17"/>
      <c r="BQ591" s="17"/>
      <c r="BR591" s="17"/>
      <c r="BS591" s="17"/>
      <c r="BT591" s="17"/>
      <c r="BU591" s="17"/>
      <c r="BV591" s="17"/>
      <c r="BW591" s="17"/>
      <c r="BX591" s="17"/>
      <c r="BY591" s="17"/>
      <c r="BZ591" s="17"/>
      <c r="CA591" s="17"/>
      <c r="CB591" s="17"/>
      <c r="CC591" s="17"/>
      <c r="CD591" s="17"/>
      <c r="CE591" s="17"/>
      <c r="CF591" s="17"/>
      <c r="CG591" s="17"/>
      <c r="CH591" s="17"/>
      <c r="CI591" s="17"/>
      <c r="CJ591" s="17"/>
      <c r="CK591" s="17"/>
      <c r="CL591" s="17"/>
      <c r="CM591" s="17"/>
      <c r="CN591" s="17"/>
      <c r="CO591" s="17"/>
      <c r="CP591" s="17"/>
      <c r="CQ591" s="17"/>
      <c r="CR591" s="17"/>
      <c r="CS591" s="17"/>
      <c r="CT591" s="17"/>
      <c r="CU591" s="17"/>
      <c r="CV591" s="17"/>
      <c r="CW591" s="17"/>
      <c r="CX591" s="17"/>
      <c r="CY591" s="17"/>
      <c r="CZ591" s="17"/>
      <c r="DA591" s="17"/>
      <c r="DB591" s="17"/>
      <c r="DC591" s="17"/>
      <c r="DD591" s="17"/>
      <c r="DE591" s="17"/>
      <c r="DF591" s="17"/>
      <c r="DG591" s="17"/>
      <c r="DH591" s="17"/>
      <c r="DI591" s="17"/>
      <c r="DJ591" s="17"/>
      <c r="DK591" s="17"/>
      <c r="DL591" s="17"/>
      <c r="DM591" s="17"/>
      <c r="DN591" s="17"/>
      <c r="DO591" s="17"/>
      <c r="DP591" s="17"/>
      <c r="DQ591" s="17"/>
      <c r="DR591" s="17"/>
      <c r="DS591" s="17"/>
      <c r="DT591" s="17"/>
      <c r="DU591" s="17"/>
      <c r="DV591" s="111"/>
      <c r="DW591" s="111"/>
      <c r="DX591" s="111"/>
      <c r="DY591" s="111"/>
      <c r="DZ591" s="111"/>
      <c r="EA591" s="111"/>
      <c r="EB591" s="17"/>
      <c r="EC591" s="17"/>
      <c r="ED591" s="17"/>
      <c r="EE591" s="17"/>
      <c r="EF591" s="17"/>
      <c r="EG591" s="17"/>
      <c r="EH591" s="17"/>
      <c r="EI591" s="17"/>
      <c r="EJ591" s="17"/>
      <c r="EK591" s="17"/>
    </row>
    <row r="592" spans="1:141" ht="16.5" customHeight="1">
      <c r="A592" s="17"/>
      <c r="B592" s="17"/>
      <c r="C592" s="17"/>
      <c r="D592" s="145"/>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46"/>
      <c r="AI592" s="146"/>
      <c r="AJ592" s="17"/>
      <c r="AK592" s="17"/>
      <c r="AL592" s="146"/>
      <c r="AM592" s="146"/>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c r="BN592" s="17"/>
      <c r="BO592" s="17"/>
      <c r="BP592" s="17"/>
      <c r="BQ592" s="17"/>
      <c r="BR592" s="17"/>
      <c r="BS592" s="17"/>
      <c r="BT592" s="17"/>
      <c r="BU592" s="17"/>
      <c r="BV592" s="17"/>
      <c r="BW592" s="17"/>
      <c r="BX592" s="17"/>
      <c r="BY592" s="17"/>
      <c r="BZ592" s="17"/>
      <c r="CA592" s="17"/>
      <c r="CB592" s="17"/>
      <c r="CC592" s="17"/>
      <c r="CD592" s="17"/>
      <c r="CE592" s="17"/>
      <c r="CF592" s="17"/>
      <c r="CG592" s="17"/>
      <c r="CH592" s="17"/>
      <c r="CI592" s="17"/>
      <c r="CJ592" s="17"/>
      <c r="CK592" s="17"/>
      <c r="CL592" s="17"/>
      <c r="CM592" s="17"/>
      <c r="CN592" s="17"/>
      <c r="CO592" s="17"/>
      <c r="CP592" s="17"/>
      <c r="CQ592" s="17"/>
      <c r="CR592" s="17"/>
      <c r="CS592" s="17"/>
      <c r="CT592" s="17"/>
      <c r="CU592" s="17"/>
      <c r="CV592" s="17"/>
      <c r="CW592" s="17"/>
      <c r="CX592" s="17"/>
      <c r="CY592" s="17"/>
      <c r="CZ592" s="17"/>
      <c r="DA592" s="17"/>
      <c r="DB592" s="17"/>
      <c r="DC592" s="17"/>
      <c r="DD592" s="17"/>
      <c r="DE592" s="17"/>
      <c r="DF592" s="17"/>
      <c r="DG592" s="17"/>
      <c r="DH592" s="17"/>
      <c r="DI592" s="17"/>
      <c r="DJ592" s="17"/>
      <c r="DK592" s="17"/>
      <c r="DL592" s="17"/>
      <c r="DM592" s="17"/>
      <c r="DN592" s="17"/>
      <c r="DO592" s="17"/>
      <c r="DP592" s="17"/>
      <c r="DQ592" s="17"/>
      <c r="DR592" s="17"/>
      <c r="DS592" s="17"/>
      <c r="DT592" s="17"/>
      <c r="DU592" s="17"/>
      <c r="DV592" s="111"/>
      <c r="DW592" s="111"/>
      <c r="DX592" s="111"/>
      <c r="DY592" s="111"/>
      <c r="DZ592" s="111"/>
      <c r="EA592" s="111"/>
      <c r="EB592" s="17"/>
      <c r="EC592" s="17"/>
      <c r="ED592" s="17"/>
      <c r="EE592" s="17"/>
      <c r="EF592" s="17"/>
      <c r="EG592" s="17"/>
      <c r="EH592" s="17"/>
      <c r="EI592" s="17"/>
      <c r="EJ592" s="17"/>
      <c r="EK592" s="17"/>
    </row>
    <row r="593" spans="1:141" ht="16.5" customHeight="1">
      <c r="A593" s="17"/>
      <c r="B593" s="17"/>
      <c r="C593" s="17"/>
      <c r="D593" s="145"/>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46"/>
      <c r="AI593" s="146"/>
      <c r="AJ593" s="17"/>
      <c r="AK593" s="17"/>
      <c r="AL593" s="146"/>
      <c r="AM593" s="146"/>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c r="BN593" s="17"/>
      <c r="BO593" s="17"/>
      <c r="BP593" s="17"/>
      <c r="BQ593" s="17"/>
      <c r="BR593" s="17"/>
      <c r="BS593" s="17"/>
      <c r="BT593" s="17"/>
      <c r="BU593" s="17"/>
      <c r="BV593" s="17"/>
      <c r="BW593" s="17"/>
      <c r="BX593" s="17"/>
      <c r="BY593" s="17"/>
      <c r="BZ593" s="17"/>
      <c r="CA593" s="17"/>
      <c r="CB593" s="17"/>
      <c r="CC593" s="17"/>
      <c r="CD593" s="17"/>
      <c r="CE593" s="17"/>
      <c r="CF593" s="17"/>
      <c r="CG593" s="17"/>
      <c r="CH593" s="17"/>
      <c r="CI593" s="17"/>
      <c r="CJ593" s="17"/>
      <c r="CK593" s="17"/>
      <c r="CL593" s="17"/>
      <c r="CM593" s="17"/>
      <c r="CN593" s="17"/>
      <c r="CO593" s="17"/>
      <c r="CP593" s="17"/>
      <c r="CQ593" s="17"/>
      <c r="CR593" s="17"/>
      <c r="CS593" s="17"/>
      <c r="CT593" s="17"/>
      <c r="CU593" s="17"/>
      <c r="CV593" s="17"/>
      <c r="CW593" s="17"/>
      <c r="CX593" s="17"/>
      <c r="CY593" s="17"/>
      <c r="CZ593" s="17"/>
      <c r="DA593" s="17"/>
      <c r="DB593" s="17"/>
      <c r="DC593" s="17"/>
      <c r="DD593" s="17"/>
      <c r="DE593" s="17"/>
      <c r="DF593" s="17"/>
      <c r="DG593" s="17"/>
      <c r="DH593" s="17"/>
      <c r="DI593" s="17"/>
      <c r="DJ593" s="17"/>
      <c r="DK593" s="17"/>
      <c r="DL593" s="17"/>
      <c r="DM593" s="17"/>
      <c r="DN593" s="17"/>
      <c r="DO593" s="17"/>
      <c r="DP593" s="17"/>
      <c r="DQ593" s="17"/>
      <c r="DR593" s="17"/>
      <c r="DS593" s="17"/>
      <c r="DT593" s="17"/>
      <c r="DU593" s="17"/>
      <c r="DV593" s="111"/>
      <c r="DW593" s="111"/>
      <c r="DX593" s="111"/>
      <c r="DY593" s="111"/>
      <c r="DZ593" s="111"/>
      <c r="EA593" s="111"/>
      <c r="EB593" s="17"/>
      <c r="EC593" s="17"/>
      <c r="ED593" s="17"/>
      <c r="EE593" s="17"/>
      <c r="EF593" s="17"/>
      <c r="EG593" s="17"/>
      <c r="EH593" s="17"/>
      <c r="EI593" s="17"/>
      <c r="EJ593" s="17"/>
      <c r="EK593" s="17"/>
    </row>
    <row r="594" spans="1:141" ht="16.5" customHeight="1">
      <c r="A594" s="17"/>
      <c r="B594" s="17"/>
      <c r="C594" s="17"/>
      <c r="D594" s="145"/>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46"/>
      <c r="AI594" s="146"/>
      <c r="AJ594" s="17"/>
      <c r="AK594" s="17"/>
      <c r="AL594" s="146"/>
      <c r="AM594" s="146"/>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c r="BN594" s="17"/>
      <c r="BO594" s="17"/>
      <c r="BP594" s="17"/>
      <c r="BQ594" s="17"/>
      <c r="BR594" s="17"/>
      <c r="BS594" s="17"/>
      <c r="BT594" s="17"/>
      <c r="BU594" s="17"/>
      <c r="BV594" s="17"/>
      <c r="BW594" s="17"/>
      <c r="BX594" s="17"/>
      <c r="BY594" s="17"/>
      <c r="BZ594" s="17"/>
      <c r="CA594" s="17"/>
      <c r="CB594" s="17"/>
      <c r="CC594" s="17"/>
      <c r="CD594" s="17"/>
      <c r="CE594" s="17"/>
      <c r="CF594" s="17"/>
      <c r="CG594" s="17"/>
      <c r="CH594" s="17"/>
      <c r="CI594" s="17"/>
      <c r="CJ594" s="17"/>
      <c r="CK594" s="17"/>
      <c r="CL594" s="17"/>
      <c r="CM594" s="17"/>
      <c r="CN594" s="17"/>
      <c r="CO594" s="17"/>
      <c r="CP594" s="17"/>
      <c r="CQ594" s="17"/>
      <c r="CR594" s="17"/>
      <c r="CS594" s="17"/>
      <c r="CT594" s="17"/>
      <c r="CU594" s="17"/>
      <c r="CV594" s="17"/>
      <c r="CW594" s="17"/>
      <c r="CX594" s="17"/>
      <c r="CY594" s="17"/>
      <c r="CZ594" s="17"/>
      <c r="DA594" s="17"/>
      <c r="DB594" s="17"/>
      <c r="DC594" s="17"/>
      <c r="DD594" s="17"/>
      <c r="DE594" s="17"/>
      <c r="DF594" s="17"/>
      <c r="DG594" s="17"/>
      <c r="DH594" s="17"/>
      <c r="DI594" s="17"/>
      <c r="DJ594" s="17"/>
      <c r="DK594" s="17"/>
      <c r="DL594" s="17"/>
      <c r="DM594" s="17"/>
      <c r="DN594" s="17"/>
      <c r="DO594" s="17"/>
      <c r="DP594" s="17"/>
      <c r="DQ594" s="17"/>
      <c r="DR594" s="17"/>
      <c r="DS594" s="17"/>
      <c r="DT594" s="17"/>
      <c r="DU594" s="17"/>
      <c r="DV594" s="111"/>
      <c r="DW594" s="111"/>
      <c r="DX594" s="111"/>
      <c r="DY594" s="111"/>
      <c r="DZ594" s="111"/>
      <c r="EA594" s="111"/>
      <c r="EB594" s="17"/>
      <c r="EC594" s="17"/>
      <c r="ED594" s="17"/>
      <c r="EE594" s="17"/>
      <c r="EF594" s="17"/>
      <c r="EG594" s="17"/>
      <c r="EH594" s="17"/>
      <c r="EI594" s="17"/>
      <c r="EJ594" s="17"/>
      <c r="EK594" s="17"/>
    </row>
    <row r="595" spans="1:141" ht="16.5" customHeight="1">
      <c r="A595" s="17"/>
      <c r="B595" s="17"/>
      <c r="C595" s="17"/>
      <c r="D595" s="145"/>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46"/>
      <c r="AI595" s="146"/>
      <c r="AJ595" s="17"/>
      <c r="AK595" s="17"/>
      <c r="AL595" s="146"/>
      <c r="AM595" s="146"/>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11"/>
      <c r="DW595" s="111"/>
      <c r="DX595" s="111"/>
      <c r="DY595" s="111"/>
      <c r="DZ595" s="111"/>
      <c r="EA595" s="111"/>
      <c r="EB595" s="17"/>
      <c r="EC595" s="17"/>
      <c r="ED595" s="17"/>
      <c r="EE595" s="17"/>
      <c r="EF595" s="17"/>
      <c r="EG595" s="17"/>
      <c r="EH595" s="17"/>
      <c r="EI595" s="17"/>
      <c r="EJ595" s="17"/>
      <c r="EK595" s="17"/>
    </row>
    <row r="596" spans="1:141" ht="16.5" customHeight="1">
      <c r="A596" s="17"/>
      <c r="B596" s="17"/>
      <c r="C596" s="17"/>
      <c r="D596" s="145"/>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46"/>
      <c r="AI596" s="146"/>
      <c r="AJ596" s="17"/>
      <c r="AK596" s="17"/>
      <c r="AL596" s="146"/>
      <c r="AM596" s="146"/>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11"/>
      <c r="DW596" s="111"/>
      <c r="DX596" s="111"/>
      <c r="DY596" s="111"/>
      <c r="DZ596" s="111"/>
      <c r="EA596" s="111"/>
      <c r="EB596" s="17"/>
      <c r="EC596" s="17"/>
      <c r="ED596" s="17"/>
      <c r="EE596" s="17"/>
      <c r="EF596" s="17"/>
      <c r="EG596" s="17"/>
      <c r="EH596" s="17"/>
      <c r="EI596" s="17"/>
      <c r="EJ596" s="17"/>
      <c r="EK596" s="17"/>
    </row>
    <row r="597" spans="1:141" ht="16.5" customHeight="1">
      <c r="A597" s="17"/>
      <c r="B597" s="17"/>
      <c r="C597" s="17"/>
      <c r="D597" s="145"/>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46"/>
      <c r="AI597" s="146"/>
      <c r="AJ597" s="17"/>
      <c r="AK597" s="17"/>
      <c r="AL597" s="146"/>
      <c r="AM597" s="146"/>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11"/>
      <c r="DW597" s="111"/>
      <c r="DX597" s="111"/>
      <c r="DY597" s="111"/>
      <c r="DZ597" s="111"/>
      <c r="EA597" s="111"/>
      <c r="EB597" s="17"/>
      <c r="EC597" s="17"/>
      <c r="ED597" s="17"/>
      <c r="EE597" s="17"/>
      <c r="EF597" s="17"/>
      <c r="EG597" s="17"/>
      <c r="EH597" s="17"/>
      <c r="EI597" s="17"/>
      <c r="EJ597" s="17"/>
      <c r="EK597" s="17"/>
    </row>
    <row r="598" spans="1:141" ht="16.5" customHeight="1">
      <c r="A598" s="17"/>
      <c r="B598" s="17"/>
      <c r="C598" s="17"/>
      <c r="D598" s="145"/>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46"/>
      <c r="AI598" s="146"/>
      <c r="AJ598" s="17"/>
      <c r="AK598" s="17"/>
      <c r="AL598" s="146"/>
      <c r="AM598" s="146"/>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11"/>
      <c r="DW598" s="111"/>
      <c r="DX598" s="111"/>
      <c r="DY598" s="111"/>
      <c r="DZ598" s="111"/>
      <c r="EA598" s="111"/>
      <c r="EB598" s="17"/>
      <c r="EC598" s="17"/>
      <c r="ED598" s="17"/>
      <c r="EE598" s="17"/>
      <c r="EF598" s="17"/>
      <c r="EG598" s="17"/>
      <c r="EH598" s="17"/>
      <c r="EI598" s="17"/>
      <c r="EJ598" s="17"/>
      <c r="EK598" s="17"/>
    </row>
    <row r="599" spans="1:141" ht="16.5" customHeight="1">
      <c r="A599" s="17"/>
      <c r="B599" s="17"/>
      <c r="C599" s="17"/>
      <c r="D599" s="145"/>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46"/>
      <c r="AI599" s="146"/>
      <c r="AJ599" s="17"/>
      <c r="AK599" s="17"/>
      <c r="AL599" s="146"/>
      <c r="AM599" s="146"/>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11"/>
      <c r="DW599" s="111"/>
      <c r="DX599" s="111"/>
      <c r="DY599" s="111"/>
      <c r="DZ599" s="111"/>
      <c r="EA599" s="111"/>
      <c r="EB599" s="17"/>
      <c r="EC599" s="17"/>
      <c r="ED599" s="17"/>
      <c r="EE599" s="17"/>
      <c r="EF599" s="17"/>
      <c r="EG599" s="17"/>
      <c r="EH599" s="17"/>
      <c r="EI599" s="17"/>
      <c r="EJ599" s="17"/>
      <c r="EK599" s="17"/>
    </row>
    <row r="600" spans="1:141" ht="16.5" customHeight="1">
      <c r="A600" s="17"/>
      <c r="B600" s="17"/>
      <c r="C600" s="17"/>
      <c r="D600" s="145"/>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46"/>
      <c r="AI600" s="146"/>
      <c r="AJ600" s="17"/>
      <c r="AK600" s="17"/>
      <c r="AL600" s="146"/>
      <c r="AM600" s="146"/>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11"/>
      <c r="DW600" s="111"/>
      <c r="DX600" s="111"/>
      <c r="DY600" s="111"/>
      <c r="DZ600" s="111"/>
      <c r="EA600" s="111"/>
      <c r="EB600" s="17"/>
      <c r="EC600" s="17"/>
      <c r="ED600" s="17"/>
      <c r="EE600" s="17"/>
      <c r="EF600" s="17"/>
      <c r="EG600" s="17"/>
      <c r="EH600" s="17"/>
      <c r="EI600" s="17"/>
      <c r="EJ600" s="17"/>
      <c r="EK600" s="17"/>
    </row>
    <row r="601" spans="1:141" ht="16.5" customHeight="1">
      <c r="A601" s="17"/>
      <c r="B601" s="17"/>
      <c r="C601" s="17"/>
      <c r="D601" s="145"/>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46"/>
      <c r="AI601" s="146"/>
      <c r="AJ601" s="17"/>
      <c r="AK601" s="17"/>
      <c r="AL601" s="146"/>
      <c r="AM601" s="146"/>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11"/>
      <c r="DW601" s="111"/>
      <c r="DX601" s="111"/>
      <c r="DY601" s="111"/>
      <c r="DZ601" s="111"/>
      <c r="EA601" s="111"/>
      <c r="EB601" s="17"/>
      <c r="EC601" s="17"/>
      <c r="ED601" s="17"/>
      <c r="EE601" s="17"/>
      <c r="EF601" s="17"/>
      <c r="EG601" s="17"/>
      <c r="EH601" s="17"/>
      <c r="EI601" s="17"/>
      <c r="EJ601" s="17"/>
      <c r="EK601" s="17"/>
    </row>
    <row r="602" spans="1:141" ht="16.5" customHeight="1">
      <c r="A602" s="17"/>
      <c r="B602" s="17"/>
      <c r="C602" s="17"/>
      <c r="D602" s="145"/>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46"/>
      <c r="AI602" s="146"/>
      <c r="AJ602" s="17"/>
      <c r="AK602" s="17"/>
      <c r="AL602" s="146"/>
      <c r="AM602" s="146"/>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c r="BN602" s="17"/>
      <c r="BO602" s="17"/>
      <c r="BP602" s="17"/>
      <c r="BQ602" s="17"/>
      <c r="BR602" s="17"/>
      <c r="BS602" s="17"/>
      <c r="BT602" s="17"/>
      <c r="BU602" s="17"/>
      <c r="BV602" s="17"/>
      <c r="BW602" s="17"/>
      <c r="BX602" s="17"/>
      <c r="BY602" s="17"/>
      <c r="BZ602" s="17"/>
      <c r="CA602" s="17"/>
      <c r="CB602" s="17"/>
      <c r="CC602" s="17"/>
      <c r="CD602" s="17"/>
      <c r="CE602" s="17"/>
      <c r="CF602" s="17"/>
      <c r="CG602" s="17"/>
      <c r="CH602" s="17"/>
      <c r="CI602" s="17"/>
      <c r="CJ602" s="17"/>
      <c r="CK602" s="17"/>
      <c r="CL602" s="17"/>
      <c r="CM602" s="17"/>
      <c r="CN602" s="17"/>
      <c r="CO602" s="17"/>
      <c r="CP602" s="17"/>
      <c r="CQ602" s="17"/>
      <c r="CR602" s="17"/>
      <c r="CS602" s="17"/>
      <c r="CT602" s="17"/>
      <c r="CU602" s="17"/>
      <c r="CV602" s="17"/>
      <c r="CW602" s="17"/>
      <c r="CX602" s="17"/>
      <c r="CY602" s="17"/>
      <c r="CZ602" s="17"/>
      <c r="DA602" s="17"/>
      <c r="DB602" s="17"/>
      <c r="DC602" s="17"/>
      <c r="DD602" s="17"/>
      <c r="DE602" s="17"/>
      <c r="DF602" s="17"/>
      <c r="DG602" s="17"/>
      <c r="DH602" s="17"/>
      <c r="DI602" s="17"/>
      <c r="DJ602" s="17"/>
      <c r="DK602" s="17"/>
      <c r="DL602" s="17"/>
      <c r="DM602" s="17"/>
      <c r="DN602" s="17"/>
      <c r="DO602" s="17"/>
      <c r="DP602" s="17"/>
      <c r="DQ602" s="17"/>
      <c r="DR602" s="17"/>
      <c r="DS602" s="17"/>
      <c r="DT602" s="17"/>
      <c r="DU602" s="17"/>
      <c r="DV602" s="111"/>
      <c r="DW602" s="111"/>
      <c r="DX602" s="111"/>
      <c r="DY602" s="111"/>
      <c r="DZ602" s="111"/>
      <c r="EA602" s="111"/>
      <c r="EB602" s="17"/>
      <c r="EC602" s="17"/>
      <c r="ED602" s="17"/>
      <c r="EE602" s="17"/>
      <c r="EF602" s="17"/>
      <c r="EG602" s="17"/>
      <c r="EH602" s="17"/>
      <c r="EI602" s="17"/>
      <c r="EJ602" s="17"/>
      <c r="EK602" s="17"/>
    </row>
    <row r="603" spans="1:141" ht="16.5" customHeight="1">
      <c r="A603" s="17"/>
      <c r="B603" s="17"/>
      <c r="C603" s="17"/>
      <c r="D603" s="145"/>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46"/>
      <c r="AI603" s="146"/>
      <c r="AJ603" s="17"/>
      <c r="AK603" s="17"/>
      <c r="AL603" s="146"/>
      <c r="AM603" s="146"/>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c r="BN603" s="17"/>
      <c r="BO603" s="17"/>
      <c r="BP603" s="17"/>
      <c r="BQ603" s="17"/>
      <c r="BR603" s="17"/>
      <c r="BS603" s="17"/>
      <c r="BT603" s="17"/>
      <c r="BU603" s="17"/>
      <c r="BV603" s="17"/>
      <c r="BW603" s="17"/>
      <c r="BX603" s="17"/>
      <c r="BY603" s="17"/>
      <c r="BZ603" s="17"/>
      <c r="CA603" s="17"/>
      <c r="CB603" s="17"/>
      <c r="CC603" s="17"/>
      <c r="CD603" s="17"/>
      <c r="CE603" s="17"/>
      <c r="CF603" s="17"/>
      <c r="CG603" s="17"/>
      <c r="CH603" s="17"/>
      <c r="CI603" s="17"/>
      <c r="CJ603" s="17"/>
      <c r="CK603" s="17"/>
      <c r="CL603" s="17"/>
      <c r="CM603" s="17"/>
      <c r="CN603" s="17"/>
      <c r="CO603" s="17"/>
      <c r="CP603" s="17"/>
      <c r="CQ603" s="17"/>
      <c r="CR603" s="17"/>
      <c r="CS603" s="17"/>
      <c r="CT603" s="17"/>
      <c r="CU603" s="17"/>
      <c r="CV603" s="17"/>
      <c r="CW603" s="17"/>
      <c r="CX603" s="17"/>
      <c r="CY603" s="17"/>
      <c r="CZ603" s="17"/>
      <c r="DA603" s="17"/>
      <c r="DB603" s="17"/>
      <c r="DC603" s="17"/>
      <c r="DD603" s="17"/>
      <c r="DE603" s="17"/>
      <c r="DF603" s="17"/>
      <c r="DG603" s="17"/>
      <c r="DH603" s="17"/>
      <c r="DI603" s="17"/>
      <c r="DJ603" s="17"/>
      <c r="DK603" s="17"/>
      <c r="DL603" s="17"/>
      <c r="DM603" s="17"/>
      <c r="DN603" s="17"/>
      <c r="DO603" s="17"/>
      <c r="DP603" s="17"/>
      <c r="DQ603" s="17"/>
      <c r="DR603" s="17"/>
      <c r="DS603" s="17"/>
      <c r="DT603" s="17"/>
      <c r="DU603" s="17"/>
      <c r="DV603" s="111"/>
      <c r="DW603" s="111"/>
      <c r="DX603" s="111"/>
      <c r="DY603" s="111"/>
      <c r="DZ603" s="111"/>
      <c r="EA603" s="111"/>
      <c r="EB603" s="17"/>
      <c r="EC603" s="17"/>
      <c r="ED603" s="17"/>
      <c r="EE603" s="17"/>
      <c r="EF603" s="17"/>
      <c r="EG603" s="17"/>
      <c r="EH603" s="17"/>
      <c r="EI603" s="17"/>
      <c r="EJ603" s="17"/>
      <c r="EK603" s="17"/>
    </row>
    <row r="604" spans="1:141" ht="16.5" customHeight="1">
      <c r="A604" s="17"/>
      <c r="B604" s="17"/>
      <c r="C604" s="17"/>
      <c r="D604" s="145"/>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46"/>
      <c r="AI604" s="146"/>
      <c r="AJ604" s="17"/>
      <c r="AK604" s="17"/>
      <c r="AL604" s="146"/>
      <c r="AM604" s="146"/>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c r="BN604" s="17"/>
      <c r="BO604" s="17"/>
      <c r="BP604" s="17"/>
      <c r="BQ604" s="17"/>
      <c r="BR604" s="17"/>
      <c r="BS604" s="17"/>
      <c r="BT604" s="17"/>
      <c r="BU604" s="17"/>
      <c r="BV604" s="17"/>
      <c r="BW604" s="17"/>
      <c r="BX604" s="17"/>
      <c r="BY604" s="17"/>
      <c r="BZ604" s="17"/>
      <c r="CA604" s="17"/>
      <c r="CB604" s="17"/>
      <c r="CC604" s="17"/>
      <c r="CD604" s="17"/>
      <c r="CE604" s="17"/>
      <c r="CF604" s="17"/>
      <c r="CG604" s="17"/>
      <c r="CH604" s="17"/>
      <c r="CI604" s="17"/>
      <c r="CJ604" s="17"/>
      <c r="CK604" s="17"/>
      <c r="CL604" s="17"/>
      <c r="CM604" s="17"/>
      <c r="CN604" s="17"/>
      <c r="CO604" s="17"/>
      <c r="CP604" s="17"/>
      <c r="CQ604" s="17"/>
      <c r="CR604" s="17"/>
      <c r="CS604" s="17"/>
      <c r="CT604" s="17"/>
      <c r="CU604" s="17"/>
      <c r="CV604" s="17"/>
      <c r="CW604" s="17"/>
      <c r="CX604" s="17"/>
      <c r="CY604" s="17"/>
      <c r="CZ604" s="17"/>
      <c r="DA604" s="17"/>
      <c r="DB604" s="17"/>
      <c r="DC604" s="17"/>
      <c r="DD604" s="17"/>
      <c r="DE604" s="17"/>
      <c r="DF604" s="17"/>
      <c r="DG604" s="17"/>
      <c r="DH604" s="17"/>
      <c r="DI604" s="17"/>
      <c r="DJ604" s="17"/>
      <c r="DK604" s="17"/>
      <c r="DL604" s="17"/>
      <c r="DM604" s="17"/>
      <c r="DN604" s="17"/>
      <c r="DO604" s="17"/>
      <c r="DP604" s="17"/>
      <c r="DQ604" s="17"/>
      <c r="DR604" s="17"/>
      <c r="DS604" s="17"/>
      <c r="DT604" s="17"/>
      <c r="DU604" s="17"/>
      <c r="DV604" s="111"/>
      <c r="DW604" s="111"/>
      <c r="DX604" s="111"/>
      <c r="DY604" s="111"/>
      <c r="DZ604" s="111"/>
      <c r="EA604" s="111"/>
      <c r="EB604" s="17"/>
      <c r="EC604" s="17"/>
      <c r="ED604" s="17"/>
      <c r="EE604" s="17"/>
      <c r="EF604" s="17"/>
      <c r="EG604" s="17"/>
      <c r="EH604" s="17"/>
      <c r="EI604" s="17"/>
      <c r="EJ604" s="17"/>
      <c r="EK604" s="17"/>
    </row>
    <row r="605" spans="1:141" ht="16.5" customHeight="1">
      <c r="A605" s="17"/>
      <c r="B605" s="17"/>
      <c r="C605" s="17"/>
      <c r="D605" s="145"/>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46"/>
      <c r="AI605" s="146"/>
      <c r="AJ605" s="17"/>
      <c r="AK605" s="17"/>
      <c r="AL605" s="146"/>
      <c r="AM605" s="146"/>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c r="BN605" s="17"/>
      <c r="BO605" s="17"/>
      <c r="BP605" s="17"/>
      <c r="BQ605" s="17"/>
      <c r="BR605" s="17"/>
      <c r="BS605" s="17"/>
      <c r="BT605" s="17"/>
      <c r="BU605" s="17"/>
      <c r="BV605" s="17"/>
      <c r="BW605" s="17"/>
      <c r="BX605" s="17"/>
      <c r="BY605" s="17"/>
      <c r="BZ605" s="17"/>
      <c r="CA605" s="17"/>
      <c r="CB605" s="17"/>
      <c r="CC605" s="17"/>
      <c r="CD605" s="17"/>
      <c r="CE605" s="17"/>
      <c r="CF605" s="17"/>
      <c r="CG605" s="17"/>
      <c r="CH605" s="17"/>
      <c r="CI605" s="17"/>
      <c r="CJ605" s="17"/>
      <c r="CK605" s="17"/>
      <c r="CL605" s="17"/>
      <c r="CM605" s="17"/>
      <c r="CN605" s="17"/>
      <c r="CO605" s="17"/>
      <c r="CP605" s="17"/>
      <c r="CQ605" s="17"/>
      <c r="CR605" s="17"/>
      <c r="CS605" s="17"/>
      <c r="CT605" s="17"/>
      <c r="CU605" s="17"/>
      <c r="CV605" s="17"/>
      <c r="CW605" s="17"/>
      <c r="CX605" s="17"/>
      <c r="CY605" s="17"/>
      <c r="CZ605" s="17"/>
      <c r="DA605" s="17"/>
      <c r="DB605" s="17"/>
      <c r="DC605" s="17"/>
      <c r="DD605" s="17"/>
      <c r="DE605" s="17"/>
      <c r="DF605" s="17"/>
      <c r="DG605" s="17"/>
      <c r="DH605" s="17"/>
      <c r="DI605" s="17"/>
      <c r="DJ605" s="17"/>
      <c r="DK605" s="17"/>
      <c r="DL605" s="17"/>
      <c r="DM605" s="17"/>
      <c r="DN605" s="17"/>
      <c r="DO605" s="17"/>
      <c r="DP605" s="17"/>
      <c r="DQ605" s="17"/>
      <c r="DR605" s="17"/>
      <c r="DS605" s="17"/>
      <c r="DT605" s="17"/>
      <c r="DU605" s="17"/>
      <c r="DV605" s="111"/>
      <c r="DW605" s="111"/>
      <c r="DX605" s="111"/>
      <c r="DY605" s="111"/>
      <c r="DZ605" s="111"/>
      <c r="EA605" s="111"/>
      <c r="EB605" s="17"/>
      <c r="EC605" s="17"/>
      <c r="ED605" s="17"/>
      <c r="EE605" s="17"/>
      <c r="EF605" s="17"/>
      <c r="EG605" s="17"/>
      <c r="EH605" s="17"/>
      <c r="EI605" s="17"/>
      <c r="EJ605" s="17"/>
      <c r="EK605" s="17"/>
    </row>
    <row r="606" spans="1:141" ht="16.5" customHeight="1">
      <c r="A606" s="17"/>
      <c r="B606" s="17"/>
      <c r="C606" s="17"/>
      <c r="D606" s="145"/>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46"/>
      <c r="AI606" s="146"/>
      <c r="AJ606" s="17"/>
      <c r="AK606" s="17"/>
      <c r="AL606" s="146"/>
      <c r="AM606" s="146"/>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c r="BN606" s="17"/>
      <c r="BO606" s="17"/>
      <c r="BP606" s="17"/>
      <c r="BQ606" s="17"/>
      <c r="BR606" s="17"/>
      <c r="BS606" s="17"/>
      <c r="BT606" s="17"/>
      <c r="BU606" s="17"/>
      <c r="BV606" s="17"/>
      <c r="BW606" s="17"/>
      <c r="BX606" s="17"/>
      <c r="BY606" s="17"/>
      <c r="BZ606" s="17"/>
      <c r="CA606" s="17"/>
      <c r="CB606" s="17"/>
      <c r="CC606" s="17"/>
      <c r="CD606" s="17"/>
      <c r="CE606" s="17"/>
      <c r="CF606" s="17"/>
      <c r="CG606" s="17"/>
      <c r="CH606" s="17"/>
      <c r="CI606" s="17"/>
      <c r="CJ606" s="17"/>
      <c r="CK606" s="17"/>
      <c r="CL606" s="17"/>
      <c r="CM606" s="17"/>
      <c r="CN606" s="17"/>
      <c r="CO606" s="17"/>
      <c r="CP606" s="17"/>
      <c r="CQ606" s="17"/>
      <c r="CR606" s="17"/>
      <c r="CS606" s="17"/>
      <c r="CT606" s="17"/>
      <c r="CU606" s="17"/>
      <c r="CV606" s="17"/>
      <c r="CW606" s="17"/>
      <c r="CX606" s="17"/>
      <c r="CY606" s="17"/>
      <c r="CZ606" s="17"/>
      <c r="DA606" s="17"/>
      <c r="DB606" s="17"/>
      <c r="DC606" s="17"/>
      <c r="DD606" s="17"/>
      <c r="DE606" s="17"/>
      <c r="DF606" s="17"/>
      <c r="DG606" s="17"/>
      <c r="DH606" s="17"/>
      <c r="DI606" s="17"/>
      <c r="DJ606" s="17"/>
      <c r="DK606" s="17"/>
      <c r="DL606" s="17"/>
      <c r="DM606" s="17"/>
      <c r="DN606" s="17"/>
      <c r="DO606" s="17"/>
      <c r="DP606" s="17"/>
      <c r="DQ606" s="17"/>
      <c r="DR606" s="17"/>
      <c r="DS606" s="17"/>
      <c r="DT606" s="17"/>
      <c r="DU606" s="17"/>
      <c r="DV606" s="111"/>
      <c r="DW606" s="111"/>
      <c r="DX606" s="111"/>
      <c r="DY606" s="111"/>
      <c r="DZ606" s="111"/>
      <c r="EA606" s="111"/>
      <c r="EB606" s="17"/>
      <c r="EC606" s="17"/>
      <c r="ED606" s="17"/>
      <c r="EE606" s="17"/>
      <c r="EF606" s="17"/>
      <c r="EG606" s="17"/>
      <c r="EH606" s="17"/>
      <c r="EI606" s="17"/>
      <c r="EJ606" s="17"/>
      <c r="EK606" s="17"/>
    </row>
    <row r="607" spans="1:141" ht="16.5" customHeight="1">
      <c r="A607" s="17"/>
      <c r="B607" s="17"/>
      <c r="C607" s="17"/>
      <c r="D607" s="145"/>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46"/>
      <c r="AI607" s="146"/>
      <c r="AJ607" s="17"/>
      <c r="AK607" s="17"/>
      <c r="AL607" s="146"/>
      <c r="AM607" s="146"/>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c r="BN607" s="17"/>
      <c r="BO607" s="17"/>
      <c r="BP607" s="17"/>
      <c r="BQ607" s="17"/>
      <c r="BR607" s="17"/>
      <c r="BS607" s="17"/>
      <c r="BT607" s="17"/>
      <c r="BU607" s="17"/>
      <c r="BV607" s="17"/>
      <c r="BW607" s="17"/>
      <c r="BX607" s="17"/>
      <c r="BY607" s="17"/>
      <c r="BZ607" s="17"/>
      <c r="CA607" s="17"/>
      <c r="CB607" s="17"/>
      <c r="CC607" s="17"/>
      <c r="CD607" s="17"/>
      <c r="CE607" s="17"/>
      <c r="CF607" s="17"/>
      <c r="CG607" s="17"/>
      <c r="CH607" s="17"/>
      <c r="CI607" s="17"/>
      <c r="CJ607" s="17"/>
      <c r="CK607" s="17"/>
      <c r="CL607" s="17"/>
      <c r="CM607" s="17"/>
      <c r="CN607" s="17"/>
      <c r="CO607" s="17"/>
      <c r="CP607" s="17"/>
      <c r="CQ607" s="17"/>
      <c r="CR607" s="17"/>
      <c r="CS607" s="17"/>
      <c r="CT607" s="17"/>
      <c r="CU607" s="17"/>
      <c r="CV607" s="17"/>
      <c r="CW607" s="17"/>
      <c r="CX607" s="17"/>
      <c r="CY607" s="17"/>
      <c r="CZ607" s="17"/>
      <c r="DA607" s="17"/>
      <c r="DB607" s="17"/>
      <c r="DC607" s="17"/>
      <c r="DD607" s="17"/>
      <c r="DE607" s="17"/>
      <c r="DF607" s="17"/>
      <c r="DG607" s="17"/>
      <c r="DH607" s="17"/>
      <c r="DI607" s="17"/>
      <c r="DJ607" s="17"/>
      <c r="DK607" s="17"/>
      <c r="DL607" s="17"/>
      <c r="DM607" s="17"/>
      <c r="DN607" s="17"/>
      <c r="DO607" s="17"/>
      <c r="DP607" s="17"/>
      <c r="DQ607" s="17"/>
      <c r="DR607" s="17"/>
      <c r="DS607" s="17"/>
      <c r="DT607" s="17"/>
      <c r="DU607" s="17"/>
      <c r="DV607" s="111"/>
      <c r="DW607" s="111"/>
      <c r="DX607" s="111"/>
      <c r="DY607" s="111"/>
      <c r="DZ607" s="111"/>
      <c r="EA607" s="111"/>
      <c r="EB607" s="17"/>
      <c r="EC607" s="17"/>
      <c r="ED607" s="17"/>
      <c r="EE607" s="17"/>
      <c r="EF607" s="17"/>
      <c r="EG607" s="17"/>
      <c r="EH607" s="17"/>
      <c r="EI607" s="17"/>
      <c r="EJ607" s="17"/>
      <c r="EK607" s="17"/>
    </row>
    <row r="608" spans="1:141" ht="16.5" customHeight="1">
      <c r="A608" s="17"/>
      <c r="B608" s="17"/>
      <c r="C608" s="17"/>
      <c r="D608" s="145"/>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46"/>
      <c r="AI608" s="146"/>
      <c r="AJ608" s="17"/>
      <c r="AK608" s="17"/>
      <c r="AL608" s="146"/>
      <c r="AM608" s="146"/>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c r="BN608" s="17"/>
      <c r="BO608" s="17"/>
      <c r="BP608" s="17"/>
      <c r="BQ608" s="17"/>
      <c r="BR608" s="17"/>
      <c r="BS608" s="17"/>
      <c r="BT608" s="17"/>
      <c r="BU608" s="17"/>
      <c r="BV608" s="17"/>
      <c r="BW608" s="17"/>
      <c r="BX608" s="17"/>
      <c r="BY608" s="17"/>
      <c r="BZ608" s="17"/>
      <c r="CA608" s="17"/>
      <c r="CB608" s="17"/>
      <c r="CC608" s="17"/>
      <c r="CD608" s="17"/>
      <c r="CE608" s="17"/>
      <c r="CF608" s="17"/>
      <c r="CG608" s="17"/>
      <c r="CH608" s="17"/>
      <c r="CI608" s="17"/>
      <c r="CJ608" s="17"/>
      <c r="CK608" s="17"/>
      <c r="CL608" s="17"/>
      <c r="CM608" s="17"/>
      <c r="CN608" s="17"/>
      <c r="CO608" s="17"/>
      <c r="CP608" s="17"/>
      <c r="CQ608" s="17"/>
      <c r="CR608" s="17"/>
      <c r="CS608" s="17"/>
      <c r="CT608" s="17"/>
      <c r="CU608" s="17"/>
      <c r="CV608" s="17"/>
      <c r="CW608" s="17"/>
      <c r="CX608" s="17"/>
      <c r="CY608" s="17"/>
      <c r="CZ608" s="17"/>
      <c r="DA608" s="17"/>
      <c r="DB608" s="17"/>
      <c r="DC608" s="17"/>
      <c r="DD608" s="17"/>
      <c r="DE608" s="17"/>
      <c r="DF608" s="17"/>
      <c r="DG608" s="17"/>
      <c r="DH608" s="17"/>
      <c r="DI608" s="17"/>
      <c r="DJ608" s="17"/>
      <c r="DK608" s="17"/>
      <c r="DL608" s="17"/>
      <c r="DM608" s="17"/>
      <c r="DN608" s="17"/>
      <c r="DO608" s="17"/>
      <c r="DP608" s="17"/>
      <c r="DQ608" s="17"/>
      <c r="DR608" s="17"/>
      <c r="DS608" s="17"/>
      <c r="DT608" s="17"/>
      <c r="DU608" s="17"/>
      <c r="DV608" s="111"/>
      <c r="DW608" s="111"/>
      <c r="DX608" s="111"/>
      <c r="DY608" s="111"/>
      <c r="DZ608" s="111"/>
      <c r="EA608" s="111"/>
      <c r="EB608" s="17"/>
      <c r="EC608" s="17"/>
      <c r="ED608" s="17"/>
      <c r="EE608" s="17"/>
      <c r="EF608" s="17"/>
      <c r="EG608" s="17"/>
      <c r="EH608" s="17"/>
      <c r="EI608" s="17"/>
      <c r="EJ608" s="17"/>
      <c r="EK608" s="17"/>
    </row>
    <row r="609" spans="1:141" ht="16.5" customHeight="1">
      <c r="A609" s="17"/>
      <c r="B609" s="17"/>
      <c r="C609" s="17"/>
      <c r="D609" s="145"/>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46"/>
      <c r="AI609" s="146"/>
      <c r="AJ609" s="17"/>
      <c r="AK609" s="17"/>
      <c r="AL609" s="146"/>
      <c r="AM609" s="146"/>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c r="BN609" s="17"/>
      <c r="BO609" s="17"/>
      <c r="BP609" s="17"/>
      <c r="BQ609" s="17"/>
      <c r="BR609" s="17"/>
      <c r="BS609" s="17"/>
      <c r="BT609" s="17"/>
      <c r="BU609" s="17"/>
      <c r="BV609" s="17"/>
      <c r="BW609" s="17"/>
      <c r="BX609" s="17"/>
      <c r="BY609" s="17"/>
      <c r="BZ609" s="17"/>
      <c r="CA609" s="17"/>
      <c r="CB609" s="17"/>
      <c r="CC609" s="17"/>
      <c r="CD609" s="17"/>
      <c r="CE609" s="17"/>
      <c r="CF609" s="17"/>
      <c r="CG609" s="17"/>
      <c r="CH609" s="17"/>
      <c r="CI609" s="17"/>
      <c r="CJ609" s="17"/>
      <c r="CK609" s="17"/>
      <c r="CL609" s="17"/>
      <c r="CM609" s="17"/>
      <c r="CN609" s="17"/>
      <c r="CO609" s="17"/>
      <c r="CP609" s="17"/>
      <c r="CQ609" s="17"/>
      <c r="CR609" s="17"/>
      <c r="CS609" s="17"/>
      <c r="CT609" s="17"/>
      <c r="CU609" s="17"/>
      <c r="CV609" s="17"/>
      <c r="CW609" s="17"/>
      <c r="CX609" s="17"/>
      <c r="CY609" s="17"/>
      <c r="CZ609" s="17"/>
      <c r="DA609" s="17"/>
      <c r="DB609" s="17"/>
      <c r="DC609" s="17"/>
      <c r="DD609" s="17"/>
      <c r="DE609" s="17"/>
      <c r="DF609" s="17"/>
      <c r="DG609" s="17"/>
      <c r="DH609" s="17"/>
      <c r="DI609" s="17"/>
      <c r="DJ609" s="17"/>
      <c r="DK609" s="17"/>
      <c r="DL609" s="17"/>
      <c r="DM609" s="17"/>
      <c r="DN609" s="17"/>
      <c r="DO609" s="17"/>
      <c r="DP609" s="17"/>
      <c r="DQ609" s="17"/>
      <c r="DR609" s="17"/>
      <c r="DS609" s="17"/>
      <c r="DT609" s="17"/>
      <c r="DU609" s="17"/>
      <c r="DV609" s="111"/>
      <c r="DW609" s="111"/>
      <c r="DX609" s="111"/>
      <c r="DY609" s="111"/>
      <c r="DZ609" s="111"/>
      <c r="EA609" s="111"/>
      <c r="EB609" s="17"/>
      <c r="EC609" s="17"/>
      <c r="ED609" s="17"/>
      <c r="EE609" s="17"/>
      <c r="EF609" s="17"/>
      <c r="EG609" s="17"/>
      <c r="EH609" s="17"/>
      <c r="EI609" s="17"/>
      <c r="EJ609" s="17"/>
      <c r="EK609" s="17"/>
    </row>
    <row r="610" spans="1:141" ht="16.5" customHeight="1">
      <c r="A610" s="17"/>
      <c r="B610" s="17"/>
      <c r="C610" s="17"/>
      <c r="D610" s="145"/>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46"/>
      <c r="AI610" s="146"/>
      <c r="AJ610" s="17"/>
      <c r="AK610" s="17"/>
      <c r="AL610" s="146"/>
      <c r="AM610" s="146"/>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c r="BN610" s="17"/>
      <c r="BO610" s="17"/>
      <c r="BP610" s="17"/>
      <c r="BQ610" s="17"/>
      <c r="BR610" s="17"/>
      <c r="BS610" s="17"/>
      <c r="BT610" s="17"/>
      <c r="BU610" s="17"/>
      <c r="BV610" s="17"/>
      <c r="BW610" s="17"/>
      <c r="BX610" s="17"/>
      <c r="BY610" s="17"/>
      <c r="BZ610" s="17"/>
      <c r="CA610" s="17"/>
      <c r="CB610" s="17"/>
      <c r="CC610" s="17"/>
      <c r="CD610" s="17"/>
      <c r="CE610" s="17"/>
      <c r="CF610" s="17"/>
      <c r="CG610" s="17"/>
      <c r="CH610" s="17"/>
      <c r="CI610" s="17"/>
      <c r="CJ610" s="17"/>
      <c r="CK610" s="17"/>
      <c r="CL610" s="17"/>
      <c r="CM610" s="17"/>
      <c r="CN610" s="17"/>
      <c r="CO610" s="17"/>
      <c r="CP610" s="17"/>
      <c r="CQ610" s="17"/>
      <c r="CR610" s="17"/>
      <c r="CS610" s="17"/>
      <c r="CT610" s="17"/>
      <c r="CU610" s="17"/>
      <c r="CV610" s="17"/>
      <c r="CW610" s="17"/>
      <c r="CX610" s="17"/>
      <c r="CY610" s="17"/>
      <c r="CZ610" s="17"/>
      <c r="DA610" s="17"/>
      <c r="DB610" s="17"/>
      <c r="DC610" s="17"/>
      <c r="DD610" s="17"/>
      <c r="DE610" s="17"/>
      <c r="DF610" s="17"/>
      <c r="DG610" s="17"/>
      <c r="DH610" s="17"/>
      <c r="DI610" s="17"/>
      <c r="DJ610" s="17"/>
      <c r="DK610" s="17"/>
      <c r="DL610" s="17"/>
      <c r="DM610" s="17"/>
      <c r="DN610" s="17"/>
      <c r="DO610" s="17"/>
      <c r="DP610" s="17"/>
      <c r="DQ610" s="17"/>
      <c r="DR610" s="17"/>
      <c r="DS610" s="17"/>
      <c r="DT610" s="17"/>
      <c r="DU610" s="17"/>
      <c r="DV610" s="111"/>
      <c r="DW610" s="111"/>
      <c r="DX610" s="111"/>
      <c r="DY610" s="111"/>
      <c r="DZ610" s="111"/>
      <c r="EA610" s="111"/>
      <c r="EB610" s="17"/>
      <c r="EC610" s="17"/>
      <c r="ED610" s="17"/>
      <c r="EE610" s="17"/>
      <c r="EF610" s="17"/>
      <c r="EG610" s="17"/>
      <c r="EH610" s="17"/>
      <c r="EI610" s="17"/>
      <c r="EJ610" s="17"/>
      <c r="EK610" s="17"/>
    </row>
    <row r="611" spans="1:141" ht="16.5" customHeight="1">
      <c r="A611" s="17"/>
      <c r="B611" s="17"/>
      <c r="C611" s="17"/>
      <c r="D611" s="145"/>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46"/>
      <c r="AI611" s="146"/>
      <c r="AJ611" s="17"/>
      <c r="AK611" s="17"/>
      <c r="AL611" s="146"/>
      <c r="AM611" s="146"/>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c r="BN611" s="17"/>
      <c r="BO611" s="17"/>
      <c r="BP611" s="17"/>
      <c r="BQ611" s="17"/>
      <c r="BR611" s="17"/>
      <c r="BS611" s="17"/>
      <c r="BT611" s="17"/>
      <c r="BU611" s="17"/>
      <c r="BV611" s="17"/>
      <c r="BW611" s="17"/>
      <c r="BX611" s="17"/>
      <c r="BY611" s="17"/>
      <c r="BZ611" s="17"/>
      <c r="CA611" s="17"/>
      <c r="CB611" s="17"/>
      <c r="CC611" s="17"/>
      <c r="CD611" s="17"/>
      <c r="CE611" s="17"/>
      <c r="CF611" s="17"/>
      <c r="CG611" s="17"/>
      <c r="CH611" s="17"/>
      <c r="CI611" s="17"/>
      <c r="CJ611" s="17"/>
      <c r="CK611" s="17"/>
      <c r="CL611" s="17"/>
      <c r="CM611" s="17"/>
      <c r="CN611" s="17"/>
      <c r="CO611" s="17"/>
      <c r="CP611" s="17"/>
      <c r="CQ611" s="17"/>
      <c r="CR611" s="17"/>
      <c r="CS611" s="17"/>
      <c r="CT611" s="17"/>
      <c r="CU611" s="17"/>
      <c r="CV611" s="17"/>
      <c r="CW611" s="17"/>
      <c r="CX611" s="17"/>
      <c r="CY611" s="17"/>
      <c r="CZ611" s="17"/>
      <c r="DA611" s="17"/>
      <c r="DB611" s="17"/>
      <c r="DC611" s="17"/>
      <c r="DD611" s="17"/>
      <c r="DE611" s="17"/>
      <c r="DF611" s="17"/>
      <c r="DG611" s="17"/>
      <c r="DH611" s="17"/>
      <c r="DI611" s="17"/>
      <c r="DJ611" s="17"/>
      <c r="DK611" s="17"/>
      <c r="DL611" s="17"/>
      <c r="DM611" s="17"/>
      <c r="DN611" s="17"/>
      <c r="DO611" s="17"/>
      <c r="DP611" s="17"/>
      <c r="DQ611" s="17"/>
      <c r="DR611" s="17"/>
      <c r="DS611" s="17"/>
      <c r="DT611" s="17"/>
      <c r="DU611" s="17"/>
      <c r="DV611" s="111"/>
      <c r="DW611" s="111"/>
      <c r="DX611" s="111"/>
      <c r="DY611" s="111"/>
      <c r="DZ611" s="111"/>
      <c r="EA611" s="111"/>
      <c r="EB611" s="17"/>
      <c r="EC611" s="17"/>
      <c r="ED611" s="17"/>
      <c r="EE611" s="17"/>
      <c r="EF611" s="17"/>
      <c r="EG611" s="17"/>
      <c r="EH611" s="17"/>
      <c r="EI611" s="17"/>
      <c r="EJ611" s="17"/>
      <c r="EK611" s="17"/>
    </row>
    <row r="612" spans="1:141" ht="16.5" customHeight="1">
      <c r="A612" s="17"/>
      <c r="B612" s="17"/>
      <c r="C612" s="17"/>
      <c r="D612" s="145"/>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46"/>
      <c r="AI612" s="146"/>
      <c r="AJ612" s="17"/>
      <c r="AK612" s="17"/>
      <c r="AL612" s="146"/>
      <c r="AM612" s="146"/>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c r="BN612" s="17"/>
      <c r="BO612" s="17"/>
      <c r="BP612" s="17"/>
      <c r="BQ612" s="17"/>
      <c r="BR612" s="17"/>
      <c r="BS612" s="17"/>
      <c r="BT612" s="17"/>
      <c r="BU612" s="17"/>
      <c r="BV612" s="17"/>
      <c r="BW612" s="17"/>
      <c r="BX612" s="17"/>
      <c r="BY612" s="17"/>
      <c r="BZ612" s="17"/>
      <c r="CA612" s="17"/>
      <c r="CB612" s="17"/>
      <c r="CC612" s="17"/>
      <c r="CD612" s="17"/>
      <c r="CE612" s="17"/>
      <c r="CF612" s="17"/>
      <c r="CG612" s="17"/>
      <c r="CH612" s="17"/>
      <c r="CI612" s="17"/>
      <c r="CJ612" s="17"/>
      <c r="CK612" s="17"/>
      <c r="CL612" s="17"/>
      <c r="CM612" s="17"/>
      <c r="CN612" s="17"/>
      <c r="CO612" s="17"/>
      <c r="CP612" s="17"/>
      <c r="CQ612" s="17"/>
      <c r="CR612" s="17"/>
      <c r="CS612" s="17"/>
      <c r="CT612" s="17"/>
      <c r="CU612" s="17"/>
      <c r="CV612" s="17"/>
      <c r="CW612" s="17"/>
      <c r="CX612" s="17"/>
      <c r="CY612" s="17"/>
      <c r="CZ612" s="17"/>
      <c r="DA612" s="17"/>
      <c r="DB612" s="17"/>
      <c r="DC612" s="17"/>
      <c r="DD612" s="17"/>
      <c r="DE612" s="17"/>
      <c r="DF612" s="17"/>
      <c r="DG612" s="17"/>
      <c r="DH612" s="17"/>
      <c r="DI612" s="17"/>
      <c r="DJ612" s="17"/>
      <c r="DK612" s="17"/>
      <c r="DL612" s="17"/>
      <c r="DM612" s="17"/>
      <c r="DN612" s="17"/>
      <c r="DO612" s="17"/>
      <c r="DP612" s="17"/>
      <c r="DQ612" s="17"/>
      <c r="DR612" s="17"/>
      <c r="DS612" s="17"/>
      <c r="DT612" s="17"/>
      <c r="DU612" s="17"/>
      <c r="DV612" s="111"/>
      <c r="DW612" s="111"/>
      <c r="DX612" s="111"/>
      <c r="DY612" s="111"/>
      <c r="DZ612" s="111"/>
      <c r="EA612" s="111"/>
      <c r="EB612" s="17"/>
      <c r="EC612" s="17"/>
      <c r="ED612" s="17"/>
      <c r="EE612" s="17"/>
      <c r="EF612" s="17"/>
      <c r="EG612" s="17"/>
      <c r="EH612" s="17"/>
      <c r="EI612" s="17"/>
      <c r="EJ612" s="17"/>
      <c r="EK612" s="17"/>
    </row>
    <row r="613" spans="1:141" ht="16.5" customHeight="1">
      <c r="A613" s="17"/>
      <c r="B613" s="17"/>
      <c r="C613" s="17"/>
      <c r="D613" s="145"/>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46"/>
      <c r="AI613" s="146"/>
      <c r="AJ613" s="17"/>
      <c r="AK613" s="17"/>
      <c r="AL613" s="146"/>
      <c r="AM613" s="146"/>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c r="BN613" s="17"/>
      <c r="BO613" s="17"/>
      <c r="BP613" s="17"/>
      <c r="BQ613" s="17"/>
      <c r="BR613" s="17"/>
      <c r="BS613" s="17"/>
      <c r="BT613" s="17"/>
      <c r="BU613" s="17"/>
      <c r="BV613" s="17"/>
      <c r="BW613" s="17"/>
      <c r="BX613" s="17"/>
      <c r="BY613" s="17"/>
      <c r="BZ613" s="17"/>
      <c r="CA613" s="17"/>
      <c r="CB613" s="17"/>
      <c r="CC613" s="17"/>
      <c r="CD613" s="17"/>
      <c r="CE613" s="17"/>
      <c r="CF613" s="17"/>
      <c r="CG613" s="17"/>
      <c r="CH613" s="17"/>
      <c r="CI613" s="17"/>
      <c r="CJ613" s="17"/>
      <c r="CK613" s="17"/>
      <c r="CL613" s="17"/>
      <c r="CM613" s="17"/>
      <c r="CN613" s="17"/>
      <c r="CO613" s="17"/>
      <c r="CP613" s="17"/>
      <c r="CQ613" s="17"/>
      <c r="CR613" s="17"/>
      <c r="CS613" s="17"/>
      <c r="CT613" s="17"/>
      <c r="CU613" s="17"/>
      <c r="CV613" s="17"/>
      <c r="CW613" s="17"/>
      <c r="CX613" s="17"/>
      <c r="CY613" s="17"/>
      <c r="CZ613" s="17"/>
      <c r="DA613" s="17"/>
      <c r="DB613" s="17"/>
      <c r="DC613" s="17"/>
      <c r="DD613" s="17"/>
      <c r="DE613" s="17"/>
      <c r="DF613" s="17"/>
      <c r="DG613" s="17"/>
      <c r="DH613" s="17"/>
      <c r="DI613" s="17"/>
      <c r="DJ613" s="17"/>
      <c r="DK613" s="17"/>
      <c r="DL613" s="17"/>
      <c r="DM613" s="17"/>
      <c r="DN613" s="17"/>
      <c r="DO613" s="17"/>
      <c r="DP613" s="17"/>
      <c r="DQ613" s="17"/>
      <c r="DR613" s="17"/>
      <c r="DS613" s="17"/>
      <c r="DT613" s="17"/>
      <c r="DU613" s="17"/>
      <c r="DV613" s="111"/>
      <c r="DW613" s="111"/>
      <c r="DX613" s="111"/>
      <c r="DY613" s="111"/>
      <c r="DZ613" s="111"/>
      <c r="EA613" s="111"/>
      <c r="EB613" s="17"/>
      <c r="EC613" s="17"/>
      <c r="ED613" s="17"/>
      <c r="EE613" s="17"/>
      <c r="EF613" s="17"/>
      <c r="EG613" s="17"/>
      <c r="EH613" s="17"/>
      <c r="EI613" s="17"/>
      <c r="EJ613" s="17"/>
      <c r="EK613" s="17"/>
    </row>
    <row r="614" spans="1:141" ht="16.5" customHeight="1">
      <c r="A614" s="17"/>
      <c r="B614" s="17"/>
      <c r="C614" s="17"/>
      <c r="D614" s="145"/>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46"/>
      <c r="AI614" s="146"/>
      <c r="AJ614" s="17"/>
      <c r="AK614" s="17"/>
      <c r="AL614" s="146"/>
      <c r="AM614" s="146"/>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c r="BN614" s="17"/>
      <c r="BO614" s="17"/>
      <c r="BP614" s="17"/>
      <c r="BQ614" s="17"/>
      <c r="BR614" s="17"/>
      <c r="BS614" s="17"/>
      <c r="BT614" s="17"/>
      <c r="BU614" s="17"/>
      <c r="BV614" s="17"/>
      <c r="BW614" s="17"/>
      <c r="BX614" s="17"/>
      <c r="BY614" s="17"/>
      <c r="BZ614" s="17"/>
      <c r="CA614" s="17"/>
      <c r="CB614" s="17"/>
      <c r="CC614" s="17"/>
      <c r="CD614" s="17"/>
      <c r="CE614" s="17"/>
      <c r="CF614" s="17"/>
      <c r="CG614" s="17"/>
      <c r="CH614" s="17"/>
      <c r="CI614" s="17"/>
      <c r="CJ614" s="17"/>
      <c r="CK614" s="17"/>
      <c r="CL614" s="17"/>
      <c r="CM614" s="17"/>
      <c r="CN614" s="17"/>
      <c r="CO614" s="17"/>
      <c r="CP614" s="17"/>
      <c r="CQ614" s="17"/>
      <c r="CR614" s="17"/>
      <c r="CS614" s="17"/>
      <c r="CT614" s="17"/>
      <c r="CU614" s="17"/>
      <c r="CV614" s="17"/>
      <c r="CW614" s="17"/>
      <c r="CX614" s="17"/>
      <c r="CY614" s="17"/>
      <c r="CZ614" s="17"/>
      <c r="DA614" s="17"/>
      <c r="DB614" s="17"/>
      <c r="DC614" s="17"/>
      <c r="DD614" s="17"/>
      <c r="DE614" s="17"/>
      <c r="DF614" s="17"/>
      <c r="DG614" s="17"/>
      <c r="DH614" s="17"/>
      <c r="DI614" s="17"/>
      <c r="DJ614" s="17"/>
      <c r="DK614" s="17"/>
      <c r="DL614" s="17"/>
      <c r="DM614" s="17"/>
      <c r="DN614" s="17"/>
      <c r="DO614" s="17"/>
      <c r="DP614" s="17"/>
      <c r="DQ614" s="17"/>
      <c r="DR614" s="17"/>
      <c r="DS614" s="17"/>
      <c r="DT614" s="17"/>
      <c r="DU614" s="17"/>
      <c r="DV614" s="111"/>
      <c r="DW614" s="111"/>
      <c r="DX614" s="111"/>
      <c r="DY614" s="111"/>
      <c r="DZ614" s="111"/>
      <c r="EA614" s="111"/>
      <c r="EB614" s="17"/>
      <c r="EC614" s="17"/>
      <c r="ED614" s="17"/>
      <c r="EE614" s="17"/>
      <c r="EF614" s="17"/>
      <c r="EG614" s="17"/>
      <c r="EH614" s="17"/>
      <c r="EI614" s="17"/>
      <c r="EJ614" s="17"/>
      <c r="EK614" s="17"/>
    </row>
    <row r="615" spans="1:141" ht="16.5" customHeight="1">
      <c r="A615" s="17"/>
      <c r="B615" s="17"/>
      <c r="C615" s="17"/>
      <c r="D615" s="145"/>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46"/>
      <c r="AI615" s="146"/>
      <c r="AJ615" s="17"/>
      <c r="AK615" s="17"/>
      <c r="AL615" s="146"/>
      <c r="AM615" s="146"/>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c r="BN615" s="17"/>
      <c r="BO615" s="17"/>
      <c r="BP615" s="17"/>
      <c r="BQ615" s="17"/>
      <c r="BR615" s="17"/>
      <c r="BS615" s="17"/>
      <c r="BT615" s="17"/>
      <c r="BU615" s="17"/>
      <c r="BV615" s="17"/>
      <c r="BW615" s="17"/>
      <c r="BX615" s="17"/>
      <c r="BY615" s="17"/>
      <c r="BZ615" s="17"/>
      <c r="CA615" s="17"/>
      <c r="CB615" s="17"/>
      <c r="CC615" s="17"/>
      <c r="CD615" s="17"/>
      <c r="CE615" s="17"/>
      <c r="CF615" s="17"/>
      <c r="CG615" s="17"/>
      <c r="CH615" s="17"/>
      <c r="CI615" s="17"/>
      <c r="CJ615" s="17"/>
      <c r="CK615" s="17"/>
      <c r="CL615" s="17"/>
      <c r="CM615" s="17"/>
      <c r="CN615" s="17"/>
      <c r="CO615" s="17"/>
      <c r="CP615" s="17"/>
      <c r="CQ615" s="17"/>
      <c r="CR615" s="17"/>
      <c r="CS615" s="17"/>
      <c r="CT615" s="17"/>
      <c r="CU615" s="17"/>
      <c r="CV615" s="17"/>
      <c r="CW615" s="17"/>
      <c r="CX615" s="17"/>
      <c r="CY615" s="17"/>
      <c r="CZ615" s="17"/>
      <c r="DA615" s="17"/>
      <c r="DB615" s="17"/>
      <c r="DC615" s="17"/>
      <c r="DD615" s="17"/>
      <c r="DE615" s="17"/>
      <c r="DF615" s="17"/>
      <c r="DG615" s="17"/>
      <c r="DH615" s="17"/>
      <c r="DI615" s="17"/>
      <c r="DJ615" s="17"/>
      <c r="DK615" s="17"/>
      <c r="DL615" s="17"/>
      <c r="DM615" s="17"/>
      <c r="DN615" s="17"/>
      <c r="DO615" s="17"/>
      <c r="DP615" s="17"/>
      <c r="DQ615" s="17"/>
      <c r="DR615" s="17"/>
      <c r="DS615" s="17"/>
      <c r="DT615" s="17"/>
      <c r="DU615" s="17"/>
      <c r="DV615" s="111"/>
      <c r="DW615" s="111"/>
      <c r="DX615" s="111"/>
      <c r="DY615" s="111"/>
      <c r="DZ615" s="111"/>
      <c r="EA615" s="111"/>
      <c r="EB615" s="17"/>
      <c r="EC615" s="17"/>
      <c r="ED615" s="17"/>
      <c r="EE615" s="17"/>
      <c r="EF615" s="17"/>
      <c r="EG615" s="17"/>
      <c r="EH615" s="17"/>
      <c r="EI615" s="17"/>
      <c r="EJ615" s="17"/>
      <c r="EK615" s="17"/>
    </row>
    <row r="616" spans="1:141" ht="16.5" customHeight="1">
      <c r="A616" s="17"/>
      <c r="B616" s="17"/>
      <c r="C616" s="17"/>
      <c r="D616" s="145"/>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46"/>
      <c r="AI616" s="146"/>
      <c r="AJ616" s="17"/>
      <c r="AK616" s="17"/>
      <c r="AL616" s="146"/>
      <c r="AM616" s="146"/>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c r="BN616" s="17"/>
      <c r="BO616" s="17"/>
      <c r="BP616" s="17"/>
      <c r="BQ616" s="17"/>
      <c r="BR616" s="17"/>
      <c r="BS616" s="17"/>
      <c r="BT616" s="17"/>
      <c r="BU616" s="17"/>
      <c r="BV616" s="17"/>
      <c r="BW616" s="17"/>
      <c r="BX616" s="17"/>
      <c r="BY616" s="17"/>
      <c r="BZ616" s="17"/>
      <c r="CA616" s="17"/>
      <c r="CB616" s="17"/>
      <c r="CC616" s="17"/>
      <c r="CD616" s="17"/>
      <c r="CE616" s="17"/>
      <c r="CF616" s="17"/>
      <c r="CG616" s="17"/>
      <c r="CH616" s="17"/>
      <c r="CI616" s="17"/>
      <c r="CJ616" s="17"/>
      <c r="CK616" s="17"/>
      <c r="CL616" s="17"/>
      <c r="CM616" s="17"/>
      <c r="CN616" s="17"/>
      <c r="CO616" s="17"/>
      <c r="CP616" s="17"/>
      <c r="CQ616" s="17"/>
      <c r="CR616" s="17"/>
      <c r="CS616" s="17"/>
      <c r="CT616" s="17"/>
      <c r="CU616" s="17"/>
      <c r="CV616" s="17"/>
      <c r="CW616" s="17"/>
      <c r="CX616" s="17"/>
      <c r="CY616" s="17"/>
      <c r="CZ616" s="17"/>
      <c r="DA616" s="17"/>
      <c r="DB616" s="17"/>
      <c r="DC616" s="17"/>
      <c r="DD616" s="17"/>
      <c r="DE616" s="17"/>
      <c r="DF616" s="17"/>
      <c r="DG616" s="17"/>
      <c r="DH616" s="17"/>
      <c r="DI616" s="17"/>
      <c r="DJ616" s="17"/>
      <c r="DK616" s="17"/>
      <c r="DL616" s="17"/>
      <c r="DM616" s="17"/>
      <c r="DN616" s="17"/>
      <c r="DO616" s="17"/>
      <c r="DP616" s="17"/>
      <c r="DQ616" s="17"/>
      <c r="DR616" s="17"/>
      <c r="DS616" s="17"/>
      <c r="DT616" s="17"/>
      <c r="DU616" s="17"/>
      <c r="DV616" s="111"/>
      <c r="DW616" s="111"/>
      <c r="DX616" s="111"/>
      <c r="DY616" s="111"/>
      <c r="DZ616" s="111"/>
      <c r="EA616" s="111"/>
      <c r="EB616" s="17"/>
      <c r="EC616" s="17"/>
      <c r="ED616" s="17"/>
      <c r="EE616" s="17"/>
      <c r="EF616" s="17"/>
      <c r="EG616" s="17"/>
      <c r="EH616" s="17"/>
      <c r="EI616" s="17"/>
      <c r="EJ616" s="17"/>
      <c r="EK616" s="17"/>
    </row>
    <row r="617" spans="1:141" ht="16.5" customHeight="1">
      <c r="A617" s="17"/>
      <c r="B617" s="17"/>
      <c r="C617" s="17"/>
      <c r="D617" s="145"/>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46"/>
      <c r="AI617" s="146"/>
      <c r="AJ617" s="17"/>
      <c r="AK617" s="17"/>
      <c r="AL617" s="146"/>
      <c r="AM617" s="146"/>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c r="BN617" s="17"/>
      <c r="BO617" s="17"/>
      <c r="BP617" s="17"/>
      <c r="BQ617" s="17"/>
      <c r="BR617" s="17"/>
      <c r="BS617" s="17"/>
      <c r="BT617" s="17"/>
      <c r="BU617" s="17"/>
      <c r="BV617" s="17"/>
      <c r="BW617" s="17"/>
      <c r="BX617" s="17"/>
      <c r="BY617" s="17"/>
      <c r="BZ617" s="17"/>
      <c r="CA617" s="17"/>
      <c r="CB617" s="17"/>
      <c r="CC617" s="17"/>
      <c r="CD617" s="17"/>
      <c r="CE617" s="17"/>
      <c r="CF617" s="17"/>
      <c r="CG617" s="17"/>
      <c r="CH617" s="17"/>
      <c r="CI617" s="17"/>
      <c r="CJ617" s="17"/>
      <c r="CK617" s="17"/>
      <c r="CL617" s="17"/>
      <c r="CM617" s="17"/>
      <c r="CN617" s="17"/>
      <c r="CO617" s="17"/>
      <c r="CP617" s="17"/>
      <c r="CQ617" s="17"/>
      <c r="CR617" s="17"/>
      <c r="CS617" s="17"/>
      <c r="CT617" s="17"/>
      <c r="CU617" s="17"/>
      <c r="CV617" s="17"/>
      <c r="CW617" s="17"/>
      <c r="CX617" s="17"/>
      <c r="CY617" s="17"/>
      <c r="CZ617" s="17"/>
      <c r="DA617" s="17"/>
      <c r="DB617" s="17"/>
      <c r="DC617" s="17"/>
      <c r="DD617" s="17"/>
      <c r="DE617" s="17"/>
      <c r="DF617" s="17"/>
      <c r="DG617" s="17"/>
      <c r="DH617" s="17"/>
      <c r="DI617" s="17"/>
      <c r="DJ617" s="17"/>
      <c r="DK617" s="17"/>
      <c r="DL617" s="17"/>
      <c r="DM617" s="17"/>
      <c r="DN617" s="17"/>
      <c r="DO617" s="17"/>
      <c r="DP617" s="17"/>
      <c r="DQ617" s="17"/>
      <c r="DR617" s="17"/>
      <c r="DS617" s="17"/>
      <c r="DT617" s="17"/>
      <c r="DU617" s="17"/>
      <c r="DV617" s="111"/>
      <c r="DW617" s="111"/>
      <c r="DX617" s="111"/>
      <c r="DY617" s="111"/>
      <c r="DZ617" s="111"/>
      <c r="EA617" s="111"/>
      <c r="EB617" s="17"/>
      <c r="EC617" s="17"/>
      <c r="ED617" s="17"/>
      <c r="EE617" s="17"/>
      <c r="EF617" s="17"/>
      <c r="EG617" s="17"/>
      <c r="EH617" s="17"/>
      <c r="EI617" s="17"/>
      <c r="EJ617" s="17"/>
      <c r="EK617" s="17"/>
    </row>
    <row r="618" spans="1:141" ht="16.5" customHeight="1">
      <c r="A618" s="17"/>
      <c r="B618" s="17"/>
      <c r="C618" s="17"/>
      <c r="D618" s="145"/>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46"/>
      <c r="AI618" s="146"/>
      <c r="AJ618" s="17"/>
      <c r="AK618" s="17"/>
      <c r="AL618" s="146"/>
      <c r="AM618" s="146"/>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c r="BN618" s="17"/>
      <c r="BO618" s="17"/>
      <c r="BP618" s="17"/>
      <c r="BQ618" s="17"/>
      <c r="BR618" s="17"/>
      <c r="BS618" s="17"/>
      <c r="BT618" s="17"/>
      <c r="BU618" s="17"/>
      <c r="BV618" s="17"/>
      <c r="BW618" s="17"/>
      <c r="BX618" s="17"/>
      <c r="BY618" s="17"/>
      <c r="BZ618" s="17"/>
      <c r="CA618" s="17"/>
      <c r="CB618" s="17"/>
      <c r="CC618" s="17"/>
      <c r="CD618" s="17"/>
      <c r="CE618" s="17"/>
      <c r="CF618" s="17"/>
      <c r="CG618" s="17"/>
      <c r="CH618" s="17"/>
      <c r="CI618" s="17"/>
      <c r="CJ618" s="17"/>
      <c r="CK618" s="17"/>
      <c r="CL618" s="17"/>
      <c r="CM618" s="17"/>
      <c r="CN618" s="17"/>
      <c r="CO618" s="17"/>
      <c r="CP618" s="17"/>
      <c r="CQ618" s="17"/>
      <c r="CR618" s="17"/>
      <c r="CS618" s="17"/>
      <c r="CT618" s="17"/>
      <c r="CU618" s="17"/>
      <c r="CV618" s="17"/>
      <c r="CW618" s="17"/>
      <c r="CX618" s="17"/>
      <c r="CY618" s="17"/>
      <c r="CZ618" s="17"/>
      <c r="DA618" s="17"/>
      <c r="DB618" s="17"/>
      <c r="DC618" s="17"/>
      <c r="DD618" s="17"/>
      <c r="DE618" s="17"/>
      <c r="DF618" s="17"/>
      <c r="DG618" s="17"/>
      <c r="DH618" s="17"/>
      <c r="DI618" s="17"/>
      <c r="DJ618" s="17"/>
      <c r="DK618" s="17"/>
      <c r="DL618" s="17"/>
      <c r="DM618" s="17"/>
      <c r="DN618" s="17"/>
      <c r="DO618" s="17"/>
      <c r="DP618" s="17"/>
      <c r="DQ618" s="17"/>
      <c r="DR618" s="17"/>
      <c r="DS618" s="17"/>
      <c r="DT618" s="17"/>
      <c r="DU618" s="17"/>
      <c r="DV618" s="111"/>
      <c r="DW618" s="111"/>
      <c r="DX618" s="111"/>
      <c r="DY618" s="111"/>
      <c r="DZ618" s="111"/>
      <c r="EA618" s="111"/>
      <c r="EB618" s="17"/>
      <c r="EC618" s="17"/>
      <c r="ED618" s="17"/>
      <c r="EE618" s="17"/>
      <c r="EF618" s="17"/>
      <c r="EG618" s="17"/>
      <c r="EH618" s="17"/>
      <c r="EI618" s="17"/>
      <c r="EJ618" s="17"/>
      <c r="EK618" s="17"/>
    </row>
    <row r="619" spans="1:141" ht="16.5" customHeight="1">
      <c r="A619" s="17"/>
      <c r="B619" s="17"/>
      <c r="C619" s="17"/>
      <c r="D619" s="145"/>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46"/>
      <c r="AI619" s="146"/>
      <c r="AJ619" s="17"/>
      <c r="AK619" s="17"/>
      <c r="AL619" s="146"/>
      <c r="AM619" s="146"/>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c r="BN619" s="17"/>
      <c r="BO619" s="17"/>
      <c r="BP619" s="17"/>
      <c r="BQ619" s="17"/>
      <c r="BR619" s="17"/>
      <c r="BS619" s="17"/>
      <c r="BT619" s="17"/>
      <c r="BU619" s="17"/>
      <c r="BV619" s="17"/>
      <c r="BW619" s="17"/>
      <c r="BX619" s="17"/>
      <c r="BY619" s="17"/>
      <c r="BZ619" s="17"/>
      <c r="CA619" s="17"/>
      <c r="CB619" s="17"/>
      <c r="CC619" s="17"/>
      <c r="CD619" s="17"/>
      <c r="CE619" s="17"/>
      <c r="CF619" s="17"/>
      <c r="CG619" s="17"/>
      <c r="CH619" s="17"/>
      <c r="CI619" s="17"/>
      <c r="CJ619" s="17"/>
      <c r="CK619" s="17"/>
      <c r="CL619" s="17"/>
      <c r="CM619" s="17"/>
      <c r="CN619" s="17"/>
      <c r="CO619" s="17"/>
      <c r="CP619" s="17"/>
      <c r="CQ619" s="17"/>
      <c r="CR619" s="17"/>
      <c r="CS619" s="17"/>
      <c r="CT619" s="17"/>
      <c r="CU619" s="17"/>
      <c r="CV619" s="17"/>
      <c r="CW619" s="17"/>
      <c r="CX619" s="17"/>
      <c r="CY619" s="17"/>
      <c r="CZ619" s="17"/>
      <c r="DA619" s="17"/>
      <c r="DB619" s="17"/>
      <c r="DC619" s="17"/>
      <c r="DD619" s="17"/>
      <c r="DE619" s="17"/>
      <c r="DF619" s="17"/>
      <c r="DG619" s="17"/>
      <c r="DH619" s="17"/>
      <c r="DI619" s="17"/>
      <c r="DJ619" s="17"/>
      <c r="DK619" s="17"/>
      <c r="DL619" s="17"/>
      <c r="DM619" s="17"/>
      <c r="DN619" s="17"/>
      <c r="DO619" s="17"/>
      <c r="DP619" s="17"/>
      <c r="DQ619" s="17"/>
      <c r="DR619" s="17"/>
      <c r="DS619" s="17"/>
      <c r="DT619" s="17"/>
      <c r="DU619" s="17"/>
      <c r="DV619" s="111"/>
      <c r="DW619" s="111"/>
      <c r="DX619" s="111"/>
      <c r="DY619" s="111"/>
      <c r="DZ619" s="111"/>
      <c r="EA619" s="111"/>
      <c r="EB619" s="17"/>
      <c r="EC619" s="17"/>
      <c r="ED619" s="17"/>
      <c r="EE619" s="17"/>
      <c r="EF619" s="17"/>
      <c r="EG619" s="17"/>
      <c r="EH619" s="17"/>
      <c r="EI619" s="17"/>
      <c r="EJ619" s="17"/>
      <c r="EK619" s="17"/>
    </row>
    <row r="620" spans="1:141" ht="16.5" customHeight="1">
      <c r="A620" s="17"/>
      <c r="B620" s="17"/>
      <c r="C620" s="17"/>
      <c r="D620" s="145"/>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46"/>
      <c r="AI620" s="146"/>
      <c r="AJ620" s="17"/>
      <c r="AK620" s="17"/>
      <c r="AL620" s="146"/>
      <c r="AM620" s="146"/>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c r="BN620" s="17"/>
      <c r="BO620" s="17"/>
      <c r="BP620" s="17"/>
      <c r="BQ620" s="17"/>
      <c r="BR620" s="17"/>
      <c r="BS620" s="17"/>
      <c r="BT620" s="17"/>
      <c r="BU620" s="17"/>
      <c r="BV620" s="17"/>
      <c r="BW620" s="17"/>
      <c r="BX620" s="17"/>
      <c r="BY620" s="17"/>
      <c r="BZ620" s="17"/>
      <c r="CA620" s="17"/>
      <c r="CB620" s="17"/>
      <c r="CC620" s="17"/>
      <c r="CD620" s="17"/>
      <c r="CE620" s="17"/>
      <c r="CF620" s="17"/>
      <c r="CG620" s="17"/>
      <c r="CH620" s="17"/>
      <c r="CI620" s="17"/>
      <c r="CJ620" s="17"/>
      <c r="CK620" s="17"/>
      <c r="CL620" s="17"/>
      <c r="CM620" s="17"/>
      <c r="CN620" s="17"/>
      <c r="CO620" s="17"/>
      <c r="CP620" s="17"/>
      <c r="CQ620" s="17"/>
      <c r="CR620" s="17"/>
      <c r="CS620" s="17"/>
      <c r="CT620" s="17"/>
      <c r="CU620" s="17"/>
      <c r="CV620" s="17"/>
      <c r="CW620" s="17"/>
      <c r="CX620" s="17"/>
      <c r="CY620" s="17"/>
      <c r="CZ620" s="17"/>
      <c r="DA620" s="17"/>
      <c r="DB620" s="17"/>
      <c r="DC620" s="17"/>
      <c r="DD620" s="17"/>
      <c r="DE620" s="17"/>
      <c r="DF620" s="17"/>
      <c r="DG620" s="17"/>
      <c r="DH620" s="17"/>
      <c r="DI620" s="17"/>
      <c r="DJ620" s="17"/>
      <c r="DK620" s="17"/>
      <c r="DL620" s="17"/>
      <c r="DM620" s="17"/>
      <c r="DN620" s="17"/>
      <c r="DO620" s="17"/>
      <c r="DP620" s="17"/>
      <c r="DQ620" s="17"/>
      <c r="DR620" s="17"/>
      <c r="DS620" s="17"/>
      <c r="DT620" s="17"/>
      <c r="DU620" s="17"/>
      <c r="DV620" s="111"/>
      <c r="DW620" s="111"/>
      <c r="DX620" s="111"/>
      <c r="DY620" s="111"/>
      <c r="DZ620" s="111"/>
      <c r="EA620" s="111"/>
      <c r="EB620" s="17"/>
      <c r="EC620" s="17"/>
      <c r="ED620" s="17"/>
      <c r="EE620" s="17"/>
      <c r="EF620" s="17"/>
      <c r="EG620" s="17"/>
      <c r="EH620" s="17"/>
      <c r="EI620" s="17"/>
      <c r="EJ620" s="17"/>
      <c r="EK620" s="17"/>
    </row>
    <row r="621" spans="1:141" ht="16.5" customHeight="1">
      <c r="A621" s="17"/>
      <c r="B621" s="17"/>
      <c r="C621" s="17"/>
      <c r="D621" s="145"/>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46"/>
      <c r="AI621" s="146"/>
      <c r="AJ621" s="17"/>
      <c r="AK621" s="17"/>
      <c r="AL621" s="146"/>
      <c r="AM621" s="146"/>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c r="BN621" s="17"/>
      <c r="BO621" s="17"/>
      <c r="BP621" s="17"/>
      <c r="BQ621" s="17"/>
      <c r="BR621" s="17"/>
      <c r="BS621" s="17"/>
      <c r="BT621" s="17"/>
      <c r="BU621" s="17"/>
      <c r="BV621" s="17"/>
      <c r="BW621" s="17"/>
      <c r="BX621" s="17"/>
      <c r="BY621" s="17"/>
      <c r="BZ621" s="17"/>
      <c r="CA621" s="17"/>
      <c r="CB621" s="17"/>
      <c r="CC621" s="17"/>
      <c r="CD621" s="17"/>
      <c r="CE621" s="17"/>
      <c r="CF621" s="17"/>
      <c r="CG621" s="17"/>
      <c r="CH621" s="17"/>
      <c r="CI621" s="17"/>
      <c r="CJ621" s="17"/>
      <c r="CK621" s="17"/>
      <c r="CL621" s="17"/>
      <c r="CM621" s="17"/>
      <c r="CN621" s="17"/>
      <c r="CO621" s="17"/>
      <c r="CP621" s="17"/>
      <c r="CQ621" s="17"/>
      <c r="CR621" s="17"/>
      <c r="CS621" s="17"/>
      <c r="CT621" s="17"/>
      <c r="CU621" s="17"/>
      <c r="CV621" s="17"/>
      <c r="CW621" s="17"/>
      <c r="CX621" s="17"/>
      <c r="CY621" s="17"/>
      <c r="CZ621" s="17"/>
      <c r="DA621" s="17"/>
      <c r="DB621" s="17"/>
      <c r="DC621" s="17"/>
      <c r="DD621" s="17"/>
      <c r="DE621" s="17"/>
      <c r="DF621" s="17"/>
      <c r="DG621" s="17"/>
      <c r="DH621" s="17"/>
      <c r="DI621" s="17"/>
      <c r="DJ621" s="17"/>
      <c r="DK621" s="17"/>
      <c r="DL621" s="17"/>
      <c r="DM621" s="17"/>
      <c r="DN621" s="17"/>
      <c r="DO621" s="17"/>
      <c r="DP621" s="17"/>
      <c r="DQ621" s="17"/>
      <c r="DR621" s="17"/>
      <c r="DS621" s="17"/>
      <c r="DT621" s="17"/>
      <c r="DU621" s="17"/>
      <c r="DV621" s="111"/>
      <c r="DW621" s="111"/>
      <c r="DX621" s="111"/>
      <c r="DY621" s="111"/>
      <c r="DZ621" s="111"/>
      <c r="EA621" s="111"/>
      <c r="EB621" s="17"/>
      <c r="EC621" s="17"/>
      <c r="ED621" s="17"/>
      <c r="EE621" s="17"/>
      <c r="EF621" s="17"/>
      <c r="EG621" s="17"/>
      <c r="EH621" s="17"/>
      <c r="EI621" s="17"/>
      <c r="EJ621" s="17"/>
      <c r="EK621" s="17"/>
    </row>
    <row r="622" spans="1:141" ht="16.5" customHeight="1">
      <c r="A622" s="17"/>
      <c r="B622" s="17"/>
      <c r="C622" s="17"/>
      <c r="D622" s="145"/>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46"/>
      <c r="AI622" s="146"/>
      <c r="AJ622" s="17"/>
      <c r="AK622" s="17"/>
      <c r="AL622" s="146"/>
      <c r="AM622" s="146"/>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c r="BN622" s="17"/>
      <c r="BO622" s="17"/>
      <c r="BP622" s="17"/>
      <c r="BQ622" s="17"/>
      <c r="BR622" s="17"/>
      <c r="BS622" s="17"/>
      <c r="BT622" s="17"/>
      <c r="BU622" s="17"/>
      <c r="BV622" s="17"/>
      <c r="BW622" s="17"/>
      <c r="BX622" s="17"/>
      <c r="BY622" s="17"/>
      <c r="BZ622" s="17"/>
      <c r="CA622" s="17"/>
      <c r="CB622" s="17"/>
      <c r="CC622" s="17"/>
      <c r="CD622" s="17"/>
      <c r="CE622" s="17"/>
      <c r="CF622" s="17"/>
      <c r="CG622" s="17"/>
      <c r="CH622" s="17"/>
      <c r="CI622" s="17"/>
      <c r="CJ622" s="17"/>
      <c r="CK622" s="17"/>
      <c r="CL622" s="17"/>
      <c r="CM622" s="17"/>
      <c r="CN622" s="17"/>
      <c r="CO622" s="17"/>
      <c r="CP622" s="17"/>
      <c r="CQ622" s="17"/>
      <c r="CR622" s="17"/>
      <c r="CS622" s="17"/>
      <c r="CT622" s="17"/>
      <c r="CU622" s="17"/>
      <c r="CV622" s="17"/>
      <c r="CW622" s="17"/>
      <c r="CX622" s="17"/>
      <c r="CY622" s="17"/>
      <c r="CZ622" s="17"/>
      <c r="DA622" s="17"/>
      <c r="DB622" s="17"/>
      <c r="DC622" s="17"/>
      <c r="DD622" s="17"/>
      <c r="DE622" s="17"/>
      <c r="DF622" s="17"/>
      <c r="DG622" s="17"/>
      <c r="DH622" s="17"/>
      <c r="DI622" s="17"/>
      <c r="DJ622" s="17"/>
      <c r="DK622" s="17"/>
      <c r="DL622" s="17"/>
      <c r="DM622" s="17"/>
      <c r="DN622" s="17"/>
      <c r="DO622" s="17"/>
      <c r="DP622" s="17"/>
      <c r="DQ622" s="17"/>
      <c r="DR622" s="17"/>
      <c r="DS622" s="17"/>
      <c r="DT622" s="17"/>
      <c r="DU622" s="17"/>
      <c r="DV622" s="111"/>
      <c r="DW622" s="111"/>
      <c r="DX622" s="111"/>
      <c r="DY622" s="111"/>
      <c r="DZ622" s="111"/>
      <c r="EA622" s="111"/>
      <c r="EB622" s="17"/>
      <c r="EC622" s="17"/>
      <c r="ED622" s="17"/>
      <c r="EE622" s="17"/>
      <c r="EF622" s="17"/>
      <c r="EG622" s="17"/>
      <c r="EH622" s="17"/>
      <c r="EI622" s="17"/>
      <c r="EJ622" s="17"/>
      <c r="EK622" s="17"/>
    </row>
    <row r="623" spans="1:141" ht="16.5" customHeight="1">
      <c r="A623" s="17"/>
      <c r="B623" s="17"/>
      <c r="C623" s="17"/>
      <c r="D623" s="145"/>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46"/>
      <c r="AI623" s="146"/>
      <c r="AJ623" s="17"/>
      <c r="AK623" s="17"/>
      <c r="AL623" s="146"/>
      <c r="AM623" s="146"/>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c r="BN623" s="17"/>
      <c r="BO623" s="17"/>
      <c r="BP623" s="17"/>
      <c r="BQ623" s="17"/>
      <c r="BR623" s="17"/>
      <c r="BS623" s="17"/>
      <c r="BT623" s="17"/>
      <c r="BU623" s="17"/>
      <c r="BV623" s="17"/>
      <c r="BW623" s="17"/>
      <c r="BX623" s="17"/>
      <c r="BY623" s="17"/>
      <c r="BZ623" s="17"/>
      <c r="CA623" s="17"/>
      <c r="CB623" s="17"/>
      <c r="CC623" s="17"/>
      <c r="CD623" s="17"/>
      <c r="CE623" s="17"/>
      <c r="CF623" s="17"/>
      <c r="CG623" s="17"/>
      <c r="CH623" s="17"/>
      <c r="CI623" s="17"/>
      <c r="CJ623" s="17"/>
      <c r="CK623" s="17"/>
      <c r="CL623" s="17"/>
      <c r="CM623" s="17"/>
      <c r="CN623" s="17"/>
      <c r="CO623" s="17"/>
      <c r="CP623" s="17"/>
      <c r="CQ623" s="17"/>
      <c r="CR623" s="17"/>
      <c r="CS623" s="17"/>
      <c r="CT623" s="17"/>
      <c r="CU623" s="17"/>
      <c r="CV623" s="17"/>
      <c r="CW623" s="17"/>
      <c r="CX623" s="17"/>
      <c r="CY623" s="17"/>
      <c r="CZ623" s="17"/>
      <c r="DA623" s="17"/>
      <c r="DB623" s="17"/>
      <c r="DC623" s="17"/>
      <c r="DD623" s="17"/>
      <c r="DE623" s="17"/>
      <c r="DF623" s="17"/>
      <c r="DG623" s="17"/>
      <c r="DH623" s="17"/>
      <c r="DI623" s="17"/>
      <c r="DJ623" s="17"/>
      <c r="DK623" s="17"/>
      <c r="DL623" s="17"/>
      <c r="DM623" s="17"/>
      <c r="DN623" s="17"/>
      <c r="DO623" s="17"/>
      <c r="DP623" s="17"/>
      <c r="DQ623" s="17"/>
      <c r="DR623" s="17"/>
      <c r="DS623" s="17"/>
      <c r="DT623" s="17"/>
      <c r="DU623" s="17"/>
      <c r="DV623" s="111"/>
      <c r="DW623" s="111"/>
      <c r="DX623" s="111"/>
      <c r="DY623" s="111"/>
      <c r="DZ623" s="111"/>
      <c r="EA623" s="111"/>
      <c r="EB623" s="17"/>
      <c r="EC623" s="17"/>
      <c r="ED623" s="17"/>
      <c r="EE623" s="17"/>
      <c r="EF623" s="17"/>
      <c r="EG623" s="17"/>
      <c r="EH623" s="17"/>
      <c r="EI623" s="17"/>
      <c r="EJ623" s="17"/>
      <c r="EK623" s="17"/>
    </row>
    <row r="624" spans="1:141" ht="16.5" customHeight="1">
      <c r="A624" s="17"/>
      <c r="B624" s="17"/>
      <c r="C624" s="17"/>
      <c r="D624" s="145"/>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46"/>
      <c r="AI624" s="146"/>
      <c r="AJ624" s="17"/>
      <c r="AK624" s="17"/>
      <c r="AL624" s="146"/>
      <c r="AM624" s="146"/>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c r="BN624" s="17"/>
      <c r="BO624" s="17"/>
      <c r="BP624" s="17"/>
      <c r="BQ624" s="17"/>
      <c r="BR624" s="17"/>
      <c r="BS624" s="17"/>
      <c r="BT624" s="17"/>
      <c r="BU624" s="17"/>
      <c r="BV624" s="17"/>
      <c r="BW624" s="17"/>
      <c r="BX624" s="17"/>
      <c r="BY624" s="17"/>
      <c r="BZ624" s="17"/>
      <c r="CA624" s="17"/>
      <c r="CB624" s="17"/>
      <c r="CC624" s="17"/>
      <c r="CD624" s="17"/>
      <c r="CE624" s="17"/>
      <c r="CF624" s="17"/>
      <c r="CG624" s="17"/>
      <c r="CH624" s="17"/>
      <c r="CI624" s="17"/>
      <c r="CJ624" s="17"/>
      <c r="CK624" s="17"/>
      <c r="CL624" s="17"/>
      <c r="CM624" s="17"/>
      <c r="CN624" s="17"/>
      <c r="CO624" s="17"/>
      <c r="CP624" s="17"/>
      <c r="CQ624" s="17"/>
      <c r="CR624" s="17"/>
      <c r="CS624" s="17"/>
      <c r="CT624" s="17"/>
      <c r="CU624" s="17"/>
      <c r="CV624" s="17"/>
      <c r="CW624" s="17"/>
      <c r="CX624" s="17"/>
      <c r="CY624" s="17"/>
      <c r="CZ624" s="17"/>
      <c r="DA624" s="17"/>
      <c r="DB624" s="17"/>
      <c r="DC624" s="17"/>
      <c r="DD624" s="17"/>
      <c r="DE624" s="17"/>
      <c r="DF624" s="17"/>
      <c r="DG624" s="17"/>
      <c r="DH624" s="17"/>
      <c r="DI624" s="17"/>
      <c r="DJ624" s="17"/>
      <c r="DK624" s="17"/>
      <c r="DL624" s="17"/>
      <c r="DM624" s="17"/>
      <c r="DN624" s="17"/>
      <c r="DO624" s="17"/>
      <c r="DP624" s="17"/>
      <c r="DQ624" s="17"/>
      <c r="DR624" s="17"/>
      <c r="DS624" s="17"/>
      <c r="DT624" s="17"/>
      <c r="DU624" s="17"/>
      <c r="DV624" s="111"/>
      <c r="DW624" s="111"/>
      <c r="DX624" s="111"/>
      <c r="DY624" s="111"/>
      <c r="DZ624" s="111"/>
      <c r="EA624" s="111"/>
      <c r="EB624" s="17"/>
      <c r="EC624" s="17"/>
      <c r="ED624" s="17"/>
      <c r="EE624" s="17"/>
      <c r="EF624" s="17"/>
      <c r="EG624" s="17"/>
      <c r="EH624" s="17"/>
      <c r="EI624" s="17"/>
      <c r="EJ624" s="17"/>
      <c r="EK624" s="17"/>
    </row>
    <row r="625" spans="1:141" ht="16.5" customHeight="1">
      <c r="A625" s="17"/>
      <c r="B625" s="17"/>
      <c r="C625" s="17"/>
      <c r="D625" s="145"/>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46"/>
      <c r="AI625" s="146"/>
      <c r="AJ625" s="17"/>
      <c r="AK625" s="17"/>
      <c r="AL625" s="146"/>
      <c r="AM625" s="146"/>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c r="BN625" s="17"/>
      <c r="BO625" s="17"/>
      <c r="BP625" s="17"/>
      <c r="BQ625" s="17"/>
      <c r="BR625" s="17"/>
      <c r="BS625" s="17"/>
      <c r="BT625" s="17"/>
      <c r="BU625" s="17"/>
      <c r="BV625" s="17"/>
      <c r="BW625" s="17"/>
      <c r="BX625" s="17"/>
      <c r="BY625" s="17"/>
      <c r="BZ625" s="17"/>
      <c r="CA625" s="17"/>
      <c r="CB625" s="17"/>
      <c r="CC625" s="17"/>
      <c r="CD625" s="17"/>
      <c r="CE625" s="17"/>
      <c r="CF625" s="17"/>
      <c r="CG625" s="17"/>
      <c r="CH625" s="17"/>
      <c r="CI625" s="17"/>
      <c r="CJ625" s="17"/>
      <c r="CK625" s="17"/>
      <c r="CL625" s="17"/>
      <c r="CM625" s="17"/>
      <c r="CN625" s="17"/>
      <c r="CO625" s="17"/>
      <c r="CP625" s="17"/>
      <c r="CQ625" s="17"/>
      <c r="CR625" s="17"/>
      <c r="CS625" s="17"/>
      <c r="CT625" s="17"/>
      <c r="CU625" s="17"/>
      <c r="CV625" s="17"/>
      <c r="CW625" s="17"/>
      <c r="CX625" s="17"/>
      <c r="CY625" s="17"/>
      <c r="CZ625" s="17"/>
      <c r="DA625" s="17"/>
      <c r="DB625" s="17"/>
      <c r="DC625" s="17"/>
      <c r="DD625" s="17"/>
      <c r="DE625" s="17"/>
      <c r="DF625" s="17"/>
      <c r="DG625" s="17"/>
      <c r="DH625" s="17"/>
      <c r="DI625" s="17"/>
      <c r="DJ625" s="17"/>
      <c r="DK625" s="17"/>
      <c r="DL625" s="17"/>
      <c r="DM625" s="17"/>
      <c r="DN625" s="17"/>
      <c r="DO625" s="17"/>
      <c r="DP625" s="17"/>
      <c r="DQ625" s="17"/>
      <c r="DR625" s="17"/>
      <c r="DS625" s="17"/>
      <c r="DT625" s="17"/>
      <c r="DU625" s="17"/>
      <c r="DV625" s="111"/>
      <c r="DW625" s="111"/>
      <c r="DX625" s="111"/>
      <c r="DY625" s="111"/>
      <c r="DZ625" s="111"/>
      <c r="EA625" s="111"/>
      <c r="EB625" s="17"/>
      <c r="EC625" s="17"/>
      <c r="ED625" s="17"/>
      <c r="EE625" s="17"/>
      <c r="EF625" s="17"/>
      <c r="EG625" s="17"/>
      <c r="EH625" s="17"/>
      <c r="EI625" s="17"/>
      <c r="EJ625" s="17"/>
      <c r="EK625" s="17"/>
    </row>
    <row r="626" spans="1:141" ht="16.5" customHeight="1">
      <c r="A626" s="17"/>
      <c r="B626" s="17"/>
      <c r="C626" s="17"/>
      <c r="D626" s="145"/>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46"/>
      <c r="AI626" s="146"/>
      <c r="AJ626" s="17"/>
      <c r="AK626" s="17"/>
      <c r="AL626" s="146"/>
      <c r="AM626" s="146"/>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c r="BN626" s="17"/>
      <c r="BO626" s="17"/>
      <c r="BP626" s="17"/>
      <c r="BQ626" s="17"/>
      <c r="BR626" s="17"/>
      <c r="BS626" s="17"/>
      <c r="BT626" s="17"/>
      <c r="BU626" s="17"/>
      <c r="BV626" s="17"/>
      <c r="BW626" s="17"/>
      <c r="BX626" s="17"/>
      <c r="BY626" s="17"/>
      <c r="BZ626" s="17"/>
      <c r="CA626" s="17"/>
      <c r="CB626" s="17"/>
      <c r="CC626" s="17"/>
      <c r="CD626" s="17"/>
      <c r="CE626" s="17"/>
      <c r="CF626" s="17"/>
      <c r="CG626" s="17"/>
      <c r="CH626" s="17"/>
      <c r="CI626" s="17"/>
      <c r="CJ626" s="17"/>
      <c r="CK626" s="17"/>
      <c r="CL626" s="17"/>
      <c r="CM626" s="17"/>
      <c r="CN626" s="17"/>
      <c r="CO626" s="17"/>
      <c r="CP626" s="17"/>
      <c r="CQ626" s="17"/>
      <c r="CR626" s="17"/>
      <c r="CS626" s="17"/>
      <c r="CT626" s="17"/>
      <c r="CU626" s="17"/>
      <c r="CV626" s="17"/>
      <c r="CW626" s="17"/>
      <c r="CX626" s="17"/>
      <c r="CY626" s="17"/>
      <c r="CZ626" s="17"/>
      <c r="DA626" s="17"/>
      <c r="DB626" s="17"/>
      <c r="DC626" s="17"/>
      <c r="DD626" s="17"/>
      <c r="DE626" s="17"/>
      <c r="DF626" s="17"/>
      <c r="DG626" s="17"/>
      <c r="DH626" s="17"/>
      <c r="DI626" s="17"/>
      <c r="DJ626" s="17"/>
      <c r="DK626" s="17"/>
      <c r="DL626" s="17"/>
      <c r="DM626" s="17"/>
      <c r="DN626" s="17"/>
      <c r="DO626" s="17"/>
      <c r="DP626" s="17"/>
      <c r="DQ626" s="17"/>
      <c r="DR626" s="17"/>
      <c r="DS626" s="17"/>
      <c r="DT626" s="17"/>
      <c r="DU626" s="17"/>
      <c r="DV626" s="111"/>
      <c r="DW626" s="111"/>
      <c r="DX626" s="111"/>
      <c r="DY626" s="111"/>
      <c r="DZ626" s="111"/>
      <c r="EA626" s="111"/>
      <c r="EB626" s="17"/>
      <c r="EC626" s="17"/>
      <c r="ED626" s="17"/>
      <c r="EE626" s="17"/>
      <c r="EF626" s="17"/>
      <c r="EG626" s="17"/>
      <c r="EH626" s="17"/>
      <c r="EI626" s="17"/>
      <c r="EJ626" s="17"/>
      <c r="EK626" s="17"/>
    </row>
    <row r="627" spans="1:141" ht="16.5" customHeight="1">
      <c r="A627" s="17"/>
      <c r="B627" s="17"/>
      <c r="C627" s="17"/>
      <c r="D627" s="145"/>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46"/>
      <c r="AI627" s="146"/>
      <c r="AJ627" s="17"/>
      <c r="AK627" s="17"/>
      <c r="AL627" s="146"/>
      <c r="AM627" s="146"/>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c r="BN627" s="17"/>
      <c r="BO627" s="17"/>
      <c r="BP627" s="17"/>
      <c r="BQ627" s="17"/>
      <c r="BR627" s="17"/>
      <c r="BS627" s="17"/>
      <c r="BT627" s="17"/>
      <c r="BU627" s="17"/>
      <c r="BV627" s="17"/>
      <c r="BW627" s="17"/>
      <c r="BX627" s="17"/>
      <c r="BY627" s="17"/>
      <c r="BZ627" s="17"/>
      <c r="CA627" s="17"/>
      <c r="CB627" s="17"/>
      <c r="CC627" s="17"/>
      <c r="CD627" s="17"/>
      <c r="CE627" s="17"/>
      <c r="CF627" s="17"/>
      <c r="CG627" s="17"/>
      <c r="CH627" s="17"/>
      <c r="CI627" s="17"/>
      <c r="CJ627" s="17"/>
      <c r="CK627" s="17"/>
      <c r="CL627" s="17"/>
      <c r="CM627" s="17"/>
      <c r="CN627" s="17"/>
      <c r="CO627" s="17"/>
      <c r="CP627" s="17"/>
      <c r="CQ627" s="17"/>
      <c r="CR627" s="17"/>
      <c r="CS627" s="17"/>
      <c r="CT627" s="17"/>
      <c r="CU627" s="17"/>
      <c r="CV627" s="17"/>
      <c r="CW627" s="17"/>
      <c r="CX627" s="17"/>
      <c r="CY627" s="17"/>
      <c r="CZ627" s="17"/>
      <c r="DA627" s="17"/>
      <c r="DB627" s="17"/>
      <c r="DC627" s="17"/>
      <c r="DD627" s="17"/>
      <c r="DE627" s="17"/>
      <c r="DF627" s="17"/>
      <c r="DG627" s="17"/>
      <c r="DH627" s="17"/>
      <c r="DI627" s="17"/>
      <c r="DJ627" s="17"/>
      <c r="DK627" s="17"/>
      <c r="DL627" s="17"/>
      <c r="DM627" s="17"/>
      <c r="DN627" s="17"/>
      <c r="DO627" s="17"/>
      <c r="DP627" s="17"/>
      <c r="DQ627" s="17"/>
      <c r="DR627" s="17"/>
      <c r="DS627" s="17"/>
      <c r="DT627" s="17"/>
      <c r="DU627" s="17"/>
      <c r="DV627" s="111"/>
      <c r="DW627" s="111"/>
      <c r="DX627" s="111"/>
      <c r="DY627" s="111"/>
      <c r="DZ627" s="111"/>
      <c r="EA627" s="111"/>
      <c r="EB627" s="17"/>
      <c r="EC627" s="17"/>
      <c r="ED627" s="17"/>
      <c r="EE627" s="17"/>
      <c r="EF627" s="17"/>
      <c r="EG627" s="17"/>
      <c r="EH627" s="17"/>
      <c r="EI627" s="17"/>
      <c r="EJ627" s="17"/>
      <c r="EK627" s="17"/>
    </row>
    <row r="628" spans="1:141" ht="16.5" customHeight="1">
      <c r="A628" s="17"/>
      <c r="B628" s="17"/>
      <c r="C628" s="17"/>
      <c r="D628" s="145"/>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46"/>
      <c r="AI628" s="146"/>
      <c r="AJ628" s="17"/>
      <c r="AK628" s="17"/>
      <c r="AL628" s="146"/>
      <c r="AM628" s="146"/>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c r="BN628" s="17"/>
      <c r="BO628" s="17"/>
      <c r="BP628" s="17"/>
      <c r="BQ628" s="17"/>
      <c r="BR628" s="17"/>
      <c r="BS628" s="17"/>
      <c r="BT628" s="17"/>
      <c r="BU628" s="17"/>
      <c r="BV628" s="17"/>
      <c r="BW628" s="17"/>
      <c r="BX628" s="17"/>
      <c r="BY628" s="17"/>
      <c r="BZ628" s="17"/>
      <c r="CA628" s="17"/>
      <c r="CB628" s="17"/>
      <c r="CC628" s="17"/>
      <c r="CD628" s="17"/>
      <c r="CE628" s="17"/>
      <c r="CF628" s="17"/>
      <c r="CG628" s="17"/>
      <c r="CH628" s="17"/>
      <c r="CI628" s="17"/>
      <c r="CJ628" s="17"/>
      <c r="CK628" s="17"/>
      <c r="CL628" s="17"/>
      <c r="CM628" s="17"/>
      <c r="CN628" s="17"/>
      <c r="CO628" s="17"/>
      <c r="CP628" s="17"/>
      <c r="CQ628" s="17"/>
      <c r="CR628" s="17"/>
      <c r="CS628" s="17"/>
      <c r="CT628" s="17"/>
      <c r="CU628" s="17"/>
      <c r="CV628" s="17"/>
      <c r="CW628" s="17"/>
      <c r="CX628" s="17"/>
      <c r="CY628" s="17"/>
      <c r="CZ628" s="17"/>
      <c r="DA628" s="17"/>
      <c r="DB628" s="17"/>
      <c r="DC628" s="17"/>
      <c r="DD628" s="17"/>
      <c r="DE628" s="17"/>
      <c r="DF628" s="17"/>
      <c r="DG628" s="17"/>
      <c r="DH628" s="17"/>
      <c r="DI628" s="17"/>
      <c r="DJ628" s="17"/>
      <c r="DK628" s="17"/>
      <c r="DL628" s="17"/>
      <c r="DM628" s="17"/>
      <c r="DN628" s="17"/>
      <c r="DO628" s="17"/>
      <c r="DP628" s="17"/>
      <c r="DQ628" s="17"/>
      <c r="DR628" s="17"/>
      <c r="DS628" s="17"/>
      <c r="DT628" s="17"/>
      <c r="DU628" s="17"/>
      <c r="DV628" s="111"/>
      <c r="DW628" s="111"/>
      <c r="DX628" s="111"/>
      <c r="DY628" s="111"/>
      <c r="DZ628" s="111"/>
      <c r="EA628" s="111"/>
      <c r="EB628" s="17"/>
      <c r="EC628" s="17"/>
      <c r="ED628" s="17"/>
      <c r="EE628" s="17"/>
      <c r="EF628" s="17"/>
      <c r="EG628" s="17"/>
      <c r="EH628" s="17"/>
      <c r="EI628" s="17"/>
      <c r="EJ628" s="17"/>
      <c r="EK628" s="17"/>
    </row>
    <row r="629" spans="1:141" ht="16.5" customHeight="1">
      <c r="A629" s="17"/>
      <c r="B629" s="17"/>
      <c r="C629" s="17"/>
      <c r="D629" s="145"/>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46"/>
      <c r="AI629" s="146"/>
      <c r="AJ629" s="17"/>
      <c r="AK629" s="17"/>
      <c r="AL629" s="146"/>
      <c r="AM629" s="146"/>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c r="BN629" s="17"/>
      <c r="BO629" s="17"/>
      <c r="BP629" s="17"/>
      <c r="BQ629" s="17"/>
      <c r="BR629" s="17"/>
      <c r="BS629" s="17"/>
      <c r="BT629" s="17"/>
      <c r="BU629" s="17"/>
      <c r="BV629" s="17"/>
      <c r="BW629" s="17"/>
      <c r="BX629" s="17"/>
      <c r="BY629" s="17"/>
      <c r="BZ629" s="17"/>
      <c r="CA629" s="17"/>
      <c r="CB629" s="17"/>
      <c r="CC629" s="17"/>
      <c r="CD629" s="17"/>
      <c r="CE629" s="17"/>
      <c r="CF629" s="17"/>
      <c r="CG629" s="17"/>
      <c r="CH629" s="17"/>
      <c r="CI629" s="17"/>
      <c r="CJ629" s="17"/>
      <c r="CK629" s="17"/>
      <c r="CL629" s="17"/>
      <c r="CM629" s="17"/>
      <c r="CN629" s="17"/>
      <c r="CO629" s="17"/>
      <c r="CP629" s="17"/>
      <c r="CQ629" s="17"/>
      <c r="CR629" s="17"/>
      <c r="CS629" s="17"/>
      <c r="CT629" s="17"/>
      <c r="CU629" s="17"/>
      <c r="CV629" s="17"/>
      <c r="CW629" s="17"/>
      <c r="CX629" s="17"/>
      <c r="CY629" s="17"/>
      <c r="CZ629" s="17"/>
      <c r="DA629" s="17"/>
      <c r="DB629" s="17"/>
      <c r="DC629" s="17"/>
      <c r="DD629" s="17"/>
      <c r="DE629" s="17"/>
      <c r="DF629" s="17"/>
      <c r="DG629" s="17"/>
      <c r="DH629" s="17"/>
      <c r="DI629" s="17"/>
      <c r="DJ629" s="17"/>
      <c r="DK629" s="17"/>
      <c r="DL629" s="17"/>
      <c r="DM629" s="17"/>
      <c r="DN629" s="17"/>
      <c r="DO629" s="17"/>
      <c r="DP629" s="17"/>
      <c r="DQ629" s="17"/>
      <c r="DR629" s="17"/>
      <c r="DS629" s="17"/>
      <c r="DT629" s="17"/>
      <c r="DU629" s="17"/>
      <c r="DV629" s="111"/>
      <c r="DW629" s="111"/>
      <c r="DX629" s="111"/>
      <c r="DY629" s="111"/>
      <c r="DZ629" s="111"/>
      <c r="EA629" s="111"/>
      <c r="EB629" s="17"/>
      <c r="EC629" s="17"/>
      <c r="ED629" s="17"/>
      <c r="EE629" s="17"/>
      <c r="EF629" s="17"/>
      <c r="EG629" s="17"/>
      <c r="EH629" s="17"/>
      <c r="EI629" s="17"/>
      <c r="EJ629" s="17"/>
      <c r="EK629" s="17"/>
    </row>
    <row r="630" spans="1:141" ht="16.5" customHeight="1">
      <c r="A630" s="17"/>
      <c r="B630" s="17"/>
      <c r="C630" s="17"/>
      <c r="D630" s="145"/>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46"/>
      <c r="AI630" s="146"/>
      <c r="AJ630" s="17"/>
      <c r="AK630" s="17"/>
      <c r="AL630" s="146"/>
      <c r="AM630" s="146"/>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c r="BN630" s="17"/>
      <c r="BO630" s="17"/>
      <c r="BP630" s="17"/>
      <c r="BQ630" s="17"/>
      <c r="BR630" s="17"/>
      <c r="BS630" s="17"/>
      <c r="BT630" s="17"/>
      <c r="BU630" s="17"/>
      <c r="BV630" s="17"/>
      <c r="BW630" s="17"/>
      <c r="BX630" s="17"/>
      <c r="BY630" s="17"/>
      <c r="BZ630" s="17"/>
      <c r="CA630" s="17"/>
      <c r="CB630" s="17"/>
      <c r="CC630" s="17"/>
      <c r="CD630" s="17"/>
      <c r="CE630" s="17"/>
      <c r="CF630" s="17"/>
      <c r="CG630" s="17"/>
      <c r="CH630" s="17"/>
      <c r="CI630" s="17"/>
      <c r="CJ630" s="17"/>
      <c r="CK630" s="17"/>
      <c r="CL630" s="17"/>
      <c r="CM630" s="17"/>
      <c r="CN630" s="17"/>
      <c r="CO630" s="17"/>
      <c r="CP630" s="17"/>
      <c r="CQ630" s="17"/>
      <c r="CR630" s="17"/>
      <c r="CS630" s="17"/>
      <c r="CT630" s="17"/>
      <c r="CU630" s="17"/>
      <c r="CV630" s="17"/>
      <c r="CW630" s="17"/>
      <c r="CX630" s="17"/>
      <c r="CY630" s="17"/>
      <c r="CZ630" s="17"/>
      <c r="DA630" s="17"/>
      <c r="DB630" s="17"/>
      <c r="DC630" s="17"/>
      <c r="DD630" s="17"/>
      <c r="DE630" s="17"/>
      <c r="DF630" s="17"/>
      <c r="DG630" s="17"/>
      <c r="DH630" s="17"/>
      <c r="DI630" s="17"/>
      <c r="DJ630" s="17"/>
      <c r="DK630" s="17"/>
      <c r="DL630" s="17"/>
      <c r="DM630" s="17"/>
      <c r="DN630" s="17"/>
      <c r="DO630" s="17"/>
      <c r="DP630" s="17"/>
      <c r="DQ630" s="17"/>
      <c r="DR630" s="17"/>
      <c r="DS630" s="17"/>
      <c r="DT630" s="17"/>
      <c r="DU630" s="17"/>
      <c r="DV630" s="111"/>
      <c r="DW630" s="111"/>
      <c r="DX630" s="111"/>
      <c r="DY630" s="111"/>
      <c r="DZ630" s="111"/>
      <c r="EA630" s="111"/>
      <c r="EB630" s="17"/>
      <c r="EC630" s="17"/>
      <c r="ED630" s="17"/>
      <c r="EE630" s="17"/>
      <c r="EF630" s="17"/>
      <c r="EG630" s="17"/>
      <c r="EH630" s="17"/>
      <c r="EI630" s="17"/>
      <c r="EJ630" s="17"/>
      <c r="EK630" s="17"/>
    </row>
    <row r="631" spans="1:141" ht="16.5" customHeight="1">
      <c r="A631" s="17"/>
      <c r="B631" s="17"/>
      <c r="C631" s="17"/>
      <c r="D631" s="145"/>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46"/>
      <c r="AI631" s="146"/>
      <c r="AJ631" s="17"/>
      <c r="AK631" s="17"/>
      <c r="AL631" s="146"/>
      <c r="AM631" s="146"/>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c r="BN631" s="17"/>
      <c r="BO631" s="17"/>
      <c r="BP631" s="17"/>
      <c r="BQ631" s="17"/>
      <c r="BR631" s="17"/>
      <c r="BS631" s="17"/>
      <c r="BT631" s="17"/>
      <c r="BU631" s="17"/>
      <c r="BV631" s="17"/>
      <c r="BW631" s="17"/>
      <c r="BX631" s="17"/>
      <c r="BY631" s="17"/>
      <c r="BZ631" s="17"/>
      <c r="CA631" s="17"/>
      <c r="CB631" s="17"/>
      <c r="CC631" s="17"/>
      <c r="CD631" s="17"/>
      <c r="CE631" s="17"/>
      <c r="CF631" s="17"/>
      <c r="CG631" s="17"/>
      <c r="CH631" s="17"/>
      <c r="CI631" s="17"/>
      <c r="CJ631" s="17"/>
      <c r="CK631" s="17"/>
      <c r="CL631" s="17"/>
      <c r="CM631" s="17"/>
      <c r="CN631" s="17"/>
      <c r="CO631" s="17"/>
      <c r="CP631" s="17"/>
      <c r="CQ631" s="17"/>
      <c r="CR631" s="17"/>
      <c r="CS631" s="17"/>
      <c r="CT631" s="17"/>
      <c r="CU631" s="17"/>
      <c r="CV631" s="17"/>
      <c r="CW631" s="17"/>
      <c r="CX631" s="17"/>
      <c r="CY631" s="17"/>
      <c r="CZ631" s="17"/>
      <c r="DA631" s="17"/>
      <c r="DB631" s="17"/>
      <c r="DC631" s="17"/>
      <c r="DD631" s="17"/>
      <c r="DE631" s="17"/>
      <c r="DF631" s="17"/>
      <c r="DG631" s="17"/>
      <c r="DH631" s="17"/>
      <c r="DI631" s="17"/>
      <c r="DJ631" s="17"/>
      <c r="DK631" s="17"/>
      <c r="DL631" s="17"/>
      <c r="DM631" s="17"/>
      <c r="DN631" s="17"/>
      <c r="DO631" s="17"/>
      <c r="DP631" s="17"/>
      <c r="DQ631" s="17"/>
      <c r="DR631" s="17"/>
      <c r="DS631" s="17"/>
      <c r="DT631" s="17"/>
      <c r="DU631" s="17"/>
      <c r="DV631" s="111"/>
      <c r="DW631" s="111"/>
      <c r="DX631" s="111"/>
      <c r="DY631" s="111"/>
      <c r="DZ631" s="111"/>
      <c r="EA631" s="111"/>
      <c r="EB631" s="17"/>
      <c r="EC631" s="17"/>
      <c r="ED631" s="17"/>
      <c r="EE631" s="17"/>
      <c r="EF631" s="17"/>
      <c r="EG631" s="17"/>
      <c r="EH631" s="17"/>
      <c r="EI631" s="17"/>
      <c r="EJ631" s="17"/>
      <c r="EK631" s="17"/>
    </row>
    <row r="632" spans="1:141" ht="16.5" customHeight="1">
      <c r="A632" s="17"/>
      <c r="B632" s="17"/>
      <c r="C632" s="17"/>
      <c r="D632" s="145"/>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46"/>
      <c r="AI632" s="146"/>
      <c r="AJ632" s="17"/>
      <c r="AK632" s="17"/>
      <c r="AL632" s="146"/>
      <c r="AM632" s="146"/>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c r="BN632" s="17"/>
      <c r="BO632" s="17"/>
      <c r="BP632" s="17"/>
      <c r="BQ632" s="17"/>
      <c r="BR632" s="17"/>
      <c r="BS632" s="17"/>
      <c r="BT632" s="17"/>
      <c r="BU632" s="17"/>
      <c r="BV632" s="17"/>
      <c r="BW632" s="17"/>
      <c r="BX632" s="17"/>
      <c r="BY632" s="17"/>
      <c r="BZ632" s="17"/>
      <c r="CA632" s="17"/>
      <c r="CB632" s="17"/>
      <c r="CC632" s="17"/>
      <c r="CD632" s="17"/>
      <c r="CE632" s="17"/>
      <c r="CF632" s="17"/>
      <c r="CG632" s="17"/>
      <c r="CH632" s="17"/>
      <c r="CI632" s="17"/>
      <c r="CJ632" s="17"/>
      <c r="CK632" s="17"/>
      <c r="CL632" s="17"/>
      <c r="CM632" s="17"/>
      <c r="CN632" s="17"/>
      <c r="CO632" s="17"/>
      <c r="CP632" s="17"/>
      <c r="CQ632" s="17"/>
      <c r="CR632" s="17"/>
      <c r="CS632" s="17"/>
      <c r="CT632" s="17"/>
      <c r="CU632" s="17"/>
      <c r="CV632" s="17"/>
      <c r="CW632" s="17"/>
      <c r="CX632" s="17"/>
      <c r="CY632" s="17"/>
      <c r="CZ632" s="17"/>
      <c r="DA632" s="17"/>
      <c r="DB632" s="17"/>
      <c r="DC632" s="17"/>
      <c r="DD632" s="17"/>
      <c r="DE632" s="17"/>
      <c r="DF632" s="17"/>
      <c r="DG632" s="17"/>
      <c r="DH632" s="17"/>
      <c r="DI632" s="17"/>
      <c r="DJ632" s="17"/>
      <c r="DK632" s="17"/>
      <c r="DL632" s="17"/>
      <c r="DM632" s="17"/>
      <c r="DN632" s="17"/>
      <c r="DO632" s="17"/>
      <c r="DP632" s="17"/>
      <c r="DQ632" s="17"/>
      <c r="DR632" s="17"/>
      <c r="DS632" s="17"/>
      <c r="DT632" s="17"/>
      <c r="DU632" s="17"/>
      <c r="DV632" s="111"/>
      <c r="DW632" s="111"/>
      <c r="DX632" s="111"/>
      <c r="DY632" s="111"/>
      <c r="DZ632" s="111"/>
      <c r="EA632" s="111"/>
      <c r="EB632" s="17"/>
      <c r="EC632" s="17"/>
      <c r="ED632" s="17"/>
      <c r="EE632" s="17"/>
      <c r="EF632" s="17"/>
      <c r="EG632" s="17"/>
      <c r="EH632" s="17"/>
      <c r="EI632" s="17"/>
      <c r="EJ632" s="17"/>
      <c r="EK632" s="17"/>
    </row>
    <row r="633" spans="1:141" ht="16.5" customHeight="1">
      <c r="A633" s="17"/>
      <c r="B633" s="17"/>
      <c r="C633" s="17"/>
      <c r="D633" s="145"/>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46"/>
      <c r="AI633" s="146"/>
      <c r="AJ633" s="17"/>
      <c r="AK633" s="17"/>
      <c r="AL633" s="146"/>
      <c r="AM633" s="146"/>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c r="BN633" s="17"/>
      <c r="BO633" s="17"/>
      <c r="BP633" s="17"/>
      <c r="BQ633" s="17"/>
      <c r="BR633" s="17"/>
      <c r="BS633" s="17"/>
      <c r="BT633" s="17"/>
      <c r="BU633" s="17"/>
      <c r="BV633" s="17"/>
      <c r="BW633" s="17"/>
      <c r="BX633" s="17"/>
      <c r="BY633" s="17"/>
      <c r="BZ633" s="17"/>
      <c r="CA633" s="17"/>
      <c r="CB633" s="17"/>
      <c r="CC633" s="17"/>
      <c r="CD633" s="17"/>
      <c r="CE633" s="17"/>
      <c r="CF633" s="17"/>
      <c r="CG633" s="17"/>
      <c r="CH633" s="17"/>
      <c r="CI633" s="17"/>
      <c r="CJ633" s="17"/>
      <c r="CK633" s="17"/>
      <c r="CL633" s="17"/>
      <c r="CM633" s="17"/>
      <c r="CN633" s="17"/>
      <c r="CO633" s="17"/>
      <c r="CP633" s="17"/>
      <c r="CQ633" s="17"/>
      <c r="CR633" s="17"/>
      <c r="CS633" s="17"/>
      <c r="CT633" s="17"/>
      <c r="CU633" s="17"/>
      <c r="CV633" s="17"/>
      <c r="CW633" s="17"/>
      <c r="CX633" s="17"/>
      <c r="CY633" s="17"/>
      <c r="CZ633" s="17"/>
      <c r="DA633" s="17"/>
      <c r="DB633" s="17"/>
      <c r="DC633" s="17"/>
      <c r="DD633" s="17"/>
      <c r="DE633" s="17"/>
      <c r="DF633" s="17"/>
      <c r="DG633" s="17"/>
      <c r="DH633" s="17"/>
      <c r="DI633" s="17"/>
      <c r="DJ633" s="17"/>
      <c r="DK633" s="17"/>
      <c r="DL633" s="17"/>
      <c r="DM633" s="17"/>
      <c r="DN633" s="17"/>
      <c r="DO633" s="17"/>
      <c r="DP633" s="17"/>
      <c r="DQ633" s="17"/>
      <c r="DR633" s="17"/>
      <c r="DS633" s="17"/>
      <c r="DT633" s="17"/>
      <c r="DU633" s="17"/>
      <c r="DV633" s="111"/>
      <c r="DW633" s="111"/>
      <c r="DX633" s="111"/>
      <c r="DY633" s="111"/>
      <c r="DZ633" s="111"/>
      <c r="EA633" s="111"/>
      <c r="EB633" s="17"/>
      <c r="EC633" s="17"/>
      <c r="ED633" s="17"/>
      <c r="EE633" s="17"/>
      <c r="EF633" s="17"/>
      <c r="EG633" s="17"/>
      <c r="EH633" s="17"/>
      <c r="EI633" s="17"/>
      <c r="EJ633" s="17"/>
      <c r="EK633" s="17"/>
    </row>
    <row r="634" spans="1:141" ht="16.5" customHeight="1">
      <c r="A634" s="17"/>
      <c r="B634" s="17"/>
      <c r="C634" s="17"/>
      <c r="D634" s="145"/>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46"/>
      <c r="AI634" s="146"/>
      <c r="AJ634" s="17"/>
      <c r="AK634" s="17"/>
      <c r="AL634" s="146"/>
      <c r="AM634" s="146"/>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c r="BN634" s="17"/>
      <c r="BO634" s="17"/>
      <c r="BP634" s="17"/>
      <c r="BQ634" s="17"/>
      <c r="BR634" s="17"/>
      <c r="BS634" s="17"/>
      <c r="BT634" s="17"/>
      <c r="BU634" s="17"/>
      <c r="BV634" s="17"/>
      <c r="BW634" s="17"/>
      <c r="BX634" s="17"/>
      <c r="BY634" s="17"/>
      <c r="BZ634" s="17"/>
      <c r="CA634" s="17"/>
      <c r="CB634" s="17"/>
      <c r="CC634" s="17"/>
      <c r="CD634" s="17"/>
      <c r="CE634" s="17"/>
      <c r="CF634" s="17"/>
      <c r="CG634" s="17"/>
      <c r="CH634" s="17"/>
      <c r="CI634" s="17"/>
      <c r="CJ634" s="17"/>
      <c r="CK634" s="17"/>
      <c r="CL634" s="17"/>
      <c r="CM634" s="17"/>
      <c r="CN634" s="17"/>
      <c r="CO634" s="17"/>
      <c r="CP634" s="17"/>
      <c r="CQ634" s="17"/>
      <c r="CR634" s="17"/>
      <c r="CS634" s="17"/>
      <c r="CT634" s="17"/>
      <c r="CU634" s="17"/>
      <c r="CV634" s="17"/>
      <c r="CW634" s="17"/>
      <c r="CX634" s="17"/>
      <c r="CY634" s="17"/>
      <c r="CZ634" s="17"/>
      <c r="DA634" s="17"/>
      <c r="DB634" s="17"/>
      <c r="DC634" s="17"/>
      <c r="DD634" s="17"/>
      <c r="DE634" s="17"/>
      <c r="DF634" s="17"/>
      <c r="DG634" s="17"/>
      <c r="DH634" s="17"/>
      <c r="DI634" s="17"/>
      <c r="DJ634" s="17"/>
      <c r="DK634" s="17"/>
      <c r="DL634" s="17"/>
      <c r="DM634" s="17"/>
      <c r="DN634" s="17"/>
      <c r="DO634" s="17"/>
      <c r="DP634" s="17"/>
      <c r="DQ634" s="17"/>
      <c r="DR634" s="17"/>
      <c r="DS634" s="17"/>
      <c r="DT634" s="17"/>
      <c r="DU634" s="17"/>
      <c r="DV634" s="111"/>
      <c r="DW634" s="111"/>
      <c r="DX634" s="111"/>
      <c r="DY634" s="111"/>
      <c r="DZ634" s="111"/>
      <c r="EA634" s="111"/>
      <c r="EB634" s="17"/>
      <c r="EC634" s="17"/>
      <c r="ED634" s="17"/>
      <c r="EE634" s="17"/>
      <c r="EF634" s="17"/>
      <c r="EG634" s="17"/>
      <c r="EH634" s="17"/>
      <c r="EI634" s="17"/>
      <c r="EJ634" s="17"/>
      <c r="EK634" s="17"/>
    </row>
    <row r="635" spans="1:141" ht="16.5" customHeight="1">
      <c r="A635" s="17"/>
      <c r="B635" s="17"/>
      <c r="C635" s="17"/>
      <c r="D635" s="145"/>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46"/>
      <c r="AI635" s="146"/>
      <c r="AJ635" s="17"/>
      <c r="AK635" s="17"/>
      <c r="AL635" s="146"/>
      <c r="AM635" s="146"/>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c r="BN635" s="17"/>
      <c r="BO635" s="17"/>
      <c r="BP635" s="17"/>
      <c r="BQ635" s="17"/>
      <c r="BR635" s="17"/>
      <c r="BS635" s="17"/>
      <c r="BT635" s="17"/>
      <c r="BU635" s="17"/>
      <c r="BV635" s="17"/>
      <c r="BW635" s="17"/>
      <c r="BX635" s="17"/>
      <c r="BY635" s="17"/>
      <c r="BZ635" s="17"/>
      <c r="CA635" s="17"/>
      <c r="CB635" s="17"/>
      <c r="CC635" s="17"/>
      <c r="CD635" s="17"/>
      <c r="CE635" s="17"/>
      <c r="CF635" s="17"/>
      <c r="CG635" s="17"/>
      <c r="CH635" s="17"/>
      <c r="CI635" s="17"/>
      <c r="CJ635" s="17"/>
      <c r="CK635" s="17"/>
      <c r="CL635" s="17"/>
      <c r="CM635" s="17"/>
      <c r="CN635" s="17"/>
      <c r="CO635" s="17"/>
      <c r="CP635" s="17"/>
      <c r="CQ635" s="17"/>
      <c r="CR635" s="17"/>
      <c r="CS635" s="17"/>
      <c r="CT635" s="17"/>
      <c r="CU635" s="17"/>
      <c r="CV635" s="17"/>
      <c r="CW635" s="17"/>
      <c r="CX635" s="17"/>
      <c r="CY635" s="17"/>
      <c r="CZ635" s="17"/>
      <c r="DA635" s="17"/>
      <c r="DB635" s="17"/>
      <c r="DC635" s="17"/>
      <c r="DD635" s="17"/>
      <c r="DE635" s="17"/>
      <c r="DF635" s="17"/>
      <c r="DG635" s="17"/>
      <c r="DH635" s="17"/>
      <c r="DI635" s="17"/>
      <c r="DJ635" s="17"/>
      <c r="DK635" s="17"/>
      <c r="DL635" s="17"/>
      <c r="DM635" s="17"/>
      <c r="DN635" s="17"/>
      <c r="DO635" s="17"/>
      <c r="DP635" s="17"/>
      <c r="DQ635" s="17"/>
      <c r="DR635" s="17"/>
      <c r="DS635" s="17"/>
      <c r="DT635" s="17"/>
      <c r="DU635" s="17"/>
      <c r="DV635" s="111"/>
      <c r="DW635" s="111"/>
      <c r="DX635" s="111"/>
      <c r="DY635" s="111"/>
      <c r="DZ635" s="111"/>
      <c r="EA635" s="111"/>
      <c r="EB635" s="17"/>
      <c r="EC635" s="17"/>
      <c r="ED635" s="17"/>
      <c r="EE635" s="17"/>
      <c r="EF635" s="17"/>
      <c r="EG635" s="17"/>
      <c r="EH635" s="17"/>
      <c r="EI635" s="17"/>
      <c r="EJ635" s="17"/>
      <c r="EK635" s="17"/>
    </row>
    <row r="636" spans="1:141" ht="16.5" customHeight="1">
      <c r="A636" s="17"/>
      <c r="B636" s="17"/>
      <c r="C636" s="17"/>
      <c r="D636" s="145"/>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46"/>
      <c r="AI636" s="146"/>
      <c r="AJ636" s="17"/>
      <c r="AK636" s="17"/>
      <c r="AL636" s="146"/>
      <c r="AM636" s="146"/>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c r="BN636" s="17"/>
      <c r="BO636" s="17"/>
      <c r="BP636" s="17"/>
      <c r="BQ636" s="17"/>
      <c r="BR636" s="17"/>
      <c r="BS636" s="17"/>
      <c r="BT636" s="17"/>
      <c r="BU636" s="17"/>
      <c r="BV636" s="17"/>
      <c r="BW636" s="17"/>
      <c r="BX636" s="17"/>
      <c r="BY636" s="17"/>
      <c r="BZ636" s="17"/>
      <c r="CA636" s="17"/>
      <c r="CB636" s="17"/>
      <c r="CC636" s="17"/>
      <c r="CD636" s="17"/>
      <c r="CE636" s="17"/>
      <c r="CF636" s="17"/>
      <c r="CG636" s="17"/>
      <c r="CH636" s="17"/>
      <c r="CI636" s="17"/>
      <c r="CJ636" s="17"/>
      <c r="CK636" s="17"/>
      <c r="CL636" s="17"/>
      <c r="CM636" s="17"/>
      <c r="CN636" s="17"/>
      <c r="CO636" s="17"/>
      <c r="CP636" s="17"/>
      <c r="CQ636" s="17"/>
      <c r="CR636" s="17"/>
      <c r="CS636" s="17"/>
      <c r="CT636" s="17"/>
      <c r="CU636" s="17"/>
      <c r="CV636" s="17"/>
      <c r="CW636" s="17"/>
      <c r="CX636" s="17"/>
      <c r="CY636" s="17"/>
      <c r="CZ636" s="17"/>
      <c r="DA636" s="17"/>
      <c r="DB636" s="17"/>
      <c r="DC636" s="17"/>
      <c r="DD636" s="17"/>
      <c r="DE636" s="17"/>
      <c r="DF636" s="17"/>
      <c r="DG636" s="17"/>
      <c r="DH636" s="17"/>
      <c r="DI636" s="17"/>
      <c r="DJ636" s="17"/>
      <c r="DK636" s="17"/>
      <c r="DL636" s="17"/>
      <c r="DM636" s="17"/>
      <c r="DN636" s="17"/>
      <c r="DO636" s="17"/>
      <c r="DP636" s="17"/>
      <c r="DQ636" s="17"/>
      <c r="DR636" s="17"/>
      <c r="DS636" s="17"/>
      <c r="DT636" s="17"/>
      <c r="DU636" s="17"/>
      <c r="DV636" s="111"/>
      <c r="DW636" s="111"/>
      <c r="DX636" s="111"/>
      <c r="DY636" s="111"/>
      <c r="DZ636" s="111"/>
      <c r="EA636" s="111"/>
      <c r="EB636" s="17"/>
      <c r="EC636" s="17"/>
      <c r="ED636" s="17"/>
      <c r="EE636" s="17"/>
      <c r="EF636" s="17"/>
      <c r="EG636" s="17"/>
      <c r="EH636" s="17"/>
      <c r="EI636" s="17"/>
      <c r="EJ636" s="17"/>
      <c r="EK636" s="17"/>
    </row>
    <row r="637" spans="1:141" ht="16.5" customHeight="1">
      <c r="A637" s="17"/>
      <c r="B637" s="17"/>
      <c r="C637" s="17"/>
      <c r="D637" s="145"/>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46"/>
      <c r="AI637" s="146"/>
      <c r="AJ637" s="17"/>
      <c r="AK637" s="17"/>
      <c r="AL637" s="146"/>
      <c r="AM637" s="146"/>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c r="BN637" s="17"/>
      <c r="BO637" s="17"/>
      <c r="BP637" s="17"/>
      <c r="BQ637" s="17"/>
      <c r="BR637" s="17"/>
      <c r="BS637" s="17"/>
      <c r="BT637" s="17"/>
      <c r="BU637" s="17"/>
      <c r="BV637" s="17"/>
      <c r="BW637" s="17"/>
      <c r="BX637" s="17"/>
      <c r="BY637" s="17"/>
      <c r="BZ637" s="17"/>
      <c r="CA637" s="17"/>
      <c r="CB637" s="17"/>
      <c r="CC637" s="17"/>
      <c r="CD637" s="17"/>
      <c r="CE637" s="17"/>
      <c r="CF637" s="17"/>
      <c r="CG637" s="17"/>
      <c r="CH637" s="17"/>
      <c r="CI637" s="17"/>
      <c r="CJ637" s="17"/>
      <c r="CK637" s="17"/>
      <c r="CL637" s="17"/>
      <c r="CM637" s="17"/>
      <c r="CN637" s="17"/>
      <c r="CO637" s="17"/>
      <c r="CP637" s="17"/>
      <c r="CQ637" s="17"/>
      <c r="CR637" s="17"/>
      <c r="CS637" s="17"/>
      <c r="CT637" s="17"/>
      <c r="CU637" s="17"/>
      <c r="CV637" s="17"/>
      <c r="CW637" s="17"/>
      <c r="CX637" s="17"/>
      <c r="CY637" s="17"/>
      <c r="CZ637" s="17"/>
      <c r="DA637" s="17"/>
      <c r="DB637" s="17"/>
      <c r="DC637" s="17"/>
      <c r="DD637" s="17"/>
      <c r="DE637" s="17"/>
      <c r="DF637" s="17"/>
      <c r="DG637" s="17"/>
      <c r="DH637" s="17"/>
      <c r="DI637" s="17"/>
      <c r="DJ637" s="17"/>
      <c r="DK637" s="17"/>
      <c r="DL637" s="17"/>
      <c r="DM637" s="17"/>
      <c r="DN637" s="17"/>
      <c r="DO637" s="17"/>
      <c r="DP637" s="17"/>
      <c r="DQ637" s="17"/>
      <c r="DR637" s="17"/>
      <c r="DS637" s="17"/>
      <c r="DT637" s="17"/>
      <c r="DU637" s="17"/>
      <c r="DV637" s="111"/>
      <c r="DW637" s="111"/>
      <c r="DX637" s="111"/>
      <c r="DY637" s="111"/>
      <c r="DZ637" s="111"/>
      <c r="EA637" s="111"/>
      <c r="EB637" s="17"/>
      <c r="EC637" s="17"/>
      <c r="ED637" s="17"/>
      <c r="EE637" s="17"/>
      <c r="EF637" s="17"/>
      <c r="EG637" s="17"/>
      <c r="EH637" s="17"/>
      <c r="EI637" s="17"/>
      <c r="EJ637" s="17"/>
      <c r="EK637" s="17"/>
    </row>
    <row r="638" spans="1:141" ht="16.5" customHeight="1">
      <c r="A638" s="17"/>
      <c r="B638" s="17"/>
      <c r="C638" s="17"/>
      <c r="D638" s="145"/>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46"/>
      <c r="AI638" s="146"/>
      <c r="AJ638" s="17"/>
      <c r="AK638" s="17"/>
      <c r="AL638" s="146"/>
      <c r="AM638" s="146"/>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c r="BN638" s="17"/>
      <c r="BO638" s="17"/>
      <c r="BP638" s="17"/>
      <c r="BQ638" s="17"/>
      <c r="BR638" s="17"/>
      <c r="BS638" s="17"/>
      <c r="BT638" s="17"/>
      <c r="BU638" s="17"/>
      <c r="BV638" s="17"/>
      <c r="BW638" s="17"/>
      <c r="BX638" s="17"/>
      <c r="BY638" s="17"/>
      <c r="BZ638" s="17"/>
      <c r="CA638" s="17"/>
      <c r="CB638" s="17"/>
      <c r="CC638" s="17"/>
      <c r="CD638" s="17"/>
      <c r="CE638" s="17"/>
      <c r="CF638" s="17"/>
      <c r="CG638" s="17"/>
      <c r="CH638" s="17"/>
      <c r="CI638" s="17"/>
      <c r="CJ638" s="17"/>
      <c r="CK638" s="17"/>
      <c r="CL638" s="17"/>
      <c r="CM638" s="17"/>
      <c r="CN638" s="17"/>
      <c r="CO638" s="17"/>
      <c r="CP638" s="17"/>
      <c r="CQ638" s="17"/>
      <c r="CR638" s="17"/>
      <c r="CS638" s="17"/>
      <c r="CT638" s="17"/>
      <c r="CU638" s="17"/>
      <c r="CV638" s="17"/>
      <c r="CW638" s="17"/>
      <c r="CX638" s="17"/>
      <c r="CY638" s="17"/>
      <c r="CZ638" s="17"/>
      <c r="DA638" s="17"/>
      <c r="DB638" s="17"/>
      <c r="DC638" s="17"/>
      <c r="DD638" s="17"/>
      <c r="DE638" s="17"/>
      <c r="DF638" s="17"/>
      <c r="DG638" s="17"/>
      <c r="DH638" s="17"/>
      <c r="DI638" s="17"/>
      <c r="DJ638" s="17"/>
      <c r="DK638" s="17"/>
      <c r="DL638" s="17"/>
      <c r="DM638" s="17"/>
      <c r="DN638" s="17"/>
      <c r="DO638" s="17"/>
      <c r="DP638" s="17"/>
      <c r="DQ638" s="17"/>
      <c r="DR638" s="17"/>
      <c r="DS638" s="17"/>
      <c r="DT638" s="17"/>
      <c r="DU638" s="17"/>
      <c r="DV638" s="111"/>
      <c r="DW638" s="111"/>
      <c r="DX638" s="111"/>
      <c r="DY638" s="111"/>
      <c r="DZ638" s="111"/>
      <c r="EA638" s="111"/>
      <c r="EB638" s="17"/>
      <c r="EC638" s="17"/>
      <c r="ED638" s="17"/>
      <c r="EE638" s="17"/>
      <c r="EF638" s="17"/>
      <c r="EG638" s="17"/>
      <c r="EH638" s="17"/>
      <c r="EI638" s="17"/>
      <c r="EJ638" s="17"/>
      <c r="EK638" s="17"/>
    </row>
    <row r="639" spans="1:141" ht="16.5" customHeight="1">
      <c r="A639" s="17"/>
      <c r="B639" s="17"/>
      <c r="C639" s="17"/>
      <c r="D639" s="145"/>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46"/>
      <c r="AI639" s="146"/>
      <c r="AJ639" s="17"/>
      <c r="AK639" s="17"/>
      <c r="AL639" s="146"/>
      <c r="AM639" s="146"/>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c r="BN639" s="17"/>
      <c r="BO639" s="17"/>
      <c r="BP639" s="17"/>
      <c r="BQ639" s="17"/>
      <c r="BR639" s="17"/>
      <c r="BS639" s="17"/>
      <c r="BT639" s="17"/>
      <c r="BU639" s="17"/>
      <c r="BV639" s="17"/>
      <c r="BW639" s="17"/>
      <c r="BX639" s="17"/>
      <c r="BY639" s="17"/>
      <c r="BZ639" s="17"/>
      <c r="CA639" s="17"/>
      <c r="CB639" s="17"/>
      <c r="CC639" s="17"/>
      <c r="CD639" s="17"/>
      <c r="CE639" s="17"/>
      <c r="CF639" s="17"/>
      <c r="CG639" s="17"/>
      <c r="CH639" s="17"/>
      <c r="CI639" s="17"/>
      <c r="CJ639" s="17"/>
      <c r="CK639" s="17"/>
      <c r="CL639" s="17"/>
      <c r="CM639" s="17"/>
      <c r="CN639" s="17"/>
      <c r="CO639" s="17"/>
      <c r="CP639" s="17"/>
      <c r="CQ639" s="17"/>
      <c r="CR639" s="17"/>
      <c r="CS639" s="17"/>
      <c r="CT639" s="17"/>
      <c r="CU639" s="17"/>
      <c r="CV639" s="17"/>
      <c r="CW639" s="17"/>
      <c r="CX639" s="17"/>
      <c r="CY639" s="17"/>
      <c r="CZ639" s="17"/>
      <c r="DA639" s="17"/>
      <c r="DB639" s="17"/>
      <c r="DC639" s="17"/>
      <c r="DD639" s="17"/>
      <c r="DE639" s="17"/>
      <c r="DF639" s="17"/>
      <c r="DG639" s="17"/>
      <c r="DH639" s="17"/>
      <c r="DI639" s="17"/>
      <c r="DJ639" s="17"/>
      <c r="DK639" s="17"/>
      <c r="DL639" s="17"/>
      <c r="DM639" s="17"/>
      <c r="DN639" s="17"/>
      <c r="DO639" s="17"/>
      <c r="DP639" s="17"/>
      <c r="DQ639" s="17"/>
      <c r="DR639" s="17"/>
      <c r="DS639" s="17"/>
      <c r="DT639" s="17"/>
      <c r="DU639" s="17"/>
      <c r="DV639" s="111"/>
      <c r="DW639" s="111"/>
      <c r="DX639" s="111"/>
      <c r="DY639" s="111"/>
      <c r="DZ639" s="111"/>
      <c r="EA639" s="111"/>
      <c r="EB639" s="17"/>
      <c r="EC639" s="17"/>
      <c r="ED639" s="17"/>
      <c r="EE639" s="17"/>
      <c r="EF639" s="17"/>
      <c r="EG639" s="17"/>
      <c r="EH639" s="17"/>
      <c r="EI639" s="17"/>
      <c r="EJ639" s="17"/>
      <c r="EK639" s="17"/>
    </row>
    <row r="640" spans="1:141" ht="16.5" customHeight="1">
      <c r="A640" s="17"/>
      <c r="B640" s="17"/>
      <c r="C640" s="17"/>
      <c r="D640" s="145"/>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46"/>
      <c r="AI640" s="146"/>
      <c r="AJ640" s="17"/>
      <c r="AK640" s="17"/>
      <c r="AL640" s="146"/>
      <c r="AM640" s="146"/>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c r="BN640" s="17"/>
      <c r="BO640" s="17"/>
      <c r="BP640" s="17"/>
      <c r="BQ640" s="17"/>
      <c r="BR640" s="17"/>
      <c r="BS640" s="17"/>
      <c r="BT640" s="17"/>
      <c r="BU640" s="17"/>
      <c r="BV640" s="17"/>
      <c r="BW640" s="17"/>
      <c r="BX640" s="17"/>
      <c r="BY640" s="17"/>
      <c r="BZ640" s="17"/>
      <c r="CA640" s="17"/>
      <c r="CB640" s="17"/>
      <c r="CC640" s="17"/>
      <c r="CD640" s="17"/>
      <c r="CE640" s="17"/>
      <c r="CF640" s="17"/>
      <c r="CG640" s="17"/>
      <c r="CH640" s="17"/>
      <c r="CI640" s="17"/>
      <c r="CJ640" s="17"/>
      <c r="CK640" s="17"/>
      <c r="CL640" s="17"/>
      <c r="CM640" s="17"/>
      <c r="CN640" s="17"/>
      <c r="CO640" s="17"/>
      <c r="CP640" s="17"/>
      <c r="CQ640" s="17"/>
      <c r="CR640" s="17"/>
      <c r="CS640" s="17"/>
      <c r="CT640" s="17"/>
      <c r="CU640" s="17"/>
      <c r="CV640" s="17"/>
      <c r="CW640" s="17"/>
      <c r="CX640" s="17"/>
      <c r="CY640" s="17"/>
      <c r="CZ640" s="17"/>
      <c r="DA640" s="17"/>
      <c r="DB640" s="17"/>
      <c r="DC640" s="17"/>
      <c r="DD640" s="17"/>
      <c r="DE640" s="17"/>
      <c r="DF640" s="17"/>
      <c r="DG640" s="17"/>
      <c r="DH640" s="17"/>
      <c r="DI640" s="17"/>
      <c r="DJ640" s="17"/>
      <c r="DK640" s="17"/>
      <c r="DL640" s="17"/>
      <c r="DM640" s="17"/>
      <c r="DN640" s="17"/>
      <c r="DO640" s="17"/>
      <c r="DP640" s="17"/>
      <c r="DQ640" s="17"/>
      <c r="DR640" s="17"/>
      <c r="DS640" s="17"/>
      <c r="DT640" s="17"/>
      <c r="DU640" s="17"/>
      <c r="DV640" s="111"/>
      <c r="DW640" s="111"/>
      <c r="DX640" s="111"/>
      <c r="DY640" s="111"/>
      <c r="DZ640" s="111"/>
      <c r="EA640" s="111"/>
      <c r="EB640" s="17"/>
      <c r="EC640" s="17"/>
      <c r="ED640" s="17"/>
      <c r="EE640" s="17"/>
      <c r="EF640" s="17"/>
      <c r="EG640" s="17"/>
      <c r="EH640" s="17"/>
      <c r="EI640" s="17"/>
      <c r="EJ640" s="17"/>
      <c r="EK640" s="17"/>
    </row>
    <row r="641" spans="1:141" ht="16.5" customHeight="1">
      <c r="A641" s="17"/>
      <c r="B641" s="17"/>
      <c r="C641" s="17"/>
      <c r="D641" s="145"/>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46"/>
      <c r="AI641" s="146"/>
      <c r="AJ641" s="17"/>
      <c r="AK641" s="17"/>
      <c r="AL641" s="146"/>
      <c r="AM641" s="146"/>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c r="BN641" s="17"/>
      <c r="BO641" s="17"/>
      <c r="BP641" s="17"/>
      <c r="BQ641" s="17"/>
      <c r="BR641" s="17"/>
      <c r="BS641" s="17"/>
      <c r="BT641" s="17"/>
      <c r="BU641" s="17"/>
      <c r="BV641" s="17"/>
      <c r="BW641" s="17"/>
      <c r="BX641" s="17"/>
      <c r="BY641" s="17"/>
      <c r="BZ641" s="17"/>
      <c r="CA641" s="17"/>
      <c r="CB641" s="17"/>
      <c r="CC641" s="17"/>
      <c r="CD641" s="17"/>
      <c r="CE641" s="17"/>
      <c r="CF641" s="17"/>
      <c r="CG641" s="17"/>
      <c r="CH641" s="17"/>
      <c r="CI641" s="17"/>
      <c r="CJ641" s="17"/>
      <c r="CK641" s="17"/>
      <c r="CL641" s="17"/>
      <c r="CM641" s="17"/>
      <c r="CN641" s="17"/>
      <c r="CO641" s="17"/>
      <c r="CP641" s="17"/>
      <c r="CQ641" s="17"/>
      <c r="CR641" s="17"/>
      <c r="CS641" s="17"/>
      <c r="CT641" s="17"/>
      <c r="CU641" s="17"/>
      <c r="CV641" s="17"/>
      <c r="CW641" s="17"/>
      <c r="CX641" s="17"/>
      <c r="CY641" s="17"/>
      <c r="CZ641" s="17"/>
      <c r="DA641" s="17"/>
      <c r="DB641" s="17"/>
      <c r="DC641" s="17"/>
      <c r="DD641" s="17"/>
      <c r="DE641" s="17"/>
      <c r="DF641" s="17"/>
      <c r="DG641" s="17"/>
      <c r="DH641" s="17"/>
      <c r="DI641" s="17"/>
      <c r="DJ641" s="17"/>
      <c r="DK641" s="17"/>
      <c r="DL641" s="17"/>
      <c r="DM641" s="17"/>
      <c r="DN641" s="17"/>
      <c r="DO641" s="17"/>
      <c r="DP641" s="17"/>
      <c r="DQ641" s="17"/>
      <c r="DR641" s="17"/>
      <c r="DS641" s="17"/>
      <c r="DT641" s="17"/>
      <c r="DU641" s="17"/>
      <c r="DV641" s="111"/>
      <c r="DW641" s="111"/>
      <c r="DX641" s="111"/>
      <c r="DY641" s="111"/>
      <c r="DZ641" s="111"/>
      <c r="EA641" s="111"/>
      <c r="EB641" s="17"/>
      <c r="EC641" s="17"/>
      <c r="ED641" s="17"/>
      <c r="EE641" s="17"/>
      <c r="EF641" s="17"/>
      <c r="EG641" s="17"/>
      <c r="EH641" s="17"/>
      <c r="EI641" s="17"/>
      <c r="EJ641" s="17"/>
      <c r="EK641" s="17"/>
    </row>
    <row r="642" spans="1:141" ht="16.5" customHeight="1">
      <c r="A642" s="17"/>
      <c r="B642" s="17"/>
      <c r="C642" s="17"/>
      <c r="D642" s="145"/>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46"/>
      <c r="AI642" s="146"/>
      <c r="AJ642" s="17"/>
      <c r="AK642" s="17"/>
      <c r="AL642" s="146"/>
      <c r="AM642" s="146"/>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c r="BN642" s="17"/>
      <c r="BO642" s="17"/>
      <c r="BP642" s="17"/>
      <c r="BQ642" s="17"/>
      <c r="BR642" s="17"/>
      <c r="BS642" s="17"/>
      <c r="BT642" s="17"/>
      <c r="BU642" s="17"/>
      <c r="BV642" s="17"/>
      <c r="BW642" s="17"/>
      <c r="BX642" s="17"/>
      <c r="BY642" s="17"/>
      <c r="BZ642" s="17"/>
      <c r="CA642" s="17"/>
      <c r="CB642" s="17"/>
      <c r="CC642" s="17"/>
      <c r="CD642" s="17"/>
      <c r="CE642" s="17"/>
      <c r="CF642" s="17"/>
      <c r="CG642" s="17"/>
      <c r="CH642" s="17"/>
      <c r="CI642" s="17"/>
      <c r="CJ642" s="17"/>
      <c r="CK642" s="17"/>
      <c r="CL642" s="17"/>
      <c r="CM642" s="17"/>
      <c r="CN642" s="17"/>
      <c r="CO642" s="17"/>
      <c r="CP642" s="17"/>
      <c r="CQ642" s="17"/>
      <c r="CR642" s="17"/>
      <c r="CS642" s="17"/>
      <c r="CT642" s="17"/>
      <c r="CU642" s="17"/>
      <c r="CV642" s="17"/>
      <c r="CW642" s="17"/>
      <c r="CX642" s="17"/>
      <c r="CY642" s="17"/>
      <c r="CZ642" s="17"/>
      <c r="DA642" s="17"/>
      <c r="DB642" s="17"/>
      <c r="DC642" s="17"/>
      <c r="DD642" s="17"/>
      <c r="DE642" s="17"/>
      <c r="DF642" s="17"/>
      <c r="DG642" s="17"/>
      <c r="DH642" s="17"/>
      <c r="DI642" s="17"/>
      <c r="DJ642" s="17"/>
      <c r="DK642" s="17"/>
      <c r="DL642" s="17"/>
      <c r="DM642" s="17"/>
      <c r="DN642" s="17"/>
      <c r="DO642" s="17"/>
      <c r="DP642" s="17"/>
      <c r="DQ642" s="17"/>
      <c r="DR642" s="17"/>
      <c r="DS642" s="17"/>
      <c r="DT642" s="17"/>
      <c r="DU642" s="17"/>
      <c r="DV642" s="111"/>
      <c r="DW642" s="111"/>
      <c r="DX642" s="111"/>
      <c r="DY642" s="111"/>
      <c r="DZ642" s="111"/>
      <c r="EA642" s="111"/>
      <c r="EB642" s="17"/>
      <c r="EC642" s="17"/>
      <c r="ED642" s="17"/>
      <c r="EE642" s="17"/>
      <c r="EF642" s="17"/>
      <c r="EG642" s="17"/>
      <c r="EH642" s="17"/>
      <c r="EI642" s="17"/>
      <c r="EJ642" s="17"/>
      <c r="EK642" s="17"/>
    </row>
    <row r="643" spans="1:141" ht="16.5" customHeight="1">
      <c r="A643" s="17"/>
      <c r="B643" s="17"/>
      <c r="C643" s="17"/>
      <c r="D643" s="145"/>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46"/>
      <c r="AI643" s="146"/>
      <c r="AJ643" s="17"/>
      <c r="AK643" s="17"/>
      <c r="AL643" s="146"/>
      <c r="AM643" s="146"/>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c r="BN643" s="17"/>
      <c r="BO643" s="17"/>
      <c r="BP643" s="17"/>
      <c r="BQ643" s="17"/>
      <c r="BR643" s="17"/>
      <c r="BS643" s="17"/>
      <c r="BT643" s="17"/>
      <c r="BU643" s="17"/>
      <c r="BV643" s="17"/>
      <c r="BW643" s="17"/>
      <c r="BX643" s="17"/>
      <c r="BY643" s="17"/>
      <c r="BZ643" s="17"/>
      <c r="CA643" s="17"/>
      <c r="CB643" s="17"/>
      <c r="CC643" s="17"/>
      <c r="CD643" s="17"/>
      <c r="CE643" s="17"/>
      <c r="CF643" s="17"/>
      <c r="CG643" s="17"/>
      <c r="CH643" s="17"/>
      <c r="CI643" s="17"/>
      <c r="CJ643" s="17"/>
      <c r="CK643" s="17"/>
      <c r="CL643" s="17"/>
      <c r="CM643" s="17"/>
      <c r="CN643" s="17"/>
      <c r="CO643" s="17"/>
      <c r="CP643" s="17"/>
      <c r="CQ643" s="17"/>
      <c r="CR643" s="17"/>
      <c r="CS643" s="17"/>
      <c r="CT643" s="17"/>
      <c r="CU643" s="17"/>
      <c r="CV643" s="17"/>
      <c r="CW643" s="17"/>
      <c r="CX643" s="17"/>
      <c r="CY643" s="17"/>
      <c r="CZ643" s="17"/>
      <c r="DA643" s="17"/>
      <c r="DB643" s="17"/>
      <c r="DC643" s="17"/>
      <c r="DD643" s="17"/>
      <c r="DE643" s="17"/>
      <c r="DF643" s="17"/>
      <c r="DG643" s="17"/>
      <c r="DH643" s="17"/>
      <c r="DI643" s="17"/>
      <c r="DJ643" s="17"/>
      <c r="DK643" s="17"/>
      <c r="DL643" s="17"/>
      <c r="DM643" s="17"/>
      <c r="DN643" s="17"/>
      <c r="DO643" s="17"/>
      <c r="DP643" s="17"/>
      <c r="DQ643" s="17"/>
      <c r="DR643" s="17"/>
      <c r="DS643" s="17"/>
      <c r="DT643" s="17"/>
      <c r="DU643" s="17"/>
      <c r="DV643" s="111"/>
      <c r="DW643" s="111"/>
      <c r="DX643" s="111"/>
      <c r="DY643" s="111"/>
      <c r="DZ643" s="111"/>
      <c r="EA643" s="111"/>
      <c r="EB643" s="17"/>
      <c r="EC643" s="17"/>
      <c r="ED643" s="17"/>
      <c r="EE643" s="17"/>
      <c r="EF643" s="17"/>
      <c r="EG643" s="17"/>
      <c r="EH643" s="17"/>
      <c r="EI643" s="17"/>
      <c r="EJ643" s="17"/>
      <c r="EK643" s="17"/>
    </row>
    <row r="644" spans="1:141" ht="16.5" customHeight="1">
      <c r="A644" s="17"/>
      <c r="B644" s="17"/>
      <c r="C644" s="17"/>
      <c r="D644" s="145"/>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46"/>
      <c r="AI644" s="146"/>
      <c r="AJ644" s="17"/>
      <c r="AK644" s="17"/>
      <c r="AL644" s="146"/>
      <c r="AM644" s="146"/>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c r="BN644" s="17"/>
      <c r="BO644" s="17"/>
      <c r="BP644" s="17"/>
      <c r="BQ644" s="17"/>
      <c r="BR644" s="17"/>
      <c r="BS644" s="17"/>
      <c r="BT644" s="17"/>
      <c r="BU644" s="17"/>
      <c r="BV644" s="17"/>
      <c r="BW644" s="17"/>
      <c r="BX644" s="17"/>
      <c r="BY644" s="17"/>
      <c r="BZ644" s="17"/>
      <c r="CA644" s="17"/>
      <c r="CB644" s="17"/>
      <c r="CC644" s="17"/>
      <c r="CD644" s="17"/>
      <c r="CE644" s="17"/>
      <c r="CF644" s="17"/>
      <c r="CG644" s="17"/>
      <c r="CH644" s="17"/>
      <c r="CI644" s="17"/>
      <c r="CJ644" s="17"/>
      <c r="CK644" s="17"/>
      <c r="CL644" s="17"/>
      <c r="CM644" s="17"/>
      <c r="CN644" s="17"/>
      <c r="CO644" s="17"/>
      <c r="CP644" s="17"/>
      <c r="CQ644" s="17"/>
      <c r="CR644" s="17"/>
      <c r="CS644" s="17"/>
      <c r="CT644" s="17"/>
      <c r="CU644" s="17"/>
      <c r="CV644" s="17"/>
      <c r="CW644" s="17"/>
      <c r="CX644" s="17"/>
      <c r="CY644" s="17"/>
      <c r="CZ644" s="17"/>
      <c r="DA644" s="17"/>
      <c r="DB644" s="17"/>
      <c r="DC644" s="17"/>
      <c r="DD644" s="17"/>
      <c r="DE644" s="17"/>
      <c r="DF644" s="17"/>
      <c r="DG644" s="17"/>
      <c r="DH644" s="17"/>
      <c r="DI644" s="17"/>
      <c r="DJ644" s="17"/>
      <c r="DK644" s="17"/>
      <c r="DL644" s="17"/>
      <c r="DM644" s="17"/>
      <c r="DN644" s="17"/>
      <c r="DO644" s="17"/>
      <c r="DP644" s="17"/>
      <c r="DQ644" s="17"/>
      <c r="DR644" s="17"/>
      <c r="DS644" s="17"/>
      <c r="DT644" s="17"/>
      <c r="DU644" s="17"/>
      <c r="DV644" s="111"/>
      <c r="DW644" s="111"/>
      <c r="DX644" s="111"/>
      <c r="DY644" s="111"/>
      <c r="DZ644" s="111"/>
      <c r="EA644" s="111"/>
      <c r="EB644" s="17"/>
      <c r="EC644" s="17"/>
      <c r="ED644" s="17"/>
      <c r="EE644" s="17"/>
      <c r="EF644" s="17"/>
      <c r="EG644" s="17"/>
      <c r="EH644" s="17"/>
      <c r="EI644" s="17"/>
      <c r="EJ644" s="17"/>
      <c r="EK644" s="17"/>
    </row>
    <row r="645" spans="1:141" ht="16.5" customHeight="1">
      <c r="A645" s="17"/>
      <c r="B645" s="17"/>
      <c r="C645" s="17"/>
      <c r="D645" s="145"/>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46"/>
      <c r="AI645" s="146"/>
      <c r="AJ645" s="17"/>
      <c r="AK645" s="17"/>
      <c r="AL645" s="146"/>
      <c r="AM645" s="146"/>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c r="BN645" s="17"/>
      <c r="BO645" s="17"/>
      <c r="BP645" s="17"/>
      <c r="BQ645" s="17"/>
      <c r="BR645" s="17"/>
      <c r="BS645" s="17"/>
      <c r="BT645" s="17"/>
      <c r="BU645" s="17"/>
      <c r="BV645" s="17"/>
      <c r="BW645" s="17"/>
      <c r="BX645" s="17"/>
      <c r="BY645" s="17"/>
      <c r="BZ645" s="17"/>
      <c r="CA645" s="17"/>
      <c r="CB645" s="17"/>
      <c r="CC645" s="17"/>
      <c r="CD645" s="17"/>
      <c r="CE645" s="17"/>
      <c r="CF645" s="17"/>
      <c r="CG645" s="17"/>
      <c r="CH645" s="17"/>
      <c r="CI645" s="17"/>
      <c r="CJ645" s="17"/>
      <c r="CK645" s="17"/>
      <c r="CL645" s="17"/>
      <c r="CM645" s="17"/>
      <c r="CN645" s="17"/>
      <c r="CO645" s="17"/>
      <c r="CP645" s="17"/>
      <c r="CQ645" s="17"/>
      <c r="CR645" s="17"/>
      <c r="CS645" s="17"/>
      <c r="CT645" s="17"/>
      <c r="CU645" s="17"/>
      <c r="CV645" s="17"/>
      <c r="CW645" s="17"/>
      <c r="CX645" s="17"/>
      <c r="CY645" s="17"/>
      <c r="CZ645" s="17"/>
      <c r="DA645" s="17"/>
      <c r="DB645" s="17"/>
      <c r="DC645" s="17"/>
      <c r="DD645" s="17"/>
      <c r="DE645" s="17"/>
      <c r="DF645" s="17"/>
      <c r="DG645" s="17"/>
      <c r="DH645" s="17"/>
      <c r="DI645" s="17"/>
      <c r="DJ645" s="17"/>
      <c r="DK645" s="17"/>
      <c r="DL645" s="17"/>
      <c r="DM645" s="17"/>
      <c r="DN645" s="17"/>
      <c r="DO645" s="17"/>
      <c r="DP645" s="17"/>
      <c r="DQ645" s="17"/>
      <c r="DR645" s="17"/>
      <c r="DS645" s="17"/>
      <c r="DT645" s="17"/>
      <c r="DU645" s="17"/>
      <c r="DV645" s="111"/>
      <c r="DW645" s="111"/>
      <c r="DX645" s="111"/>
      <c r="DY645" s="111"/>
      <c r="DZ645" s="111"/>
      <c r="EA645" s="111"/>
      <c r="EB645" s="17"/>
      <c r="EC645" s="17"/>
      <c r="ED645" s="17"/>
      <c r="EE645" s="17"/>
      <c r="EF645" s="17"/>
      <c r="EG645" s="17"/>
      <c r="EH645" s="17"/>
      <c r="EI645" s="17"/>
      <c r="EJ645" s="17"/>
      <c r="EK645" s="17"/>
    </row>
    <row r="646" spans="1:141" ht="16.5" customHeight="1">
      <c r="A646" s="17"/>
      <c r="B646" s="17"/>
      <c r="C646" s="17"/>
      <c r="D646" s="145"/>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46"/>
      <c r="AI646" s="146"/>
      <c r="AJ646" s="17"/>
      <c r="AK646" s="17"/>
      <c r="AL646" s="146"/>
      <c r="AM646" s="146"/>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c r="BN646" s="17"/>
      <c r="BO646" s="17"/>
      <c r="BP646" s="17"/>
      <c r="BQ646" s="17"/>
      <c r="BR646" s="17"/>
      <c r="BS646" s="17"/>
      <c r="BT646" s="17"/>
      <c r="BU646" s="17"/>
      <c r="BV646" s="17"/>
      <c r="BW646" s="17"/>
      <c r="BX646" s="17"/>
      <c r="BY646" s="17"/>
      <c r="BZ646" s="17"/>
      <c r="CA646" s="17"/>
      <c r="CB646" s="17"/>
      <c r="CC646" s="17"/>
      <c r="CD646" s="17"/>
      <c r="CE646" s="17"/>
      <c r="CF646" s="17"/>
      <c r="CG646" s="17"/>
      <c r="CH646" s="17"/>
      <c r="CI646" s="17"/>
      <c r="CJ646" s="17"/>
      <c r="CK646" s="17"/>
      <c r="CL646" s="17"/>
      <c r="CM646" s="17"/>
      <c r="CN646" s="17"/>
      <c r="CO646" s="17"/>
      <c r="CP646" s="17"/>
      <c r="CQ646" s="17"/>
      <c r="CR646" s="17"/>
      <c r="CS646" s="17"/>
      <c r="CT646" s="17"/>
      <c r="CU646" s="17"/>
      <c r="CV646" s="17"/>
      <c r="CW646" s="17"/>
      <c r="CX646" s="17"/>
      <c r="CY646" s="17"/>
      <c r="CZ646" s="17"/>
      <c r="DA646" s="17"/>
      <c r="DB646" s="17"/>
      <c r="DC646" s="17"/>
      <c r="DD646" s="17"/>
      <c r="DE646" s="17"/>
      <c r="DF646" s="17"/>
      <c r="DG646" s="17"/>
      <c r="DH646" s="17"/>
      <c r="DI646" s="17"/>
      <c r="DJ646" s="17"/>
      <c r="DK646" s="17"/>
      <c r="DL646" s="17"/>
      <c r="DM646" s="17"/>
      <c r="DN646" s="17"/>
      <c r="DO646" s="17"/>
      <c r="DP646" s="17"/>
      <c r="DQ646" s="17"/>
      <c r="DR646" s="17"/>
      <c r="DS646" s="17"/>
      <c r="DT646" s="17"/>
      <c r="DU646" s="17"/>
      <c r="DV646" s="111"/>
      <c r="DW646" s="111"/>
      <c r="DX646" s="111"/>
      <c r="DY646" s="111"/>
      <c r="DZ646" s="111"/>
      <c r="EA646" s="111"/>
      <c r="EB646" s="17"/>
      <c r="EC646" s="17"/>
      <c r="ED646" s="17"/>
      <c r="EE646" s="17"/>
      <c r="EF646" s="17"/>
      <c r="EG646" s="17"/>
      <c r="EH646" s="17"/>
      <c r="EI646" s="17"/>
      <c r="EJ646" s="17"/>
      <c r="EK646" s="17"/>
    </row>
    <row r="647" spans="1:141" ht="16.5" customHeight="1">
      <c r="A647" s="17"/>
      <c r="B647" s="17"/>
      <c r="C647" s="17"/>
      <c r="D647" s="145"/>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46"/>
      <c r="AI647" s="146"/>
      <c r="AJ647" s="17"/>
      <c r="AK647" s="17"/>
      <c r="AL647" s="146"/>
      <c r="AM647" s="146"/>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c r="BN647" s="17"/>
      <c r="BO647" s="17"/>
      <c r="BP647" s="17"/>
      <c r="BQ647" s="17"/>
      <c r="BR647" s="17"/>
      <c r="BS647" s="17"/>
      <c r="BT647" s="17"/>
      <c r="BU647" s="17"/>
      <c r="BV647" s="17"/>
      <c r="BW647" s="17"/>
      <c r="BX647" s="17"/>
      <c r="BY647" s="17"/>
      <c r="BZ647" s="17"/>
      <c r="CA647" s="17"/>
      <c r="CB647" s="17"/>
      <c r="CC647" s="17"/>
      <c r="CD647" s="17"/>
      <c r="CE647" s="17"/>
      <c r="CF647" s="17"/>
      <c r="CG647" s="17"/>
      <c r="CH647" s="17"/>
      <c r="CI647" s="17"/>
      <c r="CJ647" s="17"/>
      <c r="CK647" s="17"/>
      <c r="CL647" s="17"/>
      <c r="CM647" s="17"/>
      <c r="CN647" s="17"/>
      <c r="CO647" s="17"/>
      <c r="CP647" s="17"/>
      <c r="CQ647" s="17"/>
      <c r="CR647" s="17"/>
      <c r="CS647" s="17"/>
      <c r="CT647" s="17"/>
      <c r="CU647" s="17"/>
      <c r="CV647" s="17"/>
      <c r="CW647" s="17"/>
      <c r="CX647" s="17"/>
      <c r="CY647" s="17"/>
      <c r="CZ647" s="17"/>
      <c r="DA647" s="17"/>
      <c r="DB647" s="17"/>
      <c r="DC647" s="17"/>
      <c r="DD647" s="17"/>
      <c r="DE647" s="17"/>
      <c r="DF647" s="17"/>
      <c r="DG647" s="17"/>
      <c r="DH647" s="17"/>
      <c r="DI647" s="17"/>
      <c r="DJ647" s="17"/>
      <c r="DK647" s="17"/>
      <c r="DL647" s="17"/>
      <c r="DM647" s="17"/>
      <c r="DN647" s="17"/>
      <c r="DO647" s="17"/>
      <c r="DP647" s="17"/>
      <c r="DQ647" s="17"/>
      <c r="DR647" s="17"/>
      <c r="DS647" s="17"/>
      <c r="DT647" s="17"/>
      <c r="DU647" s="17"/>
      <c r="DV647" s="111"/>
      <c r="DW647" s="111"/>
      <c r="DX647" s="111"/>
      <c r="DY647" s="111"/>
      <c r="DZ647" s="111"/>
      <c r="EA647" s="111"/>
      <c r="EB647" s="17"/>
      <c r="EC647" s="17"/>
      <c r="ED647" s="17"/>
      <c r="EE647" s="17"/>
      <c r="EF647" s="17"/>
      <c r="EG647" s="17"/>
      <c r="EH647" s="17"/>
      <c r="EI647" s="17"/>
      <c r="EJ647" s="17"/>
      <c r="EK647" s="17"/>
    </row>
    <row r="648" spans="1:141" ht="16.5" customHeight="1">
      <c r="A648" s="17"/>
      <c r="B648" s="17"/>
      <c r="C648" s="17"/>
      <c r="D648" s="145"/>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46"/>
      <c r="AI648" s="146"/>
      <c r="AJ648" s="17"/>
      <c r="AK648" s="17"/>
      <c r="AL648" s="146"/>
      <c r="AM648" s="146"/>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c r="BN648" s="17"/>
      <c r="BO648" s="17"/>
      <c r="BP648" s="17"/>
      <c r="BQ648" s="17"/>
      <c r="BR648" s="17"/>
      <c r="BS648" s="17"/>
      <c r="BT648" s="17"/>
      <c r="BU648" s="17"/>
      <c r="BV648" s="17"/>
      <c r="BW648" s="17"/>
      <c r="BX648" s="17"/>
      <c r="BY648" s="17"/>
      <c r="BZ648" s="17"/>
      <c r="CA648" s="17"/>
      <c r="CB648" s="17"/>
      <c r="CC648" s="17"/>
      <c r="CD648" s="17"/>
      <c r="CE648" s="17"/>
      <c r="CF648" s="17"/>
      <c r="CG648" s="17"/>
      <c r="CH648" s="17"/>
      <c r="CI648" s="17"/>
      <c r="CJ648" s="17"/>
      <c r="CK648" s="17"/>
      <c r="CL648" s="17"/>
      <c r="CM648" s="17"/>
      <c r="CN648" s="17"/>
      <c r="CO648" s="17"/>
      <c r="CP648" s="17"/>
      <c r="CQ648" s="17"/>
      <c r="CR648" s="17"/>
      <c r="CS648" s="17"/>
      <c r="CT648" s="17"/>
      <c r="CU648" s="17"/>
      <c r="CV648" s="17"/>
      <c r="CW648" s="17"/>
      <c r="CX648" s="17"/>
      <c r="CY648" s="17"/>
      <c r="CZ648" s="17"/>
      <c r="DA648" s="17"/>
      <c r="DB648" s="17"/>
      <c r="DC648" s="17"/>
      <c r="DD648" s="17"/>
      <c r="DE648" s="17"/>
      <c r="DF648" s="17"/>
      <c r="DG648" s="17"/>
      <c r="DH648" s="17"/>
      <c r="DI648" s="17"/>
      <c r="DJ648" s="17"/>
      <c r="DK648" s="17"/>
      <c r="DL648" s="17"/>
      <c r="DM648" s="17"/>
      <c r="DN648" s="17"/>
      <c r="DO648" s="17"/>
      <c r="DP648" s="17"/>
      <c r="DQ648" s="17"/>
      <c r="DR648" s="17"/>
      <c r="DS648" s="17"/>
      <c r="DT648" s="17"/>
      <c r="DU648" s="17"/>
      <c r="DV648" s="111"/>
      <c r="DW648" s="111"/>
      <c r="DX648" s="111"/>
      <c r="DY648" s="111"/>
      <c r="DZ648" s="111"/>
      <c r="EA648" s="111"/>
      <c r="EB648" s="17"/>
      <c r="EC648" s="17"/>
      <c r="ED648" s="17"/>
      <c r="EE648" s="17"/>
      <c r="EF648" s="17"/>
      <c r="EG648" s="17"/>
      <c r="EH648" s="17"/>
      <c r="EI648" s="17"/>
      <c r="EJ648" s="17"/>
      <c r="EK648" s="17"/>
    </row>
    <row r="649" spans="1:141" ht="16.5" customHeight="1">
      <c r="A649" s="17"/>
      <c r="B649" s="17"/>
      <c r="C649" s="17"/>
      <c r="D649" s="145"/>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46"/>
      <c r="AI649" s="146"/>
      <c r="AJ649" s="17"/>
      <c r="AK649" s="17"/>
      <c r="AL649" s="146"/>
      <c r="AM649" s="146"/>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c r="BN649" s="17"/>
      <c r="BO649" s="17"/>
      <c r="BP649" s="17"/>
      <c r="BQ649" s="17"/>
      <c r="BR649" s="17"/>
      <c r="BS649" s="17"/>
      <c r="BT649" s="17"/>
      <c r="BU649" s="17"/>
      <c r="BV649" s="17"/>
      <c r="BW649" s="17"/>
      <c r="BX649" s="17"/>
      <c r="BY649" s="17"/>
      <c r="BZ649" s="17"/>
      <c r="CA649" s="17"/>
      <c r="CB649" s="17"/>
      <c r="CC649" s="17"/>
      <c r="CD649" s="17"/>
      <c r="CE649" s="17"/>
      <c r="CF649" s="17"/>
      <c r="CG649" s="17"/>
      <c r="CH649" s="17"/>
      <c r="CI649" s="17"/>
      <c r="CJ649" s="17"/>
      <c r="CK649" s="17"/>
      <c r="CL649" s="17"/>
      <c r="CM649" s="17"/>
      <c r="CN649" s="17"/>
      <c r="CO649" s="17"/>
      <c r="CP649" s="17"/>
      <c r="CQ649" s="17"/>
      <c r="CR649" s="17"/>
      <c r="CS649" s="17"/>
      <c r="CT649" s="17"/>
      <c r="CU649" s="17"/>
      <c r="CV649" s="17"/>
      <c r="CW649" s="17"/>
      <c r="CX649" s="17"/>
      <c r="CY649" s="17"/>
      <c r="CZ649" s="17"/>
      <c r="DA649" s="17"/>
      <c r="DB649" s="17"/>
      <c r="DC649" s="17"/>
      <c r="DD649" s="17"/>
      <c r="DE649" s="17"/>
      <c r="DF649" s="17"/>
      <c r="DG649" s="17"/>
      <c r="DH649" s="17"/>
      <c r="DI649" s="17"/>
      <c r="DJ649" s="17"/>
      <c r="DK649" s="17"/>
      <c r="DL649" s="17"/>
      <c r="DM649" s="17"/>
      <c r="DN649" s="17"/>
      <c r="DO649" s="17"/>
      <c r="DP649" s="17"/>
      <c r="DQ649" s="17"/>
      <c r="DR649" s="17"/>
      <c r="DS649" s="17"/>
      <c r="DT649" s="17"/>
      <c r="DU649" s="17"/>
      <c r="DV649" s="111"/>
      <c r="DW649" s="111"/>
      <c r="DX649" s="111"/>
      <c r="DY649" s="111"/>
      <c r="DZ649" s="111"/>
      <c r="EA649" s="111"/>
      <c r="EB649" s="17"/>
      <c r="EC649" s="17"/>
      <c r="ED649" s="17"/>
      <c r="EE649" s="17"/>
      <c r="EF649" s="17"/>
      <c r="EG649" s="17"/>
      <c r="EH649" s="17"/>
      <c r="EI649" s="17"/>
      <c r="EJ649" s="17"/>
      <c r="EK649" s="17"/>
    </row>
    <row r="650" spans="1:141" ht="16.5" customHeight="1">
      <c r="A650" s="17"/>
      <c r="B650" s="17"/>
      <c r="C650" s="17"/>
      <c r="D650" s="145"/>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46"/>
      <c r="AI650" s="146"/>
      <c r="AJ650" s="17"/>
      <c r="AK650" s="17"/>
      <c r="AL650" s="146"/>
      <c r="AM650" s="146"/>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c r="BN650" s="17"/>
      <c r="BO650" s="17"/>
      <c r="BP650" s="17"/>
      <c r="BQ650" s="17"/>
      <c r="BR650" s="17"/>
      <c r="BS650" s="17"/>
      <c r="BT650" s="17"/>
      <c r="BU650" s="17"/>
      <c r="BV650" s="17"/>
      <c r="BW650" s="17"/>
      <c r="BX650" s="17"/>
      <c r="BY650" s="17"/>
      <c r="BZ650" s="17"/>
      <c r="CA650" s="17"/>
      <c r="CB650" s="17"/>
      <c r="CC650" s="17"/>
      <c r="CD650" s="17"/>
      <c r="CE650" s="17"/>
      <c r="CF650" s="17"/>
      <c r="CG650" s="17"/>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11"/>
      <c r="DW650" s="111"/>
      <c r="DX650" s="111"/>
      <c r="DY650" s="111"/>
      <c r="DZ650" s="111"/>
      <c r="EA650" s="111"/>
      <c r="EB650" s="17"/>
      <c r="EC650" s="17"/>
      <c r="ED650" s="17"/>
      <c r="EE650" s="17"/>
      <c r="EF650" s="17"/>
      <c r="EG650" s="17"/>
      <c r="EH650" s="17"/>
      <c r="EI650" s="17"/>
      <c r="EJ650" s="17"/>
      <c r="EK650" s="17"/>
    </row>
    <row r="651" spans="1:141" ht="16.5" customHeight="1">
      <c r="A651" s="17"/>
      <c r="B651" s="17"/>
      <c r="C651" s="17"/>
      <c r="D651" s="145"/>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46"/>
      <c r="AI651" s="146"/>
      <c r="AJ651" s="17"/>
      <c r="AK651" s="17"/>
      <c r="AL651" s="146"/>
      <c r="AM651" s="146"/>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c r="BN651" s="17"/>
      <c r="BO651" s="17"/>
      <c r="BP651" s="17"/>
      <c r="BQ651" s="17"/>
      <c r="BR651" s="17"/>
      <c r="BS651" s="17"/>
      <c r="BT651" s="17"/>
      <c r="BU651" s="17"/>
      <c r="BV651" s="17"/>
      <c r="BW651" s="17"/>
      <c r="BX651" s="17"/>
      <c r="BY651" s="17"/>
      <c r="BZ651" s="17"/>
      <c r="CA651" s="17"/>
      <c r="CB651" s="17"/>
      <c r="CC651" s="17"/>
      <c r="CD651" s="17"/>
      <c r="CE651" s="17"/>
      <c r="CF651" s="17"/>
      <c r="CG651" s="17"/>
      <c r="CH651" s="17"/>
      <c r="CI651" s="17"/>
      <c r="CJ651" s="17"/>
      <c r="CK651" s="17"/>
      <c r="CL651" s="17"/>
      <c r="CM651" s="17"/>
      <c r="CN651" s="17"/>
      <c r="CO651" s="17"/>
      <c r="CP651" s="17"/>
      <c r="CQ651" s="17"/>
      <c r="CR651" s="17"/>
      <c r="CS651" s="17"/>
      <c r="CT651" s="17"/>
      <c r="CU651" s="17"/>
      <c r="CV651" s="17"/>
      <c r="CW651" s="17"/>
      <c r="CX651" s="17"/>
      <c r="CY651" s="17"/>
      <c r="CZ651" s="17"/>
      <c r="DA651" s="17"/>
      <c r="DB651" s="17"/>
      <c r="DC651" s="17"/>
      <c r="DD651" s="17"/>
      <c r="DE651" s="17"/>
      <c r="DF651" s="17"/>
      <c r="DG651" s="17"/>
      <c r="DH651" s="17"/>
      <c r="DI651" s="17"/>
      <c r="DJ651" s="17"/>
      <c r="DK651" s="17"/>
      <c r="DL651" s="17"/>
      <c r="DM651" s="17"/>
      <c r="DN651" s="17"/>
      <c r="DO651" s="17"/>
      <c r="DP651" s="17"/>
      <c r="DQ651" s="17"/>
      <c r="DR651" s="17"/>
      <c r="DS651" s="17"/>
      <c r="DT651" s="17"/>
      <c r="DU651" s="17"/>
      <c r="DV651" s="111"/>
      <c r="DW651" s="111"/>
      <c r="DX651" s="111"/>
      <c r="DY651" s="111"/>
      <c r="DZ651" s="111"/>
      <c r="EA651" s="111"/>
      <c r="EB651" s="17"/>
      <c r="EC651" s="17"/>
      <c r="ED651" s="17"/>
      <c r="EE651" s="17"/>
      <c r="EF651" s="17"/>
      <c r="EG651" s="17"/>
      <c r="EH651" s="17"/>
      <c r="EI651" s="17"/>
      <c r="EJ651" s="17"/>
      <c r="EK651" s="17"/>
    </row>
    <row r="652" spans="1:141" ht="16.5" customHeight="1">
      <c r="A652" s="17"/>
      <c r="B652" s="17"/>
      <c r="C652" s="17"/>
      <c r="D652" s="145"/>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46"/>
      <c r="AI652" s="146"/>
      <c r="AJ652" s="17"/>
      <c r="AK652" s="17"/>
      <c r="AL652" s="146"/>
      <c r="AM652" s="146"/>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c r="BN652" s="17"/>
      <c r="BO652" s="17"/>
      <c r="BP652" s="17"/>
      <c r="BQ652" s="17"/>
      <c r="BR652" s="17"/>
      <c r="BS652" s="17"/>
      <c r="BT652" s="17"/>
      <c r="BU652" s="17"/>
      <c r="BV652" s="17"/>
      <c r="BW652" s="17"/>
      <c r="BX652" s="17"/>
      <c r="BY652" s="17"/>
      <c r="BZ652" s="17"/>
      <c r="CA652" s="17"/>
      <c r="CB652" s="17"/>
      <c r="CC652" s="17"/>
      <c r="CD652" s="17"/>
      <c r="CE652" s="17"/>
      <c r="CF652" s="17"/>
      <c r="CG652" s="17"/>
      <c r="CH652" s="17"/>
      <c r="CI652" s="17"/>
      <c r="CJ652" s="17"/>
      <c r="CK652" s="17"/>
      <c r="CL652" s="17"/>
      <c r="CM652" s="17"/>
      <c r="CN652" s="17"/>
      <c r="CO652" s="17"/>
      <c r="CP652" s="17"/>
      <c r="CQ652" s="17"/>
      <c r="CR652" s="17"/>
      <c r="CS652" s="17"/>
      <c r="CT652" s="17"/>
      <c r="CU652" s="17"/>
      <c r="CV652" s="17"/>
      <c r="CW652" s="17"/>
      <c r="CX652" s="17"/>
      <c r="CY652" s="17"/>
      <c r="CZ652" s="17"/>
      <c r="DA652" s="17"/>
      <c r="DB652" s="17"/>
      <c r="DC652" s="17"/>
      <c r="DD652" s="17"/>
      <c r="DE652" s="17"/>
      <c r="DF652" s="17"/>
      <c r="DG652" s="17"/>
      <c r="DH652" s="17"/>
      <c r="DI652" s="17"/>
      <c r="DJ652" s="17"/>
      <c r="DK652" s="17"/>
      <c r="DL652" s="17"/>
      <c r="DM652" s="17"/>
      <c r="DN652" s="17"/>
      <c r="DO652" s="17"/>
      <c r="DP652" s="17"/>
      <c r="DQ652" s="17"/>
      <c r="DR652" s="17"/>
      <c r="DS652" s="17"/>
      <c r="DT652" s="17"/>
      <c r="DU652" s="17"/>
      <c r="DV652" s="111"/>
      <c r="DW652" s="111"/>
      <c r="DX652" s="111"/>
      <c r="DY652" s="111"/>
      <c r="DZ652" s="111"/>
      <c r="EA652" s="111"/>
      <c r="EB652" s="17"/>
      <c r="EC652" s="17"/>
      <c r="ED652" s="17"/>
      <c r="EE652" s="17"/>
      <c r="EF652" s="17"/>
      <c r="EG652" s="17"/>
      <c r="EH652" s="17"/>
      <c r="EI652" s="17"/>
      <c r="EJ652" s="17"/>
      <c r="EK652" s="17"/>
    </row>
    <row r="653" spans="1:141" ht="16.5" customHeight="1">
      <c r="A653" s="17"/>
      <c r="B653" s="17"/>
      <c r="C653" s="17"/>
      <c r="D653" s="145"/>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46"/>
      <c r="AI653" s="146"/>
      <c r="AJ653" s="17"/>
      <c r="AK653" s="17"/>
      <c r="AL653" s="146"/>
      <c r="AM653" s="146"/>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c r="BN653" s="17"/>
      <c r="BO653" s="17"/>
      <c r="BP653" s="17"/>
      <c r="BQ653" s="17"/>
      <c r="BR653" s="17"/>
      <c r="BS653" s="17"/>
      <c r="BT653" s="17"/>
      <c r="BU653" s="17"/>
      <c r="BV653" s="17"/>
      <c r="BW653" s="17"/>
      <c r="BX653" s="17"/>
      <c r="BY653" s="17"/>
      <c r="BZ653" s="17"/>
      <c r="CA653" s="17"/>
      <c r="CB653" s="17"/>
      <c r="CC653" s="17"/>
      <c r="CD653" s="17"/>
      <c r="CE653" s="17"/>
      <c r="CF653" s="17"/>
      <c r="CG653" s="17"/>
      <c r="CH653" s="17"/>
      <c r="CI653" s="17"/>
      <c r="CJ653" s="17"/>
      <c r="CK653" s="17"/>
      <c r="CL653" s="17"/>
      <c r="CM653" s="17"/>
      <c r="CN653" s="17"/>
      <c r="CO653" s="17"/>
      <c r="CP653" s="17"/>
      <c r="CQ653" s="17"/>
      <c r="CR653" s="17"/>
      <c r="CS653" s="17"/>
      <c r="CT653" s="17"/>
      <c r="CU653" s="17"/>
      <c r="CV653" s="17"/>
      <c r="CW653" s="17"/>
      <c r="CX653" s="17"/>
      <c r="CY653" s="17"/>
      <c r="CZ653" s="17"/>
      <c r="DA653" s="17"/>
      <c r="DB653" s="17"/>
      <c r="DC653" s="17"/>
      <c r="DD653" s="17"/>
      <c r="DE653" s="17"/>
      <c r="DF653" s="17"/>
      <c r="DG653" s="17"/>
      <c r="DH653" s="17"/>
      <c r="DI653" s="17"/>
      <c r="DJ653" s="17"/>
      <c r="DK653" s="17"/>
      <c r="DL653" s="17"/>
      <c r="DM653" s="17"/>
      <c r="DN653" s="17"/>
      <c r="DO653" s="17"/>
      <c r="DP653" s="17"/>
      <c r="DQ653" s="17"/>
      <c r="DR653" s="17"/>
      <c r="DS653" s="17"/>
      <c r="DT653" s="17"/>
      <c r="DU653" s="17"/>
      <c r="DV653" s="111"/>
      <c r="DW653" s="111"/>
      <c r="DX653" s="111"/>
      <c r="DY653" s="111"/>
      <c r="DZ653" s="111"/>
      <c r="EA653" s="111"/>
      <c r="EB653" s="17"/>
      <c r="EC653" s="17"/>
      <c r="ED653" s="17"/>
      <c r="EE653" s="17"/>
      <c r="EF653" s="17"/>
      <c r="EG653" s="17"/>
      <c r="EH653" s="17"/>
      <c r="EI653" s="17"/>
      <c r="EJ653" s="17"/>
      <c r="EK653" s="17"/>
    </row>
    <row r="654" spans="1:141" ht="16.5" customHeight="1">
      <c r="A654" s="17"/>
      <c r="B654" s="17"/>
      <c r="C654" s="17"/>
      <c r="D654" s="145"/>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46"/>
      <c r="AI654" s="146"/>
      <c r="AJ654" s="17"/>
      <c r="AK654" s="17"/>
      <c r="AL654" s="146"/>
      <c r="AM654" s="146"/>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c r="BN654" s="17"/>
      <c r="BO654" s="17"/>
      <c r="BP654" s="17"/>
      <c r="BQ654" s="17"/>
      <c r="BR654" s="17"/>
      <c r="BS654" s="17"/>
      <c r="BT654" s="17"/>
      <c r="BU654" s="17"/>
      <c r="BV654" s="17"/>
      <c r="BW654" s="17"/>
      <c r="BX654" s="17"/>
      <c r="BY654" s="17"/>
      <c r="BZ654" s="17"/>
      <c r="CA654" s="17"/>
      <c r="CB654" s="17"/>
      <c r="CC654" s="17"/>
      <c r="CD654" s="17"/>
      <c r="CE654" s="17"/>
      <c r="CF654" s="17"/>
      <c r="CG654" s="17"/>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11"/>
      <c r="DW654" s="111"/>
      <c r="DX654" s="111"/>
      <c r="DY654" s="111"/>
      <c r="DZ654" s="111"/>
      <c r="EA654" s="111"/>
      <c r="EB654" s="17"/>
      <c r="EC654" s="17"/>
      <c r="ED654" s="17"/>
      <c r="EE654" s="17"/>
      <c r="EF654" s="17"/>
      <c r="EG654" s="17"/>
      <c r="EH654" s="17"/>
      <c r="EI654" s="17"/>
      <c r="EJ654" s="17"/>
      <c r="EK654" s="17"/>
    </row>
    <row r="655" spans="1:141" ht="16.5" customHeight="1">
      <c r="A655" s="17"/>
      <c r="B655" s="17"/>
      <c r="C655" s="17"/>
      <c r="D655" s="145"/>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46"/>
      <c r="AI655" s="146"/>
      <c r="AJ655" s="17"/>
      <c r="AK655" s="17"/>
      <c r="AL655" s="146"/>
      <c r="AM655" s="146"/>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c r="BN655" s="17"/>
      <c r="BO655" s="17"/>
      <c r="BP655" s="17"/>
      <c r="BQ655" s="17"/>
      <c r="BR655" s="17"/>
      <c r="BS655" s="17"/>
      <c r="BT655" s="17"/>
      <c r="BU655" s="17"/>
      <c r="BV655" s="17"/>
      <c r="BW655" s="17"/>
      <c r="BX655" s="17"/>
      <c r="BY655" s="17"/>
      <c r="BZ655" s="17"/>
      <c r="CA655" s="17"/>
      <c r="CB655" s="17"/>
      <c r="CC655" s="17"/>
      <c r="CD655" s="17"/>
      <c r="CE655" s="17"/>
      <c r="CF655" s="17"/>
      <c r="CG655" s="17"/>
      <c r="CH655" s="17"/>
      <c r="CI655" s="17"/>
      <c r="CJ655" s="17"/>
      <c r="CK655" s="17"/>
      <c r="CL655" s="17"/>
      <c r="CM655" s="17"/>
      <c r="CN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11"/>
      <c r="DW655" s="111"/>
      <c r="DX655" s="111"/>
      <c r="DY655" s="111"/>
      <c r="DZ655" s="111"/>
      <c r="EA655" s="111"/>
      <c r="EB655" s="17"/>
      <c r="EC655" s="17"/>
      <c r="ED655" s="17"/>
      <c r="EE655" s="17"/>
      <c r="EF655" s="17"/>
      <c r="EG655" s="17"/>
      <c r="EH655" s="17"/>
      <c r="EI655" s="17"/>
      <c r="EJ655" s="17"/>
      <c r="EK655" s="17"/>
    </row>
    <row r="656" spans="1:141" ht="16.5" customHeight="1">
      <c r="A656" s="17"/>
      <c r="B656" s="17"/>
      <c r="C656" s="17"/>
      <c r="D656" s="145"/>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46"/>
      <c r="AI656" s="146"/>
      <c r="AJ656" s="17"/>
      <c r="AK656" s="17"/>
      <c r="AL656" s="146"/>
      <c r="AM656" s="146"/>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11"/>
      <c r="DW656" s="111"/>
      <c r="DX656" s="111"/>
      <c r="DY656" s="111"/>
      <c r="DZ656" s="111"/>
      <c r="EA656" s="111"/>
      <c r="EB656" s="17"/>
      <c r="EC656" s="17"/>
      <c r="ED656" s="17"/>
      <c r="EE656" s="17"/>
      <c r="EF656" s="17"/>
      <c r="EG656" s="17"/>
      <c r="EH656" s="17"/>
      <c r="EI656" s="17"/>
      <c r="EJ656" s="17"/>
      <c r="EK656" s="17"/>
    </row>
    <row r="657" spans="1:141" ht="16.5" customHeight="1">
      <c r="A657" s="17"/>
      <c r="B657" s="17"/>
      <c r="C657" s="17"/>
      <c r="D657" s="145"/>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46"/>
      <c r="AI657" s="146"/>
      <c r="AJ657" s="17"/>
      <c r="AK657" s="17"/>
      <c r="AL657" s="146"/>
      <c r="AM657" s="146"/>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11"/>
      <c r="DW657" s="111"/>
      <c r="DX657" s="111"/>
      <c r="DY657" s="111"/>
      <c r="DZ657" s="111"/>
      <c r="EA657" s="111"/>
      <c r="EB657" s="17"/>
      <c r="EC657" s="17"/>
      <c r="ED657" s="17"/>
      <c r="EE657" s="17"/>
      <c r="EF657" s="17"/>
      <c r="EG657" s="17"/>
      <c r="EH657" s="17"/>
      <c r="EI657" s="17"/>
      <c r="EJ657" s="17"/>
      <c r="EK657" s="17"/>
    </row>
    <row r="658" spans="1:141" ht="16.5" customHeight="1">
      <c r="A658" s="17"/>
      <c r="B658" s="17"/>
      <c r="C658" s="17"/>
      <c r="D658" s="145"/>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46"/>
      <c r="AI658" s="146"/>
      <c r="AJ658" s="17"/>
      <c r="AK658" s="17"/>
      <c r="AL658" s="146"/>
      <c r="AM658" s="146"/>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c r="BN658" s="17"/>
      <c r="BO658" s="17"/>
      <c r="BP658" s="17"/>
      <c r="BQ658" s="17"/>
      <c r="BR658" s="17"/>
      <c r="BS658" s="17"/>
      <c r="BT658" s="17"/>
      <c r="BU658" s="17"/>
      <c r="BV658" s="17"/>
      <c r="BW658" s="17"/>
      <c r="BX658" s="17"/>
      <c r="BY658" s="17"/>
      <c r="BZ658" s="17"/>
      <c r="CA658" s="17"/>
      <c r="CB658" s="17"/>
      <c r="CC658" s="17"/>
      <c r="CD658" s="17"/>
      <c r="CE658" s="17"/>
      <c r="CF658" s="17"/>
      <c r="CG658" s="17"/>
      <c r="CH658" s="17"/>
      <c r="CI658" s="17"/>
      <c r="CJ658" s="17"/>
      <c r="CK658" s="17"/>
      <c r="CL658" s="17"/>
      <c r="CM658" s="17"/>
      <c r="CN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7"/>
      <c r="DM658" s="17"/>
      <c r="DN658" s="17"/>
      <c r="DO658" s="17"/>
      <c r="DP658" s="17"/>
      <c r="DQ658" s="17"/>
      <c r="DR658" s="17"/>
      <c r="DS658" s="17"/>
      <c r="DT658" s="17"/>
      <c r="DU658" s="17"/>
      <c r="DV658" s="111"/>
      <c r="DW658" s="111"/>
      <c r="DX658" s="111"/>
      <c r="DY658" s="111"/>
      <c r="DZ658" s="111"/>
      <c r="EA658" s="111"/>
      <c r="EB658" s="17"/>
      <c r="EC658" s="17"/>
      <c r="ED658" s="17"/>
      <c r="EE658" s="17"/>
      <c r="EF658" s="17"/>
      <c r="EG658" s="17"/>
      <c r="EH658" s="17"/>
      <c r="EI658" s="17"/>
      <c r="EJ658" s="17"/>
      <c r="EK658" s="17"/>
    </row>
    <row r="659" spans="1:141" ht="16.5" customHeight="1">
      <c r="A659" s="17"/>
      <c r="B659" s="17"/>
      <c r="C659" s="17"/>
      <c r="D659" s="145"/>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46"/>
      <c r="AI659" s="146"/>
      <c r="AJ659" s="17"/>
      <c r="AK659" s="17"/>
      <c r="AL659" s="146"/>
      <c r="AM659" s="146"/>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c r="BN659" s="17"/>
      <c r="BO659" s="17"/>
      <c r="BP659" s="17"/>
      <c r="BQ659" s="17"/>
      <c r="BR659" s="17"/>
      <c r="BS659" s="17"/>
      <c r="BT659" s="17"/>
      <c r="BU659" s="17"/>
      <c r="BV659" s="17"/>
      <c r="BW659" s="17"/>
      <c r="BX659" s="17"/>
      <c r="BY659" s="17"/>
      <c r="BZ659" s="17"/>
      <c r="CA659" s="17"/>
      <c r="CB659" s="17"/>
      <c r="CC659" s="17"/>
      <c r="CD659" s="17"/>
      <c r="CE659" s="17"/>
      <c r="CF659" s="17"/>
      <c r="CG659" s="17"/>
      <c r="CH659" s="17"/>
      <c r="CI659" s="17"/>
      <c r="CJ659" s="17"/>
      <c r="CK659" s="17"/>
      <c r="CL659" s="17"/>
      <c r="CM659" s="17"/>
      <c r="CN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11"/>
      <c r="DW659" s="111"/>
      <c r="DX659" s="111"/>
      <c r="DY659" s="111"/>
      <c r="DZ659" s="111"/>
      <c r="EA659" s="111"/>
      <c r="EB659" s="17"/>
      <c r="EC659" s="17"/>
      <c r="ED659" s="17"/>
      <c r="EE659" s="17"/>
      <c r="EF659" s="17"/>
      <c r="EG659" s="17"/>
      <c r="EH659" s="17"/>
      <c r="EI659" s="17"/>
      <c r="EJ659" s="17"/>
      <c r="EK659" s="17"/>
    </row>
    <row r="660" spans="1:141" ht="16.5" customHeight="1">
      <c r="A660" s="17"/>
      <c r="B660" s="17"/>
      <c r="C660" s="17"/>
      <c r="D660" s="145"/>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46"/>
      <c r="AI660" s="146"/>
      <c r="AJ660" s="17"/>
      <c r="AK660" s="17"/>
      <c r="AL660" s="146"/>
      <c r="AM660" s="146"/>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c r="BN660" s="17"/>
      <c r="BO660" s="17"/>
      <c r="BP660" s="17"/>
      <c r="BQ660" s="17"/>
      <c r="BR660" s="17"/>
      <c r="BS660" s="17"/>
      <c r="BT660" s="17"/>
      <c r="BU660" s="17"/>
      <c r="BV660" s="17"/>
      <c r="BW660" s="17"/>
      <c r="BX660" s="17"/>
      <c r="BY660" s="17"/>
      <c r="BZ660" s="17"/>
      <c r="CA660" s="17"/>
      <c r="CB660" s="17"/>
      <c r="CC660" s="17"/>
      <c r="CD660" s="17"/>
      <c r="CE660" s="17"/>
      <c r="CF660" s="17"/>
      <c r="CG660" s="17"/>
      <c r="CH660" s="17"/>
      <c r="CI660" s="17"/>
      <c r="CJ660" s="17"/>
      <c r="CK660" s="17"/>
      <c r="CL660" s="17"/>
      <c r="CM660" s="17"/>
      <c r="CN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11"/>
      <c r="DW660" s="111"/>
      <c r="DX660" s="111"/>
      <c r="DY660" s="111"/>
      <c r="DZ660" s="111"/>
      <c r="EA660" s="111"/>
      <c r="EB660" s="17"/>
      <c r="EC660" s="17"/>
      <c r="ED660" s="17"/>
      <c r="EE660" s="17"/>
      <c r="EF660" s="17"/>
      <c r="EG660" s="17"/>
      <c r="EH660" s="17"/>
      <c r="EI660" s="17"/>
      <c r="EJ660" s="17"/>
      <c r="EK660" s="17"/>
    </row>
    <row r="661" spans="1:141" ht="16.5" customHeight="1">
      <c r="A661" s="17"/>
      <c r="B661" s="17"/>
      <c r="C661" s="17"/>
      <c r="D661" s="145"/>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46"/>
      <c r="AI661" s="146"/>
      <c r="AJ661" s="17"/>
      <c r="AK661" s="17"/>
      <c r="AL661" s="146"/>
      <c r="AM661" s="146"/>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c r="BN661" s="17"/>
      <c r="BO661" s="17"/>
      <c r="BP661" s="17"/>
      <c r="BQ661" s="17"/>
      <c r="BR661" s="17"/>
      <c r="BS661" s="17"/>
      <c r="BT661" s="17"/>
      <c r="BU661" s="17"/>
      <c r="BV661" s="17"/>
      <c r="BW661" s="17"/>
      <c r="BX661" s="17"/>
      <c r="BY661" s="17"/>
      <c r="BZ661" s="17"/>
      <c r="CA661" s="17"/>
      <c r="CB661" s="17"/>
      <c r="CC661" s="17"/>
      <c r="CD661" s="17"/>
      <c r="CE661" s="17"/>
      <c r="CF661" s="17"/>
      <c r="CG661" s="17"/>
      <c r="CH661" s="17"/>
      <c r="CI661" s="17"/>
      <c r="CJ661" s="17"/>
      <c r="CK661" s="17"/>
      <c r="CL661" s="17"/>
      <c r="CM661" s="17"/>
      <c r="CN661" s="17"/>
      <c r="CO661" s="17"/>
      <c r="CP661" s="17"/>
      <c r="CQ661" s="17"/>
      <c r="CR661" s="17"/>
      <c r="CS661" s="17"/>
      <c r="CT661" s="17"/>
      <c r="CU661" s="17"/>
      <c r="CV661" s="17"/>
      <c r="CW661" s="17"/>
      <c r="CX661" s="17"/>
      <c r="CY661" s="17"/>
      <c r="CZ661" s="17"/>
      <c r="DA661" s="17"/>
      <c r="DB661" s="17"/>
      <c r="DC661" s="17"/>
      <c r="DD661" s="17"/>
      <c r="DE661" s="17"/>
      <c r="DF661" s="17"/>
      <c r="DG661" s="17"/>
      <c r="DH661" s="17"/>
      <c r="DI661" s="17"/>
      <c r="DJ661" s="17"/>
      <c r="DK661" s="17"/>
      <c r="DL661" s="17"/>
      <c r="DM661" s="17"/>
      <c r="DN661" s="17"/>
      <c r="DO661" s="17"/>
      <c r="DP661" s="17"/>
      <c r="DQ661" s="17"/>
      <c r="DR661" s="17"/>
      <c r="DS661" s="17"/>
      <c r="DT661" s="17"/>
      <c r="DU661" s="17"/>
      <c r="DV661" s="111"/>
      <c r="DW661" s="111"/>
      <c r="DX661" s="111"/>
      <c r="DY661" s="111"/>
      <c r="DZ661" s="111"/>
      <c r="EA661" s="111"/>
      <c r="EB661" s="17"/>
      <c r="EC661" s="17"/>
      <c r="ED661" s="17"/>
      <c r="EE661" s="17"/>
      <c r="EF661" s="17"/>
      <c r="EG661" s="17"/>
      <c r="EH661" s="17"/>
      <c r="EI661" s="17"/>
      <c r="EJ661" s="17"/>
      <c r="EK661" s="17"/>
    </row>
    <row r="662" spans="1:141" ht="16.5" customHeight="1">
      <c r="A662" s="17"/>
      <c r="B662" s="17"/>
      <c r="C662" s="17"/>
      <c r="D662" s="145"/>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46"/>
      <c r="AI662" s="146"/>
      <c r="AJ662" s="17"/>
      <c r="AK662" s="17"/>
      <c r="AL662" s="146"/>
      <c r="AM662" s="146"/>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c r="BN662" s="17"/>
      <c r="BO662" s="17"/>
      <c r="BP662" s="17"/>
      <c r="BQ662" s="17"/>
      <c r="BR662" s="17"/>
      <c r="BS662" s="17"/>
      <c r="BT662" s="17"/>
      <c r="BU662" s="17"/>
      <c r="BV662" s="17"/>
      <c r="BW662" s="17"/>
      <c r="BX662" s="17"/>
      <c r="BY662" s="17"/>
      <c r="BZ662" s="17"/>
      <c r="CA662" s="17"/>
      <c r="CB662" s="17"/>
      <c r="CC662" s="17"/>
      <c r="CD662" s="17"/>
      <c r="CE662" s="17"/>
      <c r="CF662" s="17"/>
      <c r="CG662" s="17"/>
      <c r="CH662" s="17"/>
      <c r="CI662" s="17"/>
      <c r="CJ662" s="17"/>
      <c r="CK662" s="17"/>
      <c r="CL662" s="17"/>
      <c r="CM662" s="17"/>
      <c r="CN662" s="17"/>
      <c r="CO662" s="17"/>
      <c r="CP662" s="17"/>
      <c r="CQ662" s="17"/>
      <c r="CR662" s="17"/>
      <c r="CS662" s="17"/>
      <c r="CT662" s="17"/>
      <c r="CU662" s="17"/>
      <c r="CV662" s="17"/>
      <c r="CW662" s="17"/>
      <c r="CX662" s="17"/>
      <c r="CY662" s="17"/>
      <c r="CZ662" s="17"/>
      <c r="DA662" s="17"/>
      <c r="DB662" s="17"/>
      <c r="DC662" s="17"/>
      <c r="DD662" s="17"/>
      <c r="DE662" s="17"/>
      <c r="DF662" s="17"/>
      <c r="DG662" s="17"/>
      <c r="DH662" s="17"/>
      <c r="DI662" s="17"/>
      <c r="DJ662" s="17"/>
      <c r="DK662" s="17"/>
      <c r="DL662" s="17"/>
      <c r="DM662" s="17"/>
      <c r="DN662" s="17"/>
      <c r="DO662" s="17"/>
      <c r="DP662" s="17"/>
      <c r="DQ662" s="17"/>
      <c r="DR662" s="17"/>
      <c r="DS662" s="17"/>
      <c r="DT662" s="17"/>
      <c r="DU662" s="17"/>
      <c r="DV662" s="111"/>
      <c r="DW662" s="111"/>
      <c r="DX662" s="111"/>
      <c r="DY662" s="111"/>
      <c r="DZ662" s="111"/>
      <c r="EA662" s="111"/>
      <c r="EB662" s="17"/>
      <c r="EC662" s="17"/>
      <c r="ED662" s="17"/>
      <c r="EE662" s="17"/>
      <c r="EF662" s="17"/>
      <c r="EG662" s="17"/>
      <c r="EH662" s="17"/>
      <c r="EI662" s="17"/>
      <c r="EJ662" s="17"/>
      <c r="EK662" s="17"/>
    </row>
    <row r="663" spans="1:141" ht="16.5" customHeight="1">
      <c r="A663" s="17"/>
      <c r="B663" s="17"/>
      <c r="C663" s="17"/>
      <c r="D663" s="145"/>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46"/>
      <c r="AI663" s="146"/>
      <c r="AJ663" s="17"/>
      <c r="AK663" s="17"/>
      <c r="AL663" s="146"/>
      <c r="AM663" s="146"/>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c r="BN663" s="17"/>
      <c r="BO663" s="17"/>
      <c r="BP663" s="17"/>
      <c r="BQ663" s="17"/>
      <c r="BR663" s="17"/>
      <c r="BS663" s="17"/>
      <c r="BT663" s="17"/>
      <c r="BU663" s="17"/>
      <c r="BV663" s="17"/>
      <c r="BW663" s="17"/>
      <c r="BX663" s="17"/>
      <c r="BY663" s="17"/>
      <c r="BZ663" s="17"/>
      <c r="CA663" s="17"/>
      <c r="CB663" s="17"/>
      <c r="CC663" s="17"/>
      <c r="CD663" s="17"/>
      <c r="CE663" s="17"/>
      <c r="CF663" s="17"/>
      <c r="CG663" s="17"/>
      <c r="CH663" s="17"/>
      <c r="CI663" s="17"/>
      <c r="CJ663" s="17"/>
      <c r="CK663" s="17"/>
      <c r="CL663" s="17"/>
      <c r="CM663" s="17"/>
      <c r="CN663" s="17"/>
      <c r="CO663" s="17"/>
      <c r="CP663" s="17"/>
      <c r="CQ663" s="17"/>
      <c r="CR663" s="17"/>
      <c r="CS663" s="17"/>
      <c r="CT663" s="17"/>
      <c r="CU663" s="17"/>
      <c r="CV663" s="17"/>
      <c r="CW663" s="17"/>
      <c r="CX663" s="17"/>
      <c r="CY663" s="17"/>
      <c r="CZ663" s="17"/>
      <c r="DA663" s="17"/>
      <c r="DB663" s="17"/>
      <c r="DC663" s="17"/>
      <c r="DD663" s="17"/>
      <c r="DE663" s="17"/>
      <c r="DF663" s="17"/>
      <c r="DG663" s="17"/>
      <c r="DH663" s="17"/>
      <c r="DI663" s="17"/>
      <c r="DJ663" s="17"/>
      <c r="DK663" s="17"/>
      <c r="DL663" s="17"/>
      <c r="DM663" s="17"/>
      <c r="DN663" s="17"/>
      <c r="DO663" s="17"/>
      <c r="DP663" s="17"/>
      <c r="DQ663" s="17"/>
      <c r="DR663" s="17"/>
      <c r="DS663" s="17"/>
      <c r="DT663" s="17"/>
      <c r="DU663" s="17"/>
      <c r="DV663" s="111"/>
      <c r="DW663" s="111"/>
      <c r="DX663" s="111"/>
      <c r="DY663" s="111"/>
      <c r="DZ663" s="111"/>
      <c r="EA663" s="111"/>
      <c r="EB663" s="17"/>
      <c r="EC663" s="17"/>
      <c r="ED663" s="17"/>
      <c r="EE663" s="17"/>
      <c r="EF663" s="17"/>
      <c r="EG663" s="17"/>
      <c r="EH663" s="17"/>
      <c r="EI663" s="17"/>
      <c r="EJ663" s="17"/>
      <c r="EK663" s="17"/>
    </row>
    <row r="664" spans="1:141" ht="16.5" customHeight="1">
      <c r="A664" s="17"/>
      <c r="B664" s="17"/>
      <c r="C664" s="17"/>
      <c r="D664" s="145"/>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46"/>
      <c r="AI664" s="146"/>
      <c r="AJ664" s="17"/>
      <c r="AK664" s="17"/>
      <c r="AL664" s="146"/>
      <c r="AM664" s="146"/>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c r="BN664" s="17"/>
      <c r="BO664" s="17"/>
      <c r="BP664" s="17"/>
      <c r="BQ664" s="17"/>
      <c r="BR664" s="17"/>
      <c r="BS664" s="17"/>
      <c r="BT664" s="17"/>
      <c r="BU664" s="17"/>
      <c r="BV664" s="17"/>
      <c r="BW664" s="17"/>
      <c r="BX664" s="17"/>
      <c r="BY664" s="17"/>
      <c r="BZ664" s="17"/>
      <c r="CA664" s="17"/>
      <c r="CB664" s="17"/>
      <c r="CC664" s="17"/>
      <c r="CD664" s="17"/>
      <c r="CE664" s="17"/>
      <c r="CF664" s="17"/>
      <c r="CG664" s="17"/>
      <c r="CH664" s="17"/>
      <c r="CI664" s="17"/>
      <c r="CJ664" s="17"/>
      <c r="CK664" s="17"/>
      <c r="CL664" s="17"/>
      <c r="CM664" s="17"/>
      <c r="CN664" s="17"/>
      <c r="CO664" s="17"/>
      <c r="CP664" s="17"/>
      <c r="CQ664" s="17"/>
      <c r="CR664" s="17"/>
      <c r="CS664" s="17"/>
      <c r="CT664" s="17"/>
      <c r="CU664" s="17"/>
      <c r="CV664" s="17"/>
      <c r="CW664" s="17"/>
      <c r="CX664" s="17"/>
      <c r="CY664" s="17"/>
      <c r="CZ664" s="17"/>
      <c r="DA664" s="17"/>
      <c r="DB664" s="17"/>
      <c r="DC664" s="17"/>
      <c r="DD664" s="17"/>
      <c r="DE664" s="17"/>
      <c r="DF664" s="17"/>
      <c r="DG664" s="17"/>
      <c r="DH664" s="17"/>
      <c r="DI664" s="17"/>
      <c r="DJ664" s="17"/>
      <c r="DK664" s="17"/>
      <c r="DL664" s="17"/>
      <c r="DM664" s="17"/>
      <c r="DN664" s="17"/>
      <c r="DO664" s="17"/>
      <c r="DP664" s="17"/>
      <c r="DQ664" s="17"/>
      <c r="DR664" s="17"/>
      <c r="DS664" s="17"/>
      <c r="DT664" s="17"/>
      <c r="DU664" s="17"/>
      <c r="DV664" s="111"/>
      <c r="DW664" s="111"/>
      <c r="DX664" s="111"/>
      <c r="DY664" s="111"/>
      <c r="DZ664" s="111"/>
      <c r="EA664" s="111"/>
      <c r="EB664" s="17"/>
      <c r="EC664" s="17"/>
      <c r="ED664" s="17"/>
      <c r="EE664" s="17"/>
      <c r="EF664" s="17"/>
      <c r="EG664" s="17"/>
      <c r="EH664" s="17"/>
      <c r="EI664" s="17"/>
      <c r="EJ664" s="17"/>
      <c r="EK664" s="17"/>
    </row>
    <row r="665" spans="1:141" ht="16.5" customHeight="1">
      <c r="A665" s="17"/>
      <c r="B665" s="17"/>
      <c r="C665" s="17"/>
      <c r="D665" s="145"/>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46"/>
      <c r="AI665" s="146"/>
      <c r="AJ665" s="17"/>
      <c r="AK665" s="17"/>
      <c r="AL665" s="146"/>
      <c r="AM665" s="146"/>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c r="BN665" s="17"/>
      <c r="BO665" s="17"/>
      <c r="BP665" s="17"/>
      <c r="BQ665" s="17"/>
      <c r="BR665" s="17"/>
      <c r="BS665" s="17"/>
      <c r="BT665" s="17"/>
      <c r="BU665" s="17"/>
      <c r="BV665" s="17"/>
      <c r="BW665" s="17"/>
      <c r="BX665" s="17"/>
      <c r="BY665" s="17"/>
      <c r="BZ665" s="17"/>
      <c r="CA665" s="17"/>
      <c r="CB665" s="17"/>
      <c r="CC665" s="17"/>
      <c r="CD665" s="17"/>
      <c r="CE665" s="17"/>
      <c r="CF665" s="17"/>
      <c r="CG665" s="17"/>
      <c r="CH665" s="17"/>
      <c r="CI665" s="17"/>
      <c r="CJ665" s="17"/>
      <c r="CK665" s="17"/>
      <c r="CL665" s="17"/>
      <c r="CM665" s="17"/>
      <c r="CN665" s="17"/>
      <c r="CO665" s="17"/>
      <c r="CP665" s="17"/>
      <c r="CQ665" s="17"/>
      <c r="CR665" s="17"/>
      <c r="CS665" s="17"/>
      <c r="CT665" s="17"/>
      <c r="CU665" s="17"/>
      <c r="CV665" s="17"/>
      <c r="CW665" s="17"/>
      <c r="CX665" s="17"/>
      <c r="CY665" s="17"/>
      <c r="CZ665" s="17"/>
      <c r="DA665" s="17"/>
      <c r="DB665" s="17"/>
      <c r="DC665" s="17"/>
      <c r="DD665" s="17"/>
      <c r="DE665" s="17"/>
      <c r="DF665" s="17"/>
      <c r="DG665" s="17"/>
      <c r="DH665" s="17"/>
      <c r="DI665" s="17"/>
      <c r="DJ665" s="17"/>
      <c r="DK665" s="17"/>
      <c r="DL665" s="17"/>
      <c r="DM665" s="17"/>
      <c r="DN665" s="17"/>
      <c r="DO665" s="17"/>
      <c r="DP665" s="17"/>
      <c r="DQ665" s="17"/>
      <c r="DR665" s="17"/>
      <c r="DS665" s="17"/>
      <c r="DT665" s="17"/>
      <c r="DU665" s="17"/>
      <c r="DV665" s="111"/>
      <c r="DW665" s="111"/>
      <c r="DX665" s="111"/>
      <c r="DY665" s="111"/>
      <c r="DZ665" s="111"/>
      <c r="EA665" s="111"/>
      <c r="EB665" s="17"/>
      <c r="EC665" s="17"/>
      <c r="ED665" s="17"/>
      <c r="EE665" s="17"/>
      <c r="EF665" s="17"/>
      <c r="EG665" s="17"/>
      <c r="EH665" s="17"/>
      <c r="EI665" s="17"/>
      <c r="EJ665" s="17"/>
      <c r="EK665" s="17"/>
    </row>
    <row r="666" spans="1:141" ht="16.5" customHeight="1">
      <c r="A666" s="17"/>
      <c r="B666" s="17"/>
      <c r="C666" s="17"/>
      <c r="D666" s="145"/>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46"/>
      <c r="AI666" s="146"/>
      <c r="AJ666" s="17"/>
      <c r="AK666" s="17"/>
      <c r="AL666" s="146"/>
      <c r="AM666" s="146"/>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c r="BN666" s="17"/>
      <c r="BO666" s="17"/>
      <c r="BP666" s="17"/>
      <c r="BQ666" s="17"/>
      <c r="BR666" s="17"/>
      <c r="BS666" s="17"/>
      <c r="BT666" s="17"/>
      <c r="BU666" s="17"/>
      <c r="BV666" s="17"/>
      <c r="BW666" s="17"/>
      <c r="BX666" s="17"/>
      <c r="BY666" s="17"/>
      <c r="BZ666" s="17"/>
      <c r="CA666" s="17"/>
      <c r="CB666" s="17"/>
      <c r="CC666" s="17"/>
      <c r="CD666" s="17"/>
      <c r="CE666" s="17"/>
      <c r="CF666" s="17"/>
      <c r="CG666" s="17"/>
      <c r="CH666" s="17"/>
      <c r="CI666" s="17"/>
      <c r="CJ666" s="17"/>
      <c r="CK666" s="17"/>
      <c r="CL666" s="17"/>
      <c r="CM666" s="17"/>
      <c r="CN666" s="17"/>
      <c r="CO666" s="17"/>
      <c r="CP666" s="17"/>
      <c r="CQ666" s="17"/>
      <c r="CR666" s="17"/>
      <c r="CS666" s="17"/>
      <c r="CT666" s="17"/>
      <c r="CU666" s="17"/>
      <c r="CV666" s="17"/>
      <c r="CW666" s="17"/>
      <c r="CX666" s="17"/>
      <c r="CY666" s="17"/>
      <c r="CZ666" s="17"/>
      <c r="DA666" s="17"/>
      <c r="DB666" s="17"/>
      <c r="DC666" s="17"/>
      <c r="DD666" s="17"/>
      <c r="DE666" s="17"/>
      <c r="DF666" s="17"/>
      <c r="DG666" s="17"/>
      <c r="DH666" s="17"/>
      <c r="DI666" s="17"/>
      <c r="DJ666" s="17"/>
      <c r="DK666" s="17"/>
      <c r="DL666" s="17"/>
      <c r="DM666" s="17"/>
      <c r="DN666" s="17"/>
      <c r="DO666" s="17"/>
      <c r="DP666" s="17"/>
      <c r="DQ666" s="17"/>
      <c r="DR666" s="17"/>
      <c r="DS666" s="17"/>
      <c r="DT666" s="17"/>
      <c r="DU666" s="17"/>
      <c r="DV666" s="111"/>
      <c r="DW666" s="111"/>
      <c r="DX666" s="111"/>
      <c r="DY666" s="111"/>
      <c r="DZ666" s="111"/>
      <c r="EA666" s="111"/>
      <c r="EB666" s="17"/>
      <c r="EC666" s="17"/>
      <c r="ED666" s="17"/>
      <c r="EE666" s="17"/>
      <c r="EF666" s="17"/>
      <c r="EG666" s="17"/>
      <c r="EH666" s="17"/>
      <c r="EI666" s="17"/>
      <c r="EJ666" s="17"/>
      <c r="EK666" s="17"/>
    </row>
    <row r="667" spans="1:141" ht="16.5" customHeight="1">
      <c r="A667" s="17"/>
      <c r="B667" s="17"/>
      <c r="C667" s="17"/>
      <c r="D667" s="145"/>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46"/>
      <c r="AI667" s="146"/>
      <c r="AJ667" s="17"/>
      <c r="AK667" s="17"/>
      <c r="AL667" s="146"/>
      <c r="AM667" s="146"/>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c r="BN667" s="17"/>
      <c r="BO667" s="17"/>
      <c r="BP667" s="17"/>
      <c r="BQ667" s="17"/>
      <c r="BR667" s="17"/>
      <c r="BS667" s="17"/>
      <c r="BT667" s="17"/>
      <c r="BU667" s="17"/>
      <c r="BV667" s="17"/>
      <c r="BW667" s="17"/>
      <c r="BX667" s="17"/>
      <c r="BY667" s="17"/>
      <c r="BZ667" s="17"/>
      <c r="CA667" s="17"/>
      <c r="CB667" s="17"/>
      <c r="CC667" s="17"/>
      <c r="CD667" s="17"/>
      <c r="CE667" s="17"/>
      <c r="CF667" s="17"/>
      <c r="CG667" s="17"/>
      <c r="CH667" s="17"/>
      <c r="CI667" s="17"/>
      <c r="CJ667" s="17"/>
      <c r="CK667" s="17"/>
      <c r="CL667" s="17"/>
      <c r="CM667" s="17"/>
      <c r="CN667" s="17"/>
      <c r="CO667" s="17"/>
      <c r="CP667" s="17"/>
      <c r="CQ667" s="17"/>
      <c r="CR667" s="17"/>
      <c r="CS667" s="17"/>
      <c r="CT667" s="17"/>
      <c r="CU667" s="17"/>
      <c r="CV667" s="17"/>
      <c r="CW667" s="17"/>
      <c r="CX667" s="17"/>
      <c r="CY667" s="17"/>
      <c r="CZ667" s="17"/>
      <c r="DA667" s="17"/>
      <c r="DB667" s="17"/>
      <c r="DC667" s="17"/>
      <c r="DD667" s="17"/>
      <c r="DE667" s="17"/>
      <c r="DF667" s="17"/>
      <c r="DG667" s="17"/>
      <c r="DH667" s="17"/>
      <c r="DI667" s="17"/>
      <c r="DJ667" s="17"/>
      <c r="DK667" s="17"/>
      <c r="DL667" s="17"/>
      <c r="DM667" s="17"/>
      <c r="DN667" s="17"/>
      <c r="DO667" s="17"/>
      <c r="DP667" s="17"/>
      <c r="DQ667" s="17"/>
      <c r="DR667" s="17"/>
      <c r="DS667" s="17"/>
      <c r="DT667" s="17"/>
      <c r="DU667" s="17"/>
      <c r="DV667" s="111"/>
      <c r="DW667" s="111"/>
      <c r="DX667" s="111"/>
      <c r="DY667" s="111"/>
      <c r="DZ667" s="111"/>
      <c r="EA667" s="111"/>
      <c r="EB667" s="17"/>
      <c r="EC667" s="17"/>
      <c r="ED667" s="17"/>
      <c r="EE667" s="17"/>
      <c r="EF667" s="17"/>
      <c r="EG667" s="17"/>
      <c r="EH667" s="17"/>
      <c r="EI667" s="17"/>
      <c r="EJ667" s="17"/>
      <c r="EK667" s="17"/>
    </row>
    <row r="668" spans="1:141" ht="16.5" customHeight="1">
      <c r="A668" s="17"/>
      <c r="B668" s="17"/>
      <c r="C668" s="17"/>
      <c r="D668" s="145"/>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46"/>
      <c r="AI668" s="146"/>
      <c r="AJ668" s="17"/>
      <c r="AK668" s="17"/>
      <c r="AL668" s="146"/>
      <c r="AM668" s="146"/>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c r="BN668" s="17"/>
      <c r="BO668" s="17"/>
      <c r="BP668" s="17"/>
      <c r="BQ668" s="17"/>
      <c r="BR668" s="17"/>
      <c r="BS668" s="17"/>
      <c r="BT668" s="17"/>
      <c r="BU668" s="17"/>
      <c r="BV668" s="17"/>
      <c r="BW668" s="17"/>
      <c r="BX668" s="17"/>
      <c r="BY668" s="17"/>
      <c r="BZ668" s="17"/>
      <c r="CA668" s="17"/>
      <c r="CB668" s="17"/>
      <c r="CC668" s="17"/>
      <c r="CD668" s="17"/>
      <c r="CE668" s="17"/>
      <c r="CF668" s="17"/>
      <c r="CG668" s="17"/>
      <c r="CH668" s="17"/>
      <c r="CI668" s="17"/>
      <c r="CJ668" s="17"/>
      <c r="CK668" s="17"/>
      <c r="CL668" s="17"/>
      <c r="CM668" s="17"/>
      <c r="CN668" s="17"/>
      <c r="CO668" s="17"/>
      <c r="CP668" s="17"/>
      <c r="CQ668" s="17"/>
      <c r="CR668" s="17"/>
      <c r="CS668" s="17"/>
      <c r="CT668" s="17"/>
      <c r="CU668" s="17"/>
      <c r="CV668" s="17"/>
      <c r="CW668" s="17"/>
      <c r="CX668" s="17"/>
      <c r="CY668" s="17"/>
      <c r="CZ668" s="17"/>
      <c r="DA668" s="17"/>
      <c r="DB668" s="17"/>
      <c r="DC668" s="17"/>
      <c r="DD668" s="17"/>
      <c r="DE668" s="17"/>
      <c r="DF668" s="17"/>
      <c r="DG668" s="17"/>
      <c r="DH668" s="17"/>
      <c r="DI668" s="17"/>
      <c r="DJ668" s="17"/>
      <c r="DK668" s="17"/>
      <c r="DL668" s="17"/>
      <c r="DM668" s="17"/>
      <c r="DN668" s="17"/>
      <c r="DO668" s="17"/>
      <c r="DP668" s="17"/>
      <c r="DQ668" s="17"/>
      <c r="DR668" s="17"/>
      <c r="DS668" s="17"/>
      <c r="DT668" s="17"/>
      <c r="DU668" s="17"/>
      <c r="DV668" s="111"/>
      <c r="DW668" s="111"/>
      <c r="DX668" s="111"/>
      <c r="DY668" s="111"/>
      <c r="DZ668" s="111"/>
      <c r="EA668" s="111"/>
      <c r="EB668" s="17"/>
      <c r="EC668" s="17"/>
      <c r="ED668" s="17"/>
      <c r="EE668" s="17"/>
      <c r="EF668" s="17"/>
      <c r="EG668" s="17"/>
      <c r="EH668" s="17"/>
      <c r="EI668" s="17"/>
      <c r="EJ668" s="17"/>
      <c r="EK668" s="17"/>
    </row>
    <row r="669" spans="1:141" ht="16.5" customHeight="1">
      <c r="A669" s="17"/>
      <c r="B669" s="17"/>
      <c r="C669" s="17"/>
      <c r="D669" s="145"/>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46"/>
      <c r="AI669" s="146"/>
      <c r="AJ669" s="17"/>
      <c r="AK669" s="17"/>
      <c r="AL669" s="146"/>
      <c r="AM669" s="146"/>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c r="BN669" s="17"/>
      <c r="BO669" s="17"/>
      <c r="BP669" s="17"/>
      <c r="BQ669" s="17"/>
      <c r="BR669" s="17"/>
      <c r="BS669" s="17"/>
      <c r="BT669" s="17"/>
      <c r="BU669" s="17"/>
      <c r="BV669" s="17"/>
      <c r="BW669" s="17"/>
      <c r="BX669" s="17"/>
      <c r="BY669" s="17"/>
      <c r="BZ669" s="17"/>
      <c r="CA669" s="17"/>
      <c r="CB669" s="17"/>
      <c r="CC669" s="17"/>
      <c r="CD669" s="17"/>
      <c r="CE669" s="17"/>
      <c r="CF669" s="17"/>
      <c r="CG669" s="17"/>
      <c r="CH669" s="17"/>
      <c r="CI669" s="17"/>
      <c r="CJ669" s="17"/>
      <c r="CK669" s="17"/>
      <c r="CL669" s="17"/>
      <c r="CM669" s="17"/>
      <c r="CN669" s="17"/>
      <c r="CO669" s="17"/>
      <c r="CP669" s="17"/>
      <c r="CQ669" s="17"/>
      <c r="CR669" s="17"/>
      <c r="CS669" s="17"/>
      <c r="CT669" s="17"/>
      <c r="CU669" s="17"/>
      <c r="CV669" s="17"/>
      <c r="CW669" s="17"/>
      <c r="CX669" s="17"/>
      <c r="CY669" s="17"/>
      <c r="CZ669" s="17"/>
      <c r="DA669" s="17"/>
      <c r="DB669" s="17"/>
      <c r="DC669" s="17"/>
      <c r="DD669" s="17"/>
      <c r="DE669" s="17"/>
      <c r="DF669" s="17"/>
      <c r="DG669" s="17"/>
      <c r="DH669" s="17"/>
      <c r="DI669" s="17"/>
      <c r="DJ669" s="17"/>
      <c r="DK669" s="17"/>
      <c r="DL669" s="17"/>
      <c r="DM669" s="17"/>
      <c r="DN669" s="17"/>
      <c r="DO669" s="17"/>
      <c r="DP669" s="17"/>
      <c r="DQ669" s="17"/>
      <c r="DR669" s="17"/>
      <c r="DS669" s="17"/>
      <c r="DT669" s="17"/>
      <c r="DU669" s="17"/>
      <c r="DV669" s="111"/>
      <c r="DW669" s="111"/>
      <c r="DX669" s="111"/>
      <c r="DY669" s="111"/>
      <c r="DZ669" s="111"/>
      <c r="EA669" s="111"/>
      <c r="EB669" s="17"/>
      <c r="EC669" s="17"/>
      <c r="ED669" s="17"/>
      <c r="EE669" s="17"/>
      <c r="EF669" s="17"/>
      <c r="EG669" s="17"/>
      <c r="EH669" s="17"/>
      <c r="EI669" s="17"/>
      <c r="EJ669" s="17"/>
      <c r="EK669" s="17"/>
    </row>
    <row r="670" spans="1:141" ht="16.5" customHeight="1">
      <c r="A670" s="17"/>
      <c r="B670" s="17"/>
      <c r="C670" s="17"/>
      <c r="D670" s="145"/>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46"/>
      <c r="AI670" s="146"/>
      <c r="AJ670" s="17"/>
      <c r="AK670" s="17"/>
      <c r="AL670" s="146"/>
      <c r="AM670" s="146"/>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c r="BN670" s="17"/>
      <c r="BO670" s="17"/>
      <c r="BP670" s="17"/>
      <c r="BQ670" s="17"/>
      <c r="BR670" s="17"/>
      <c r="BS670" s="17"/>
      <c r="BT670" s="17"/>
      <c r="BU670" s="17"/>
      <c r="BV670" s="17"/>
      <c r="BW670" s="17"/>
      <c r="BX670" s="17"/>
      <c r="BY670" s="17"/>
      <c r="BZ670" s="17"/>
      <c r="CA670" s="17"/>
      <c r="CB670" s="17"/>
      <c r="CC670" s="17"/>
      <c r="CD670" s="17"/>
      <c r="CE670" s="17"/>
      <c r="CF670" s="17"/>
      <c r="CG670" s="17"/>
      <c r="CH670" s="17"/>
      <c r="CI670" s="17"/>
      <c r="CJ670" s="17"/>
      <c r="CK670" s="17"/>
      <c r="CL670" s="17"/>
      <c r="CM670" s="17"/>
      <c r="CN670" s="17"/>
      <c r="CO670" s="17"/>
      <c r="CP670" s="17"/>
      <c r="CQ670" s="17"/>
      <c r="CR670" s="17"/>
      <c r="CS670" s="17"/>
      <c r="CT670" s="17"/>
      <c r="CU670" s="17"/>
      <c r="CV670" s="17"/>
      <c r="CW670" s="17"/>
      <c r="CX670" s="17"/>
      <c r="CY670" s="17"/>
      <c r="CZ670" s="17"/>
      <c r="DA670" s="17"/>
      <c r="DB670" s="17"/>
      <c r="DC670" s="17"/>
      <c r="DD670" s="17"/>
      <c r="DE670" s="17"/>
      <c r="DF670" s="17"/>
      <c r="DG670" s="17"/>
      <c r="DH670" s="17"/>
      <c r="DI670" s="17"/>
      <c r="DJ670" s="17"/>
      <c r="DK670" s="17"/>
      <c r="DL670" s="17"/>
      <c r="DM670" s="17"/>
      <c r="DN670" s="17"/>
      <c r="DO670" s="17"/>
      <c r="DP670" s="17"/>
      <c r="DQ670" s="17"/>
      <c r="DR670" s="17"/>
      <c r="DS670" s="17"/>
      <c r="DT670" s="17"/>
      <c r="DU670" s="17"/>
      <c r="DV670" s="111"/>
      <c r="DW670" s="111"/>
      <c r="DX670" s="111"/>
      <c r="DY670" s="111"/>
      <c r="DZ670" s="111"/>
      <c r="EA670" s="111"/>
      <c r="EB670" s="17"/>
      <c r="EC670" s="17"/>
      <c r="ED670" s="17"/>
      <c r="EE670" s="17"/>
      <c r="EF670" s="17"/>
      <c r="EG670" s="17"/>
      <c r="EH670" s="17"/>
      <c r="EI670" s="17"/>
      <c r="EJ670" s="17"/>
      <c r="EK670" s="17"/>
    </row>
    <row r="671" spans="1:141" ht="16.5" customHeight="1">
      <c r="A671" s="17"/>
      <c r="B671" s="17"/>
      <c r="C671" s="17"/>
      <c r="D671" s="145"/>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46"/>
      <c r="AI671" s="146"/>
      <c r="AJ671" s="17"/>
      <c r="AK671" s="17"/>
      <c r="AL671" s="146"/>
      <c r="AM671" s="146"/>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c r="BN671" s="17"/>
      <c r="BO671" s="17"/>
      <c r="BP671" s="17"/>
      <c r="BQ671" s="17"/>
      <c r="BR671" s="17"/>
      <c r="BS671" s="17"/>
      <c r="BT671" s="17"/>
      <c r="BU671" s="17"/>
      <c r="BV671" s="17"/>
      <c r="BW671" s="17"/>
      <c r="BX671" s="17"/>
      <c r="BY671" s="17"/>
      <c r="BZ671" s="17"/>
      <c r="CA671" s="17"/>
      <c r="CB671" s="17"/>
      <c r="CC671" s="17"/>
      <c r="CD671" s="17"/>
      <c r="CE671" s="17"/>
      <c r="CF671" s="17"/>
      <c r="CG671" s="17"/>
      <c r="CH671" s="17"/>
      <c r="CI671" s="17"/>
      <c r="CJ671" s="17"/>
      <c r="CK671" s="17"/>
      <c r="CL671" s="17"/>
      <c r="CM671" s="17"/>
      <c r="CN671" s="17"/>
      <c r="CO671" s="17"/>
      <c r="CP671" s="17"/>
      <c r="CQ671" s="17"/>
      <c r="CR671" s="17"/>
      <c r="CS671" s="17"/>
      <c r="CT671" s="17"/>
      <c r="CU671" s="17"/>
      <c r="CV671" s="17"/>
      <c r="CW671" s="17"/>
      <c r="CX671" s="17"/>
      <c r="CY671" s="17"/>
      <c r="CZ671" s="17"/>
      <c r="DA671" s="17"/>
      <c r="DB671" s="17"/>
      <c r="DC671" s="17"/>
      <c r="DD671" s="17"/>
      <c r="DE671" s="17"/>
      <c r="DF671" s="17"/>
      <c r="DG671" s="17"/>
      <c r="DH671" s="17"/>
      <c r="DI671" s="17"/>
      <c r="DJ671" s="17"/>
      <c r="DK671" s="17"/>
      <c r="DL671" s="17"/>
      <c r="DM671" s="17"/>
      <c r="DN671" s="17"/>
      <c r="DO671" s="17"/>
      <c r="DP671" s="17"/>
      <c r="DQ671" s="17"/>
      <c r="DR671" s="17"/>
      <c r="DS671" s="17"/>
      <c r="DT671" s="17"/>
      <c r="DU671" s="17"/>
      <c r="DV671" s="111"/>
      <c r="DW671" s="111"/>
      <c r="DX671" s="111"/>
      <c r="DY671" s="111"/>
      <c r="DZ671" s="111"/>
      <c r="EA671" s="111"/>
      <c r="EB671" s="17"/>
      <c r="EC671" s="17"/>
      <c r="ED671" s="17"/>
      <c r="EE671" s="17"/>
      <c r="EF671" s="17"/>
      <c r="EG671" s="17"/>
      <c r="EH671" s="17"/>
      <c r="EI671" s="17"/>
      <c r="EJ671" s="17"/>
      <c r="EK671" s="17"/>
    </row>
    <row r="672" spans="1:141" ht="16.5" customHeight="1">
      <c r="A672" s="17"/>
      <c r="B672" s="17"/>
      <c r="C672" s="17"/>
      <c r="D672" s="145"/>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46"/>
      <c r="AI672" s="146"/>
      <c r="AJ672" s="17"/>
      <c r="AK672" s="17"/>
      <c r="AL672" s="146"/>
      <c r="AM672" s="146"/>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c r="BN672" s="17"/>
      <c r="BO672" s="17"/>
      <c r="BP672" s="17"/>
      <c r="BQ672" s="17"/>
      <c r="BR672" s="17"/>
      <c r="BS672" s="17"/>
      <c r="BT672" s="17"/>
      <c r="BU672" s="17"/>
      <c r="BV672" s="17"/>
      <c r="BW672" s="17"/>
      <c r="BX672" s="17"/>
      <c r="BY672" s="17"/>
      <c r="BZ672" s="17"/>
      <c r="CA672" s="17"/>
      <c r="CB672" s="17"/>
      <c r="CC672" s="17"/>
      <c r="CD672" s="17"/>
      <c r="CE672" s="17"/>
      <c r="CF672" s="17"/>
      <c r="CG672" s="17"/>
      <c r="CH672" s="17"/>
      <c r="CI672" s="17"/>
      <c r="CJ672" s="17"/>
      <c r="CK672" s="17"/>
      <c r="CL672" s="17"/>
      <c r="CM672" s="17"/>
      <c r="CN672" s="17"/>
      <c r="CO672" s="17"/>
      <c r="CP672" s="17"/>
      <c r="CQ672" s="17"/>
      <c r="CR672" s="17"/>
      <c r="CS672" s="17"/>
      <c r="CT672" s="17"/>
      <c r="CU672" s="17"/>
      <c r="CV672" s="17"/>
      <c r="CW672" s="17"/>
      <c r="CX672" s="17"/>
      <c r="CY672" s="17"/>
      <c r="CZ672" s="17"/>
      <c r="DA672" s="17"/>
      <c r="DB672" s="17"/>
      <c r="DC672" s="17"/>
      <c r="DD672" s="17"/>
      <c r="DE672" s="17"/>
      <c r="DF672" s="17"/>
      <c r="DG672" s="17"/>
      <c r="DH672" s="17"/>
      <c r="DI672" s="17"/>
      <c r="DJ672" s="17"/>
      <c r="DK672" s="17"/>
      <c r="DL672" s="17"/>
      <c r="DM672" s="17"/>
      <c r="DN672" s="17"/>
      <c r="DO672" s="17"/>
      <c r="DP672" s="17"/>
      <c r="DQ672" s="17"/>
      <c r="DR672" s="17"/>
      <c r="DS672" s="17"/>
      <c r="DT672" s="17"/>
      <c r="DU672" s="17"/>
      <c r="DV672" s="111"/>
      <c r="DW672" s="111"/>
      <c r="DX672" s="111"/>
      <c r="DY672" s="111"/>
      <c r="DZ672" s="111"/>
      <c r="EA672" s="111"/>
      <c r="EB672" s="17"/>
      <c r="EC672" s="17"/>
      <c r="ED672" s="17"/>
      <c r="EE672" s="17"/>
      <c r="EF672" s="17"/>
      <c r="EG672" s="17"/>
      <c r="EH672" s="17"/>
      <c r="EI672" s="17"/>
      <c r="EJ672" s="17"/>
      <c r="EK672" s="17"/>
    </row>
    <row r="673" spans="1:141" ht="16.5" customHeight="1">
      <c r="A673" s="17"/>
      <c r="B673" s="17"/>
      <c r="C673" s="17"/>
      <c r="D673" s="145"/>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46"/>
      <c r="AI673" s="146"/>
      <c r="AJ673" s="17"/>
      <c r="AK673" s="17"/>
      <c r="AL673" s="146"/>
      <c r="AM673" s="146"/>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c r="BN673" s="17"/>
      <c r="BO673" s="17"/>
      <c r="BP673" s="17"/>
      <c r="BQ673" s="17"/>
      <c r="BR673" s="17"/>
      <c r="BS673" s="17"/>
      <c r="BT673" s="17"/>
      <c r="BU673" s="17"/>
      <c r="BV673" s="17"/>
      <c r="BW673" s="17"/>
      <c r="BX673" s="17"/>
      <c r="BY673" s="17"/>
      <c r="BZ673" s="17"/>
      <c r="CA673" s="17"/>
      <c r="CB673" s="17"/>
      <c r="CC673" s="17"/>
      <c r="CD673" s="17"/>
      <c r="CE673" s="17"/>
      <c r="CF673" s="17"/>
      <c r="CG673" s="17"/>
      <c r="CH673" s="17"/>
      <c r="CI673" s="17"/>
      <c r="CJ673" s="17"/>
      <c r="CK673" s="17"/>
      <c r="CL673" s="17"/>
      <c r="CM673" s="17"/>
      <c r="CN673" s="17"/>
      <c r="CO673" s="17"/>
      <c r="CP673" s="17"/>
      <c r="CQ673" s="17"/>
      <c r="CR673" s="17"/>
      <c r="CS673" s="17"/>
      <c r="CT673" s="17"/>
      <c r="CU673" s="17"/>
      <c r="CV673" s="17"/>
      <c r="CW673" s="17"/>
      <c r="CX673" s="17"/>
      <c r="CY673" s="17"/>
      <c r="CZ673" s="17"/>
      <c r="DA673" s="17"/>
      <c r="DB673" s="17"/>
      <c r="DC673" s="17"/>
      <c r="DD673" s="17"/>
      <c r="DE673" s="17"/>
      <c r="DF673" s="17"/>
      <c r="DG673" s="17"/>
      <c r="DH673" s="17"/>
      <c r="DI673" s="17"/>
      <c r="DJ673" s="17"/>
      <c r="DK673" s="17"/>
      <c r="DL673" s="17"/>
      <c r="DM673" s="17"/>
      <c r="DN673" s="17"/>
      <c r="DO673" s="17"/>
      <c r="DP673" s="17"/>
      <c r="DQ673" s="17"/>
      <c r="DR673" s="17"/>
      <c r="DS673" s="17"/>
      <c r="DT673" s="17"/>
      <c r="DU673" s="17"/>
      <c r="DV673" s="111"/>
      <c r="DW673" s="111"/>
      <c r="DX673" s="111"/>
      <c r="DY673" s="111"/>
      <c r="DZ673" s="111"/>
      <c r="EA673" s="111"/>
      <c r="EB673" s="17"/>
      <c r="EC673" s="17"/>
      <c r="ED673" s="17"/>
      <c r="EE673" s="17"/>
      <c r="EF673" s="17"/>
      <c r="EG673" s="17"/>
      <c r="EH673" s="17"/>
      <c r="EI673" s="17"/>
      <c r="EJ673" s="17"/>
      <c r="EK673" s="17"/>
    </row>
    <row r="674" spans="1:141" ht="16.5" customHeight="1">
      <c r="A674" s="17"/>
      <c r="B674" s="17"/>
      <c r="C674" s="17"/>
      <c r="D674" s="145"/>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46"/>
      <c r="AI674" s="146"/>
      <c r="AJ674" s="17"/>
      <c r="AK674" s="17"/>
      <c r="AL674" s="146"/>
      <c r="AM674" s="146"/>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c r="BN674" s="17"/>
      <c r="BO674" s="17"/>
      <c r="BP674" s="17"/>
      <c r="BQ674" s="17"/>
      <c r="BR674" s="17"/>
      <c r="BS674" s="17"/>
      <c r="BT674" s="17"/>
      <c r="BU674" s="17"/>
      <c r="BV674" s="17"/>
      <c r="BW674" s="17"/>
      <c r="BX674" s="17"/>
      <c r="BY674" s="17"/>
      <c r="BZ674" s="17"/>
      <c r="CA674" s="17"/>
      <c r="CB674" s="17"/>
      <c r="CC674" s="17"/>
      <c r="CD674" s="17"/>
      <c r="CE674" s="17"/>
      <c r="CF674" s="17"/>
      <c r="CG674" s="17"/>
      <c r="CH674" s="17"/>
      <c r="CI674" s="17"/>
      <c r="CJ674" s="17"/>
      <c r="CK674" s="17"/>
      <c r="CL674" s="17"/>
      <c r="CM674" s="17"/>
      <c r="CN674" s="17"/>
      <c r="CO674" s="17"/>
      <c r="CP674" s="17"/>
      <c r="CQ674" s="17"/>
      <c r="CR674" s="17"/>
      <c r="CS674" s="17"/>
      <c r="CT674" s="17"/>
      <c r="CU674" s="17"/>
      <c r="CV674" s="17"/>
      <c r="CW674" s="17"/>
      <c r="CX674" s="17"/>
      <c r="CY674" s="17"/>
      <c r="CZ674" s="17"/>
      <c r="DA674" s="17"/>
      <c r="DB674" s="17"/>
      <c r="DC674" s="17"/>
      <c r="DD674" s="17"/>
      <c r="DE674" s="17"/>
      <c r="DF674" s="17"/>
      <c r="DG674" s="17"/>
      <c r="DH674" s="17"/>
      <c r="DI674" s="17"/>
      <c r="DJ674" s="17"/>
      <c r="DK674" s="17"/>
      <c r="DL674" s="17"/>
      <c r="DM674" s="17"/>
      <c r="DN674" s="17"/>
      <c r="DO674" s="17"/>
      <c r="DP674" s="17"/>
      <c r="DQ674" s="17"/>
      <c r="DR674" s="17"/>
      <c r="DS674" s="17"/>
      <c r="DT674" s="17"/>
      <c r="DU674" s="17"/>
      <c r="DV674" s="111"/>
      <c r="DW674" s="111"/>
      <c r="DX674" s="111"/>
      <c r="DY674" s="111"/>
      <c r="DZ674" s="111"/>
      <c r="EA674" s="111"/>
      <c r="EB674" s="17"/>
      <c r="EC674" s="17"/>
      <c r="ED674" s="17"/>
      <c r="EE674" s="17"/>
      <c r="EF674" s="17"/>
      <c r="EG674" s="17"/>
      <c r="EH674" s="17"/>
      <c r="EI674" s="17"/>
      <c r="EJ674" s="17"/>
      <c r="EK674" s="17"/>
    </row>
    <row r="675" spans="1:141" ht="16.5" customHeight="1">
      <c r="A675" s="17"/>
      <c r="B675" s="17"/>
      <c r="C675" s="17"/>
      <c r="D675" s="145"/>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46"/>
      <c r="AI675" s="146"/>
      <c r="AJ675" s="17"/>
      <c r="AK675" s="17"/>
      <c r="AL675" s="146"/>
      <c r="AM675" s="146"/>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c r="BN675" s="17"/>
      <c r="BO675" s="17"/>
      <c r="BP675" s="17"/>
      <c r="BQ675" s="17"/>
      <c r="BR675" s="17"/>
      <c r="BS675" s="17"/>
      <c r="BT675" s="17"/>
      <c r="BU675" s="17"/>
      <c r="BV675" s="17"/>
      <c r="BW675" s="17"/>
      <c r="BX675" s="17"/>
      <c r="BY675" s="17"/>
      <c r="BZ675" s="17"/>
      <c r="CA675" s="17"/>
      <c r="CB675" s="17"/>
      <c r="CC675" s="17"/>
      <c r="CD675" s="17"/>
      <c r="CE675" s="17"/>
      <c r="CF675" s="17"/>
      <c r="CG675" s="17"/>
      <c r="CH675" s="17"/>
      <c r="CI675" s="17"/>
      <c r="CJ675" s="17"/>
      <c r="CK675" s="17"/>
      <c r="CL675" s="17"/>
      <c r="CM675" s="17"/>
      <c r="CN675" s="17"/>
      <c r="CO675" s="17"/>
      <c r="CP675" s="17"/>
      <c r="CQ675" s="17"/>
      <c r="CR675" s="17"/>
      <c r="CS675" s="17"/>
      <c r="CT675" s="17"/>
      <c r="CU675" s="17"/>
      <c r="CV675" s="17"/>
      <c r="CW675" s="17"/>
      <c r="CX675" s="17"/>
      <c r="CY675" s="17"/>
      <c r="CZ675" s="17"/>
      <c r="DA675" s="17"/>
      <c r="DB675" s="17"/>
      <c r="DC675" s="17"/>
      <c r="DD675" s="17"/>
      <c r="DE675" s="17"/>
      <c r="DF675" s="17"/>
      <c r="DG675" s="17"/>
      <c r="DH675" s="17"/>
      <c r="DI675" s="17"/>
      <c r="DJ675" s="17"/>
      <c r="DK675" s="17"/>
      <c r="DL675" s="17"/>
      <c r="DM675" s="17"/>
      <c r="DN675" s="17"/>
      <c r="DO675" s="17"/>
      <c r="DP675" s="17"/>
      <c r="DQ675" s="17"/>
      <c r="DR675" s="17"/>
      <c r="DS675" s="17"/>
      <c r="DT675" s="17"/>
      <c r="DU675" s="17"/>
      <c r="DV675" s="111"/>
      <c r="DW675" s="111"/>
      <c r="DX675" s="111"/>
      <c r="DY675" s="111"/>
      <c r="DZ675" s="111"/>
      <c r="EA675" s="111"/>
      <c r="EB675" s="17"/>
      <c r="EC675" s="17"/>
      <c r="ED675" s="17"/>
      <c r="EE675" s="17"/>
      <c r="EF675" s="17"/>
      <c r="EG675" s="17"/>
      <c r="EH675" s="17"/>
      <c r="EI675" s="17"/>
      <c r="EJ675" s="17"/>
      <c r="EK675" s="17"/>
    </row>
    <row r="676" spans="1:141" ht="16.5" customHeight="1">
      <c r="A676" s="17"/>
      <c r="B676" s="17"/>
      <c r="C676" s="17"/>
      <c r="D676" s="145"/>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46"/>
      <c r="AI676" s="146"/>
      <c r="AJ676" s="17"/>
      <c r="AK676" s="17"/>
      <c r="AL676" s="146"/>
      <c r="AM676" s="146"/>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c r="BN676" s="17"/>
      <c r="BO676" s="17"/>
      <c r="BP676" s="17"/>
      <c r="BQ676" s="17"/>
      <c r="BR676" s="17"/>
      <c r="BS676" s="17"/>
      <c r="BT676" s="17"/>
      <c r="BU676" s="17"/>
      <c r="BV676" s="17"/>
      <c r="BW676" s="17"/>
      <c r="BX676" s="17"/>
      <c r="BY676" s="17"/>
      <c r="BZ676" s="17"/>
      <c r="CA676" s="17"/>
      <c r="CB676" s="17"/>
      <c r="CC676" s="17"/>
      <c r="CD676" s="17"/>
      <c r="CE676" s="17"/>
      <c r="CF676" s="17"/>
      <c r="CG676" s="17"/>
      <c r="CH676" s="17"/>
      <c r="CI676" s="17"/>
      <c r="CJ676" s="17"/>
      <c r="CK676" s="17"/>
      <c r="CL676" s="17"/>
      <c r="CM676" s="17"/>
      <c r="CN676" s="17"/>
      <c r="CO676" s="17"/>
      <c r="CP676" s="17"/>
      <c r="CQ676" s="17"/>
      <c r="CR676" s="17"/>
      <c r="CS676" s="17"/>
      <c r="CT676" s="17"/>
      <c r="CU676" s="17"/>
      <c r="CV676" s="17"/>
      <c r="CW676" s="17"/>
      <c r="CX676" s="17"/>
      <c r="CY676" s="17"/>
      <c r="CZ676" s="17"/>
      <c r="DA676" s="17"/>
      <c r="DB676" s="17"/>
      <c r="DC676" s="17"/>
      <c r="DD676" s="17"/>
      <c r="DE676" s="17"/>
      <c r="DF676" s="17"/>
      <c r="DG676" s="17"/>
      <c r="DH676" s="17"/>
      <c r="DI676" s="17"/>
      <c r="DJ676" s="17"/>
      <c r="DK676" s="17"/>
      <c r="DL676" s="17"/>
      <c r="DM676" s="17"/>
      <c r="DN676" s="17"/>
      <c r="DO676" s="17"/>
      <c r="DP676" s="17"/>
      <c r="DQ676" s="17"/>
      <c r="DR676" s="17"/>
      <c r="DS676" s="17"/>
      <c r="DT676" s="17"/>
      <c r="DU676" s="17"/>
      <c r="DV676" s="111"/>
      <c r="DW676" s="111"/>
      <c r="DX676" s="111"/>
      <c r="DY676" s="111"/>
      <c r="DZ676" s="111"/>
      <c r="EA676" s="111"/>
      <c r="EB676" s="17"/>
      <c r="EC676" s="17"/>
      <c r="ED676" s="17"/>
      <c r="EE676" s="17"/>
      <c r="EF676" s="17"/>
      <c r="EG676" s="17"/>
      <c r="EH676" s="17"/>
      <c r="EI676" s="17"/>
      <c r="EJ676" s="17"/>
      <c r="EK676" s="17"/>
    </row>
    <row r="677" spans="1:141" ht="16.5" customHeight="1">
      <c r="A677" s="17"/>
      <c r="B677" s="17"/>
      <c r="C677" s="17"/>
      <c r="D677" s="145"/>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46"/>
      <c r="AI677" s="146"/>
      <c r="AJ677" s="17"/>
      <c r="AK677" s="17"/>
      <c r="AL677" s="146"/>
      <c r="AM677" s="146"/>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c r="BN677" s="17"/>
      <c r="BO677" s="17"/>
      <c r="BP677" s="17"/>
      <c r="BQ677" s="17"/>
      <c r="BR677" s="17"/>
      <c r="BS677" s="17"/>
      <c r="BT677" s="17"/>
      <c r="BU677" s="17"/>
      <c r="BV677" s="17"/>
      <c r="BW677" s="17"/>
      <c r="BX677" s="17"/>
      <c r="BY677" s="17"/>
      <c r="BZ677" s="17"/>
      <c r="CA677" s="17"/>
      <c r="CB677" s="17"/>
      <c r="CC677" s="17"/>
      <c r="CD677" s="17"/>
      <c r="CE677" s="17"/>
      <c r="CF677" s="17"/>
      <c r="CG677" s="17"/>
      <c r="CH677" s="17"/>
      <c r="CI677" s="17"/>
      <c r="CJ677" s="17"/>
      <c r="CK677" s="17"/>
      <c r="CL677" s="17"/>
      <c r="CM677" s="17"/>
      <c r="CN677" s="17"/>
      <c r="CO677" s="17"/>
      <c r="CP677" s="17"/>
      <c r="CQ677" s="17"/>
      <c r="CR677" s="17"/>
      <c r="CS677" s="17"/>
      <c r="CT677" s="17"/>
      <c r="CU677" s="17"/>
      <c r="CV677" s="17"/>
      <c r="CW677" s="17"/>
      <c r="CX677" s="17"/>
      <c r="CY677" s="17"/>
      <c r="CZ677" s="17"/>
      <c r="DA677" s="17"/>
      <c r="DB677" s="17"/>
      <c r="DC677" s="17"/>
      <c r="DD677" s="17"/>
      <c r="DE677" s="17"/>
      <c r="DF677" s="17"/>
      <c r="DG677" s="17"/>
      <c r="DH677" s="17"/>
      <c r="DI677" s="17"/>
      <c r="DJ677" s="17"/>
      <c r="DK677" s="17"/>
      <c r="DL677" s="17"/>
      <c r="DM677" s="17"/>
      <c r="DN677" s="17"/>
      <c r="DO677" s="17"/>
      <c r="DP677" s="17"/>
      <c r="DQ677" s="17"/>
      <c r="DR677" s="17"/>
      <c r="DS677" s="17"/>
      <c r="DT677" s="17"/>
      <c r="DU677" s="17"/>
      <c r="DV677" s="111"/>
      <c r="DW677" s="111"/>
      <c r="DX677" s="111"/>
      <c r="DY677" s="111"/>
      <c r="DZ677" s="111"/>
      <c r="EA677" s="111"/>
      <c r="EB677" s="17"/>
      <c r="EC677" s="17"/>
      <c r="ED677" s="17"/>
      <c r="EE677" s="17"/>
      <c r="EF677" s="17"/>
      <c r="EG677" s="17"/>
      <c r="EH677" s="17"/>
      <c r="EI677" s="17"/>
      <c r="EJ677" s="17"/>
      <c r="EK677" s="17"/>
    </row>
    <row r="678" spans="1:141" ht="16.5" customHeight="1">
      <c r="A678" s="17"/>
      <c r="B678" s="17"/>
      <c r="C678" s="17"/>
      <c r="D678" s="145"/>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46"/>
      <c r="AI678" s="146"/>
      <c r="AJ678" s="17"/>
      <c r="AK678" s="17"/>
      <c r="AL678" s="146"/>
      <c r="AM678" s="146"/>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c r="BN678" s="17"/>
      <c r="BO678" s="17"/>
      <c r="BP678" s="17"/>
      <c r="BQ678" s="17"/>
      <c r="BR678" s="17"/>
      <c r="BS678" s="17"/>
      <c r="BT678" s="17"/>
      <c r="BU678" s="17"/>
      <c r="BV678" s="17"/>
      <c r="BW678" s="17"/>
      <c r="BX678" s="17"/>
      <c r="BY678" s="17"/>
      <c r="BZ678" s="17"/>
      <c r="CA678" s="17"/>
      <c r="CB678" s="17"/>
      <c r="CC678" s="17"/>
      <c r="CD678" s="17"/>
      <c r="CE678" s="17"/>
      <c r="CF678" s="17"/>
      <c r="CG678" s="17"/>
      <c r="CH678" s="17"/>
      <c r="CI678" s="17"/>
      <c r="CJ678" s="17"/>
      <c r="CK678" s="17"/>
      <c r="CL678" s="17"/>
      <c r="CM678" s="17"/>
      <c r="CN678" s="17"/>
      <c r="CO678" s="17"/>
      <c r="CP678" s="17"/>
      <c r="CQ678" s="17"/>
      <c r="CR678" s="17"/>
      <c r="CS678" s="17"/>
      <c r="CT678" s="17"/>
      <c r="CU678" s="17"/>
      <c r="CV678" s="17"/>
      <c r="CW678" s="17"/>
      <c r="CX678" s="17"/>
      <c r="CY678" s="17"/>
      <c r="CZ678" s="17"/>
      <c r="DA678" s="17"/>
      <c r="DB678" s="17"/>
      <c r="DC678" s="17"/>
      <c r="DD678" s="17"/>
      <c r="DE678" s="17"/>
      <c r="DF678" s="17"/>
      <c r="DG678" s="17"/>
      <c r="DH678" s="17"/>
      <c r="DI678" s="17"/>
      <c r="DJ678" s="17"/>
      <c r="DK678" s="17"/>
      <c r="DL678" s="17"/>
      <c r="DM678" s="17"/>
      <c r="DN678" s="17"/>
      <c r="DO678" s="17"/>
      <c r="DP678" s="17"/>
      <c r="DQ678" s="17"/>
      <c r="DR678" s="17"/>
      <c r="DS678" s="17"/>
      <c r="DT678" s="17"/>
      <c r="DU678" s="17"/>
      <c r="DV678" s="111"/>
      <c r="DW678" s="111"/>
      <c r="DX678" s="111"/>
      <c r="DY678" s="111"/>
      <c r="DZ678" s="111"/>
      <c r="EA678" s="111"/>
      <c r="EB678" s="17"/>
      <c r="EC678" s="17"/>
      <c r="ED678" s="17"/>
      <c r="EE678" s="17"/>
      <c r="EF678" s="17"/>
      <c r="EG678" s="17"/>
      <c r="EH678" s="17"/>
      <c r="EI678" s="17"/>
      <c r="EJ678" s="17"/>
      <c r="EK678" s="17"/>
    </row>
    <row r="679" spans="1:141" ht="16.5" customHeight="1">
      <c r="A679" s="17"/>
      <c r="B679" s="17"/>
      <c r="C679" s="17"/>
      <c r="D679" s="145"/>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46"/>
      <c r="AI679" s="146"/>
      <c r="AJ679" s="17"/>
      <c r="AK679" s="17"/>
      <c r="AL679" s="146"/>
      <c r="AM679" s="146"/>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c r="BN679" s="17"/>
      <c r="BO679" s="17"/>
      <c r="BP679" s="17"/>
      <c r="BQ679" s="17"/>
      <c r="BR679" s="17"/>
      <c r="BS679" s="17"/>
      <c r="BT679" s="17"/>
      <c r="BU679" s="17"/>
      <c r="BV679" s="17"/>
      <c r="BW679" s="17"/>
      <c r="BX679" s="17"/>
      <c r="BY679" s="17"/>
      <c r="BZ679" s="17"/>
      <c r="CA679" s="17"/>
      <c r="CB679" s="17"/>
      <c r="CC679" s="17"/>
      <c r="CD679" s="17"/>
      <c r="CE679" s="17"/>
      <c r="CF679" s="17"/>
      <c r="CG679" s="17"/>
      <c r="CH679" s="17"/>
      <c r="CI679" s="17"/>
      <c r="CJ679" s="17"/>
      <c r="CK679" s="17"/>
      <c r="CL679" s="17"/>
      <c r="CM679" s="17"/>
      <c r="CN679" s="17"/>
      <c r="CO679" s="17"/>
      <c r="CP679" s="17"/>
      <c r="CQ679" s="17"/>
      <c r="CR679" s="17"/>
      <c r="CS679" s="17"/>
      <c r="CT679" s="17"/>
      <c r="CU679" s="17"/>
      <c r="CV679" s="17"/>
      <c r="CW679" s="17"/>
      <c r="CX679" s="17"/>
      <c r="CY679" s="17"/>
      <c r="CZ679" s="17"/>
      <c r="DA679" s="17"/>
      <c r="DB679" s="17"/>
      <c r="DC679" s="17"/>
      <c r="DD679" s="17"/>
      <c r="DE679" s="17"/>
      <c r="DF679" s="17"/>
      <c r="DG679" s="17"/>
      <c r="DH679" s="17"/>
      <c r="DI679" s="17"/>
      <c r="DJ679" s="17"/>
      <c r="DK679" s="17"/>
      <c r="DL679" s="17"/>
      <c r="DM679" s="17"/>
      <c r="DN679" s="17"/>
      <c r="DO679" s="17"/>
      <c r="DP679" s="17"/>
      <c r="DQ679" s="17"/>
      <c r="DR679" s="17"/>
      <c r="DS679" s="17"/>
      <c r="DT679" s="17"/>
      <c r="DU679" s="17"/>
      <c r="DV679" s="111"/>
      <c r="DW679" s="111"/>
      <c r="DX679" s="111"/>
      <c r="DY679" s="111"/>
      <c r="DZ679" s="111"/>
      <c r="EA679" s="111"/>
      <c r="EB679" s="17"/>
      <c r="EC679" s="17"/>
      <c r="ED679" s="17"/>
      <c r="EE679" s="17"/>
      <c r="EF679" s="17"/>
      <c r="EG679" s="17"/>
      <c r="EH679" s="17"/>
      <c r="EI679" s="17"/>
      <c r="EJ679" s="17"/>
      <c r="EK679" s="17"/>
    </row>
    <row r="680" spans="1:141" ht="16.5" customHeight="1">
      <c r="A680" s="17"/>
      <c r="B680" s="17"/>
      <c r="C680" s="17"/>
      <c r="D680" s="145"/>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46"/>
      <c r="AI680" s="146"/>
      <c r="AJ680" s="17"/>
      <c r="AK680" s="17"/>
      <c r="AL680" s="146"/>
      <c r="AM680" s="146"/>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c r="BN680" s="17"/>
      <c r="BO680" s="17"/>
      <c r="BP680" s="17"/>
      <c r="BQ680" s="17"/>
      <c r="BR680" s="17"/>
      <c r="BS680" s="17"/>
      <c r="BT680" s="17"/>
      <c r="BU680" s="17"/>
      <c r="BV680" s="17"/>
      <c r="BW680" s="17"/>
      <c r="BX680" s="17"/>
      <c r="BY680" s="17"/>
      <c r="BZ680" s="17"/>
      <c r="CA680" s="17"/>
      <c r="CB680" s="17"/>
      <c r="CC680" s="17"/>
      <c r="CD680" s="17"/>
      <c r="CE680" s="17"/>
      <c r="CF680" s="17"/>
      <c r="CG680" s="17"/>
      <c r="CH680" s="17"/>
      <c r="CI680" s="17"/>
      <c r="CJ680" s="17"/>
      <c r="CK680" s="17"/>
      <c r="CL680" s="17"/>
      <c r="CM680" s="17"/>
      <c r="CN680" s="17"/>
      <c r="CO680" s="17"/>
      <c r="CP680" s="17"/>
      <c r="CQ680" s="17"/>
      <c r="CR680" s="17"/>
      <c r="CS680" s="17"/>
      <c r="CT680" s="17"/>
      <c r="CU680" s="17"/>
      <c r="CV680" s="17"/>
      <c r="CW680" s="17"/>
      <c r="CX680" s="17"/>
      <c r="CY680" s="17"/>
      <c r="CZ680" s="17"/>
      <c r="DA680" s="17"/>
      <c r="DB680" s="17"/>
      <c r="DC680" s="17"/>
      <c r="DD680" s="17"/>
      <c r="DE680" s="17"/>
      <c r="DF680" s="17"/>
      <c r="DG680" s="17"/>
      <c r="DH680" s="17"/>
      <c r="DI680" s="17"/>
      <c r="DJ680" s="17"/>
      <c r="DK680" s="17"/>
      <c r="DL680" s="17"/>
      <c r="DM680" s="17"/>
      <c r="DN680" s="17"/>
      <c r="DO680" s="17"/>
      <c r="DP680" s="17"/>
      <c r="DQ680" s="17"/>
      <c r="DR680" s="17"/>
      <c r="DS680" s="17"/>
      <c r="DT680" s="17"/>
      <c r="DU680" s="17"/>
      <c r="DV680" s="111"/>
      <c r="DW680" s="111"/>
      <c r="DX680" s="111"/>
      <c r="DY680" s="111"/>
      <c r="DZ680" s="111"/>
      <c r="EA680" s="111"/>
      <c r="EB680" s="17"/>
      <c r="EC680" s="17"/>
      <c r="ED680" s="17"/>
      <c r="EE680" s="17"/>
      <c r="EF680" s="17"/>
      <c r="EG680" s="17"/>
      <c r="EH680" s="17"/>
      <c r="EI680" s="17"/>
      <c r="EJ680" s="17"/>
      <c r="EK680" s="17"/>
    </row>
    <row r="681" spans="1:141" ht="16.5" customHeight="1">
      <c r="A681" s="17"/>
      <c r="B681" s="17"/>
      <c r="C681" s="17"/>
      <c r="D681" s="145"/>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46"/>
      <c r="AI681" s="146"/>
      <c r="AJ681" s="17"/>
      <c r="AK681" s="17"/>
      <c r="AL681" s="146"/>
      <c r="AM681" s="146"/>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c r="BN681" s="17"/>
      <c r="BO681" s="17"/>
      <c r="BP681" s="17"/>
      <c r="BQ681" s="17"/>
      <c r="BR681" s="17"/>
      <c r="BS681" s="17"/>
      <c r="BT681" s="17"/>
      <c r="BU681" s="17"/>
      <c r="BV681" s="17"/>
      <c r="BW681" s="17"/>
      <c r="BX681" s="17"/>
      <c r="BY681" s="17"/>
      <c r="BZ681" s="17"/>
      <c r="CA681" s="17"/>
      <c r="CB681" s="17"/>
      <c r="CC681" s="17"/>
      <c r="CD681" s="17"/>
      <c r="CE681" s="17"/>
      <c r="CF681" s="17"/>
      <c r="CG681" s="17"/>
      <c r="CH681" s="17"/>
      <c r="CI681" s="17"/>
      <c r="CJ681" s="17"/>
      <c r="CK681" s="17"/>
      <c r="CL681" s="17"/>
      <c r="CM681" s="17"/>
      <c r="CN681" s="17"/>
      <c r="CO681" s="17"/>
      <c r="CP681" s="17"/>
      <c r="CQ681" s="17"/>
      <c r="CR681" s="17"/>
      <c r="CS681" s="17"/>
      <c r="CT681" s="17"/>
      <c r="CU681" s="17"/>
      <c r="CV681" s="17"/>
      <c r="CW681" s="17"/>
      <c r="CX681" s="17"/>
      <c r="CY681" s="17"/>
      <c r="CZ681" s="17"/>
      <c r="DA681" s="17"/>
      <c r="DB681" s="17"/>
      <c r="DC681" s="17"/>
      <c r="DD681" s="17"/>
      <c r="DE681" s="17"/>
      <c r="DF681" s="17"/>
      <c r="DG681" s="17"/>
      <c r="DH681" s="17"/>
      <c r="DI681" s="17"/>
      <c r="DJ681" s="17"/>
      <c r="DK681" s="17"/>
      <c r="DL681" s="17"/>
      <c r="DM681" s="17"/>
      <c r="DN681" s="17"/>
      <c r="DO681" s="17"/>
      <c r="DP681" s="17"/>
      <c r="DQ681" s="17"/>
      <c r="DR681" s="17"/>
      <c r="DS681" s="17"/>
      <c r="DT681" s="17"/>
      <c r="DU681" s="17"/>
      <c r="DV681" s="111"/>
      <c r="DW681" s="111"/>
      <c r="DX681" s="111"/>
      <c r="DY681" s="111"/>
      <c r="DZ681" s="111"/>
      <c r="EA681" s="111"/>
      <c r="EB681" s="17"/>
      <c r="EC681" s="17"/>
      <c r="ED681" s="17"/>
      <c r="EE681" s="17"/>
      <c r="EF681" s="17"/>
      <c r="EG681" s="17"/>
      <c r="EH681" s="17"/>
      <c r="EI681" s="17"/>
      <c r="EJ681" s="17"/>
      <c r="EK681" s="17"/>
    </row>
    <row r="682" spans="1:141" ht="16.5" customHeight="1">
      <c r="A682" s="17"/>
      <c r="B682" s="17"/>
      <c r="C682" s="17"/>
      <c r="D682" s="145"/>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46"/>
      <c r="AI682" s="146"/>
      <c r="AJ682" s="17"/>
      <c r="AK682" s="17"/>
      <c r="AL682" s="146"/>
      <c r="AM682" s="146"/>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c r="BN682" s="17"/>
      <c r="BO682" s="17"/>
      <c r="BP682" s="17"/>
      <c r="BQ682" s="17"/>
      <c r="BR682" s="17"/>
      <c r="BS682" s="17"/>
      <c r="BT682" s="17"/>
      <c r="BU682" s="17"/>
      <c r="BV682" s="17"/>
      <c r="BW682" s="17"/>
      <c r="BX682" s="17"/>
      <c r="BY682" s="17"/>
      <c r="BZ682" s="17"/>
      <c r="CA682" s="17"/>
      <c r="CB682" s="17"/>
      <c r="CC682" s="17"/>
      <c r="CD682" s="17"/>
      <c r="CE682" s="17"/>
      <c r="CF682" s="17"/>
      <c r="CG682" s="17"/>
      <c r="CH682" s="17"/>
      <c r="CI682" s="17"/>
      <c r="CJ682" s="17"/>
      <c r="CK682" s="17"/>
      <c r="CL682" s="17"/>
      <c r="CM682" s="17"/>
      <c r="CN682" s="17"/>
      <c r="CO682" s="17"/>
      <c r="CP682" s="17"/>
      <c r="CQ682" s="17"/>
      <c r="CR682" s="17"/>
      <c r="CS682" s="17"/>
      <c r="CT682" s="17"/>
      <c r="CU682" s="17"/>
      <c r="CV682" s="17"/>
      <c r="CW682" s="17"/>
      <c r="CX682" s="17"/>
      <c r="CY682" s="17"/>
      <c r="CZ682" s="17"/>
      <c r="DA682" s="17"/>
      <c r="DB682" s="17"/>
      <c r="DC682" s="17"/>
      <c r="DD682" s="17"/>
      <c r="DE682" s="17"/>
      <c r="DF682" s="17"/>
      <c r="DG682" s="17"/>
      <c r="DH682" s="17"/>
      <c r="DI682" s="17"/>
      <c r="DJ682" s="17"/>
      <c r="DK682" s="17"/>
      <c r="DL682" s="17"/>
      <c r="DM682" s="17"/>
      <c r="DN682" s="17"/>
      <c r="DO682" s="17"/>
      <c r="DP682" s="17"/>
      <c r="DQ682" s="17"/>
      <c r="DR682" s="17"/>
      <c r="DS682" s="17"/>
      <c r="DT682" s="17"/>
      <c r="DU682" s="17"/>
      <c r="DV682" s="111"/>
      <c r="DW682" s="111"/>
      <c r="DX682" s="111"/>
      <c r="DY682" s="111"/>
      <c r="DZ682" s="111"/>
      <c r="EA682" s="111"/>
      <c r="EB682" s="17"/>
      <c r="EC682" s="17"/>
      <c r="ED682" s="17"/>
      <c r="EE682" s="17"/>
      <c r="EF682" s="17"/>
      <c r="EG682" s="17"/>
      <c r="EH682" s="17"/>
      <c r="EI682" s="17"/>
      <c r="EJ682" s="17"/>
      <c r="EK682" s="17"/>
    </row>
    <row r="683" spans="1:141" ht="16.5" customHeight="1">
      <c r="A683" s="17"/>
      <c r="B683" s="17"/>
      <c r="C683" s="17"/>
      <c r="D683" s="145"/>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46"/>
      <c r="AI683" s="146"/>
      <c r="AJ683" s="17"/>
      <c r="AK683" s="17"/>
      <c r="AL683" s="146"/>
      <c r="AM683" s="146"/>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c r="BN683" s="17"/>
      <c r="BO683" s="17"/>
      <c r="BP683" s="17"/>
      <c r="BQ683" s="17"/>
      <c r="BR683" s="17"/>
      <c r="BS683" s="17"/>
      <c r="BT683" s="17"/>
      <c r="BU683" s="17"/>
      <c r="BV683" s="17"/>
      <c r="BW683" s="17"/>
      <c r="BX683" s="17"/>
      <c r="BY683" s="17"/>
      <c r="BZ683" s="17"/>
      <c r="CA683" s="17"/>
      <c r="CB683" s="17"/>
      <c r="CC683" s="17"/>
      <c r="CD683" s="17"/>
      <c r="CE683" s="17"/>
      <c r="CF683" s="17"/>
      <c r="CG683" s="17"/>
      <c r="CH683" s="17"/>
      <c r="CI683" s="17"/>
      <c r="CJ683" s="17"/>
      <c r="CK683" s="17"/>
      <c r="CL683" s="17"/>
      <c r="CM683" s="17"/>
      <c r="CN683" s="17"/>
      <c r="CO683" s="17"/>
      <c r="CP683" s="17"/>
      <c r="CQ683" s="17"/>
      <c r="CR683" s="17"/>
      <c r="CS683" s="17"/>
      <c r="CT683" s="17"/>
      <c r="CU683" s="17"/>
      <c r="CV683" s="17"/>
      <c r="CW683" s="17"/>
      <c r="CX683" s="17"/>
      <c r="CY683" s="17"/>
      <c r="CZ683" s="17"/>
      <c r="DA683" s="17"/>
      <c r="DB683" s="17"/>
      <c r="DC683" s="17"/>
      <c r="DD683" s="17"/>
      <c r="DE683" s="17"/>
      <c r="DF683" s="17"/>
      <c r="DG683" s="17"/>
      <c r="DH683" s="17"/>
      <c r="DI683" s="17"/>
      <c r="DJ683" s="17"/>
      <c r="DK683" s="17"/>
      <c r="DL683" s="17"/>
      <c r="DM683" s="17"/>
      <c r="DN683" s="17"/>
      <c r="DO683" s="17"/>
      <c r="DP683" s="17"/>
      <c r="DQ683" s="17"/>
      <c r="DR683" s="17"/>
      <c r="DS683" s="17"/>
      <c r="DT683" s="17"/>
      <c r="DU683" s="17"/>
      <c r="DV683" s="111"/>
      <c r="DW683" s="111"/>
      <c r="DX683" s="111"/>
      <c r="DY683" s="111"/>
      <c r="DZ683" s="111"/>
      <c r="EA683" s="111"/>
      <c r="EB683" s="17"/>
      <c r="EC683" s="17"/>
      <c r="ED683" s="17"/>
      <c r="EE683" s="17"/>
      <c r="EF683" s="17"/>
      <c r="EG683" s="17"/>
      <c r="EH683" s="17"/>
      <c r="EI683" s="17"/>
      <c r="EJ683" s="17"/>
      <c r="EK683" s="17"/>
    </row>
    <row r="684" spans="1:141" ht="16.5" customHeight="1">
      <c r="A684" s="17"/>
      <c r="B684" s="17"/>
      <c r="C684" s="17"/>
      <c r="D684" s="145"/>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46"/>
      <c r="AI684" s="146"/>
      <c r="AJ684" s="17"/>
      <c r="AK684" s="17"/>
      <c r="AL684" s="146"/>
      <c r="AM684" s="146"/>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c r="BN684" s="17"/>
      <c r="BO684" s="17"/>
      <c r="BP684" s="17"/>
      <c r="BQ684" s="17"/>
      <c r="BR684" s="17"/>
      <c r="BS684" s="17"/>
      <c r="BT684" s="17"/>
      <c r="BU684" s="17"/>
      <c r="BV684" s="17"/>
      <c r="BW684" s="17"/>
      <c r="BX684" s="17"/>
      <c r="BY684" s="17"/>
      <c r="BZ684" s="17"/>
      <c r="CA684" s="17"/>
      <c r="CB684" s="17"/>
      <c r="CC684" s="17"/>
      <c r="CD684" s="17"/>
      <c r="CE684" s="17"/>
      <c r="CF684" s="17"/>
      <c r="CG684" s="17"/>
      <c r="CH684" s="17"/>
      <c r="CI684" s="17"/>
      <c r="CJ684" s="17"/>
      <c r="CK684" s="17"/>
      <c r="CL684" s="17"/>
      <c r="CM684" s="17"/>
      <c r="CN684" s="17"/>
      <c r="CO684" s="17"/>
      <c r="CP684" s="17"/>
      <c r="CQ684" s="17"/>
      <c r="CR684" s="17"/>
      <c r="CS684" s="17"/>
      <c r="CT684" s="17"/>
      <c r="CU684" s="17"/>
      <c r="CV684" s="17"/>
      <c r="CW684" s="17"/>
      <c r="CX684" s="17"/>
      <c r="CY684" s="17"/>
      <c r="CZ684" s="17"/>
      <c r="DA684" s="17"/>
      <c r="DB684" s="17"/>
      <c r="DC684" s="17"/>
      <c r="DD684" s="17"/>
      <c r="DE684" s="17"/>
      <c r="DF684" s="17"/>
      <c r="DG684" s="17"/>
      <c r="DH684" s="17"/>
      <c r="DI684" s="17"/>
      <c r="DJ684" s="17"/>
      <c r="DK684" s="17"/>
      <c r="DL684" s="17"/>
      <c r="DM684" s="17"/>
      <c r="DN684" s="17"/>
      <c r="DO684" s="17"/>
      <c r="DP684" s="17"/>
      <c r="DQ684" s="17"/>
      <c r="DR684" s="17"/>
      <c r="DS684" s="17"/>
      <c r="DT684" s="17"/>
      <c r="DU684" s="17"/>
      <c r="DV684" s="111"/>
      <c r="DW684" s="111"/>
      <c r="DX684" s="111"/>
      <c r="DY684" s="111"/>
      <c r="DZ684" s="111"/>
      <c r="EA684" s="111"/>
      <c r="EB684" s="17"/>
      <c r="EC684" s="17"/>
      <c r="ED684" s="17"/>
      <c r="EE684" s="17"/>
      <c r="EF684" s="17"/>
      <c r="EG684" s="17"/>
      <c r="EH684" s="17"/>
      <c r="EI684" s="17"/>
      <c r="EJ684" s="17"/>
      <c r="EK684" s="17"/>
    </row>
    <row r="685" spans="1:141" ht="16.5" customHeight="1">
      <c r="A685" s="17"/>
      <c r="B685" s="17"/>
      <c r="C685" s="17"/>
      <c r="D685" s="145"/>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46"/>
      <c r="AI685" s="146"/>
      <c r="AJ685" s="17"/>
      <c r="AK685" s="17"/>
      <c r="AL685" s="146"/>
      <c r="AM685" s="146"/>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c r="BN685" s="17"/>
      <c r="BO685" s="17"/>
      <c r="BP685" s="17"/>
      <c r="BQ685" s="17"/>
      <c r="BR685" s="17"/>
      <c r="BS685" s="17"/>
      <c r="BT685" s="17"/>
      <c r="BU685" s="17"/>
      <c r="BV685" s="17"/>
      <c r="BW685" s="17"/>
      <c r="BX685" s="17"/>
      <c r="BY685" s="17"/>
      <c r="BZ685" s="17"/>
      <c r="CA685" s="17"/>
      <c r="CB685" s="17"/>
      <c r="CC685" s="17"/>
      <c r="CD685" s="17"/>
      <c r="CE685" s="17"/>
      <c r="CF685" s="17"/>
      <c r="CG685" s="17"/>
      <c r="CH685" s="17"/>
      <c r="CI685" s="17"/>
      <c r="CJ685" s="17"/>
      <c r="CK685" s="17"/>
      <c r="CL685" s="17"/>
      <c r="CM685" s="17"/>
      <c r="CN685" s="17"/>
      <c r="CO685" s="17"/>
      <c r="CP685" s="17"/>
      <c r="CQ685" s="17"/>
      <c r="CR685" s="17"/>
      <c r="CS685" s="17"/>
      <c r="CT685" s="17"/>
      <c r="CU685" s="17"/>
      <c r="CV685" s="17"/>
      <c r="CW685" s="17"/>
      <c r="CX685" s="17"/>
      <c r="CY685" s="17"/>
      <c r="CZ685" s="17"/>
      <c r="DA685" s="17"/>
      <c r="DB685" s="17"/>
      <c r="DC685" s="17"/>
      <c r="DD685" s="17"/>
      <c r="DE685" s="17"/>
      <c r="DF685" s="17"/>
      <c r="DG685" s="17"/>
      <c r="DH685" s="17"/>
      <c r="DI685" s="17"/>
      <c r="DJ685" s="17"/>
      <c r="DK685" s="17"/>
      <c r="DL685" s="17"/>
      <c r="DM685" s="17"/>
      <c r="DN685" s="17"/>
      <c r="DO685" s="17"/>
      <c r="DP685" s="17"/>
      <c r="DQ685" s="17"/>
      <c r="DR685" s="17"/>
      <c r="DS685" s="17"/>
      <c r="DT685" s="17"/>
      <c r="DU685" s="17"/>
      <c r="DV685" s="111"/>
      <c r="DW685" s="111"/>
      <c r="DX685" s="111"/>
      <c r="DY685" s="111"/>
      <c r="DZ685" s="111"/>
      <c r="EA685" s="111"/>
      <c r="EB685" s="17"/>
      <c r="EC685" s="17"/>
      <c r="ED685" s="17"/>
      <c r="EE685" s="17"/>
      <c r="EF685" s="17"/>
      <c r="EG685" s="17"/>
      <c r="EH685" s="17"/>
      <c r="EI685" s="17"/>
      <c r="EJ685" s="17"/>
      <c r="EK685" s="17"/>
    </row>
    <row r="686" spans="1:141" ht="16.5" customHeight="1">
      <c r="A686" s="17"/>
      <c r="B686" s="17"/>
      <c r="C686" s="17"/>
      <c r="D686" s="145"/>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46"/>
      <c r="AI686" s="146"/>
      <c r="AJ686" s="17"/>
      <c r="AK686" s="17"/>
      <c r="AL686" s="146"/>
      <c r="AM686" s="146"/>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c r="BN686" s="17"/>
      <c r="BO686" s="17"/>
      <c r="BP686" s="17"/>
      <c r="BQ686" s="17"/>
      <c r="BR686" s="17"/>
      <c r="BS686" s="17"/>
      <c r="BT686" s="17"/>
      <c r="BU686" s="17"/>
      <c r="BV686" s="17"/>
      <c r="BW686" s="17"/>
      <c r="BX686" s="17"/>
      <c r="BY686" s="17"/>
      <c r="BZ686" s="17"/>
      <c r="CA686" s="17"/>
      <c r="CB686" s="17"/>
      <c r="CC686" s="17"/>
      <c r="CD686" s="17"/>
      <c r="CE686" s="17"/>
      <c r="CF686" s="17"/>
      <c r="CG686" s="17"/>
      <c r="CH686" s="17"/>
      <c r="CI686" s="17"/>
      <c r="CJ686" s="17"/>
      <c r="CK686" s="17"/>
      <c r="CL686" s="17"/>
      <c r="CM686" s="17"/>
      <c r="CN686" s="17"/>
      <c r="CO686" s="17"/>
      <c r="CP686" s="17"/>
      <c r="CQ686" s="17"/>
      <c r="CR686" s="17"/>
      <c r="CS686" s="17"/>
      <c r="CT686" s="17"/>
      <c r="CU686" s="17"/>
      <c r="CV686" s="17"/>
      <c r="CW686" s="17"/>
      <c r="CX686" s="17"/>
      <c r="CY686" s="17"/>
      <c r="CZ686" s="17"/>
      <c r="DA686" s="17"/>
      <c r="DB686" s="17"/>
      <c r="DC686" s="17"/>
      <c r="DD686" s="17"/>
      <c r="DE686" s="17"/>
      <c r="DF686" s="17"/>
      <c r="DG686" s="17"/>
      <c r="DH686" s="17"/>
      <c r="DI686" s="17"/>
      <c r="DJ686" s="17"/>
      <c r="DK686" s="17"/>
      <c r="DL686" s="17"/>
      <c r="DM686" s="17"/>
      <c r="DN686" s="17"/>
      <c r="DO686" s="17"/>
      <c r="DP686" s="17"/>
      <c r="DQ686" s="17"/>
      <c r="DR686" s="17"/>
      <c r="DS686" s="17"/>
      <c r="DT686" s="17"/>
      <c r="DU686" s="17"/>
      <c r="DV686" s="111"/>
      <c r="DW686" s="111"/>
      <c r="DX686" s="111"/>
      <c r="DY686" s="111"/>
      <c r="DZ686" s="111"/>
      <c r="EA686" s="111"/>
      <c r="EB686" s="17"/>
      <c r="EC686" s="17"/>
      <c r="ED686" s="17"/>
      <c r="EE686" s="17"/>
      <c r="EF686" s="17"/>
      <c r="EG686" s="17"/>
      <c r="EH686" s="17"/>
      <c r="EI686" s="17"/>
      <c r="EJ686" s="17"/>
      <c r="EK686" s="17"/>
    </row>
    <row r="687" spans="1:141" ht="16.5" customHeight="1">
      <c r="A687" s="17"/>
      <c r="B687" s="17"/>
      <c r="C687" s="17"/>
      <c r="D687" s="145"/>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46"/>
      <c r="AI687" s="146"/>
      <c r="AJ687" s="17"/>
      <c r="AK687" s="17"/>
      <c r="AL687" s="146"/>
      <c r="AM687" s="146"/>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c r="BN687" s="17"/>
      <c r="BO687" s="17"/>
      <c r="BP687" s="17"/>
      <c r="BQ687" s="17"/>
      <c r="BR687" s="17"/>
      <c r="BS687" s="17"/>
      <c r="BT687" s="17"/>
      <c r="BU687" s="17"/>
      <c r="BV687" s="17"/>
      <c r="BW687" s="17"/>
      <c r="BX687" s="17"/>
      <c r="BY687" s="17"/>
      <c r="BZ687" s="17"/>
      <c r="CA687" s="17"/>
      <c r="CB687" s="17"/>
      <c r="CC687" s="17"/>
      <c r="CD687" s="17"/>
      <c r="CE687" s="17"/>
      <c r="CF687" s="17"/>
      <c r="CG687" s="17"/>
      <c r="CH687" s="17"/>
      <c r="CI687" s="17"/>
      <c r="CJ687" s="17"/>
      <c r="CK687" s="17"/>
      <c r="CL687" s="17"/>
      <c r="CM687" s="17"/>
      <c r="CN687" s="17"/>
      <c r="CO687" s="17"/>
      <c r="CP687" s="17"/>
      <c r="CQ687" s="17"/>
      <c r="CR687" s="17"/>
      <c r="CS687" s="17"/>
      <c r="CT687" s="17"/>
      <c r="CU687" s="17"/>
      <c r="CV687" s="17"/>
      <c r="CW687" s="17"/>
      <c r="CX687" s="17"/>
      <c r="CY687" s="17"/>
      <c r="CZ687" s="17"/>
      <c r="DA687" s="17"/>
      <c r="DB687" s="17"/>
      <c r="DC687" s="17"/>
      <c r="DD687" s="17"/>
      <c r="DE687" s="17"/>
      <c r="DF687" s="17"/>
      <c r="DG687" s="17"/>
      <c r="DH687" s="17"/>
      <c r="DI687" s="17"/>
      <c r="DJ687" s="17"/>
      <c r="DK687" s="17"/>
      <c r="DL687" s="17"/>
      <c r="DM687" s="17"/>
      <c r="DN687" s="17"/>
      <c r="DO687" s="17"/>
      <c r="DP687" s="17"/>
      <c r="DQ687" s="17"/>
      <c r="DR687" s="17"/>
      <c r="DS687" s="17"/>
      <c r="DT687" s="17"/>
      <c r="DU687" s="17"/>
      <c r="DV687" s="111"/>
      <c r="DW687" s="111"/>
      <c r="DX687" s="111"/>
      <c r="DY687" s="111"/>
      <c r="DZ687" s="111"/>
      <c r="EA687" s="111"/>
      <c r="EB687" s="17"/>
      <c r="EC687" s="17"/>
      <c r="ED687" s="17"/>
      <c r="EE687" s="17"/>
      <c r="EF687" s="17"/>
      <c r="EG687" s="17"/>
      <c r="EH687" s="17"/>
      <c r="EI687" s="17"/>
      <c r="EJ687" s="17"/>
      <c r="EK687" s="17"/>
    </row>
    <row r="688" spans="1:141" ht="16.5" customHeight="1">
      <c r="A688" s="17"/>
      <c r="B688" s="17"/>
      <c r="C688" s="17"/>
      <c r="D688" s="145"/>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46"/>
      <c r="AI688" s="146"/>
      <c r="AJ688" s="17"/>
      <c r="AK688" s="17"/>
      <c r="AL688" s="146"/>
      <c r="AM688" s="146"/>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c r="BN688" s="17"/>
      <c r="BO688" s="17"/>
      <c r="BP688" s="17"/>
      <c r="BQ688" s="17"/>
      <c r="BR688" s="17"/>
      <c r="BS688" s="17"/>
      <c r="BT688" s="17"/>
      <c r="BU688" s="17"/>
      <c r="BV688" s="17"/>
      <c r="BW688" s="17"/>
      <c r="BX688" s="17"/>
      <c r="BY688" s="17"/>
      <c r="BZ688" s="17"/>
      <c r="CA688" s="17"/>
      <c r="CB688" s="17"/>
      <c r="CC688" s="17"/>
      <c r="CD688" s="17"/>
      <c r="CE688" s="17"/>
      <c r="CF688" s="17"/>
      <c r="CG688" s="17"/>
      <c r="CH688" s="17"/>
      <c r="CI688" s="17"/>
      <c r="CJ688" s="17"/>
      <c r="CK688" s="17"/>
      <c r="CL688" s="17"/>
      <c r="CM688" s="17"/>
      <c r="CN688" s="17"/>
      <c r="CO688" s="17"/>
      <c r="CP688" s="17"/>
      <c r="CQ688" s="17"/>
      <c r="CR688" s="17"/>
      <c r="CS688" s="17"/>
      <c r="CT688" s="17"/>
      <c r="CU688" s="17"/>
      <c r="CV688" s="17"/>
      <c r="CW688" s="17"/>
      <c r="CX688" s="17"/>
      <c r="CY688" s="17"/>
      <c r="CZ688" s="17"/>
      <c r="DA688" s="17"/>
      <c r="DB688" s="17"/>
      <c r="DC688" s="17"/>
      <c r="DD688" s="17"/>
      <c r="DE688" s="17"/>
      <c r="DF688" s="17"/>
      <c r="DG688" s="17"/>
      <c r="DH688" s="17"/>
      <c r="DI688" s="17"/>
      <c r="DJ688" s="17"/>
      <c r="DK688" s="17"/>
      <c r="DL688" s="17"/>
      <c r="DM688" s="17"/>
      <c r="DN688" s="17"/>
      <c r="DO688" s="17"/>
      <c r="DP688" s="17"/>
      <c r="DQ688" s="17"/>
      <c r="DR688" s="17"/>
      <c r="DS688" s="17"/>
      <c r="DT688" s="17"/>
      <c r="DU688" s="17"/>
      <c r="DV688" s="111"/>
      <c r="DW688" s="111"/>
      <c r="DX688" s="111"/>
      <c r="DY688" s="111"/>
      <c r="DZ688" s="111"/>
      <c r="EA688" s="111"/>
      <c r="EB688" s="17"/>
      <c r="EC688" s="17"/>
      <c r="ED688" s="17"/>
      <c r="EE688" s="17"/>
      <c r="EF688" s="17"/>
      <c r="EG688" s="17"/>
      <c r="EH688" s="17"/>
      <c r="EI688" s="17"/>
      <c r="EJ688" s="17"/>
      <c r="EK688" s="17"/>
    </row>
    <row r="689" spans="1:141" ht="16.5" customHeight="1">
      <c r="A689" s="17"/>
      <c r="B689" s="17"/>
      <c r="C689" s="17"/>
      <c r="D689" s="145"/>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46"/>
      <c r="AI689" s="146"/>
      <c r="AJ689" s="17"/>
      <c r="AK689" s="17"/>
      <c r="AL689" s="146"/>
      <c r="AM689" s="146"/>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c r="BN689" s="17"/>
      <c r="BO689" s="17"/>
      <c r="BP689" s="17"/>
      <c r="BQ689" s="17"/>
      <c r="BR689" s="17"/>
      <c r="BS689" s="17"/>
      <c r="BT689" s="17"/>
      <c r="BU689" s="17"/>
      <c r="BV689" s="17"/>
      <c r="BW689" s="17"/>
      <c r="BX689" s="17"/>
      <c r="BY689" s="17"/>
      <c r="BZ689" s="17"/>
      <c r="CA689" s="17"/>
      <c r="CB689" s="17"/>
      <c r="CC689" s="17"/>
      <c r="CD689" s="17"/>
      <c r="CE689" s="17"/>
      <c r="CF689" s="17"/>
      <c r="CG689" s="17"/>
      <c r="CH689" s="17"/>
      <c r="CI689" s="17"/>
      <c r="CJ689" s="17"/>
      <c r="CK689" s="17"/>
      <c r="CL689" s="17"/>
      <c r="CM689" s="17"/>
      <c r="CN689" s="17"/>
      <c r="CO689" s="17"/>
      <c r="CP689" s="17"/>
      <c r="CQ689" s="17"/>
      <c r="CR689" s="17"/>
      <c r="CS689" s="17"/>
      <c r="CT689" s="17"/>
      <c r="CU689" s="17"/>
      <c r="CV689" s="17"/>
      <c r="CW689" s="17"/>
      <c r="CX689" s="17"/>
      <c r="CY689" s="17"/>
      <c r="CZ689" s="17"/>
      <c r="DA689" s="17"/>
      <c r="DB689" s="17"/>
      <c r="DC689" s="17"/>
      <c r="DD689" s="17"/>
      <c r="DE689" s="17"/>
      <c r="DF689" s="17"/>
      <c r="DG689" s="17"/>
      <c r="DH689" s="17"/>
      <c r="DI689" s="17"/>
      <c r="DJ689" s="17"/>
      <c r="DK689" s="17"/>
      <c r="DL689" s="17"/>
      <c r="DM689" s="17"/>
      <c r="DN689" s="17"/>
      <c r="DO689" s="17"/>
      <c r="DP689" s="17"/>
      <c r="DQ689" s="17"/>
      <c r="DR689" s="17"/>
      <c r="DS689" s="17"/>
      <c r="DT689" s="17"/>
      <c r="DU689" s="17"/>
      <c r="DV689" s="111"/>
      <c r="DW689" s="111"/>
      <c r="DX689" s="111"/>
      <c r="DY689" s="111"/>
      <c r="DZ689" s="111"/>
      <c r="EA689" s="111"/>
      <c r="EB689" s="17"/>
      <c r="EC689" s="17"/>
      <c r="ED689" s="17"/>
      <c r="EE689" s="17"/>
      <c r="EF689" s="17"/>
      <c r="EG689" s="17"/>
      <c r="EH689" s="17"/>
      <c r="EI689" s="17"/>
      <c r="EJ689" s="17"/>
      <c r="EK689" s="17"/>
    </row>
    <row r="690" spans="1:141" ht="16.5" customHeight="1">
      <c r="A690" s="17"/>
      <c r="B690" s="17"/>
      <c r="C690" s="17"/>
      <c r="D690" s="145"/>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46"/>
      <c r="AI690" s="146"/>
      <c r="AJ690" s="17"/>
      <c r="AK690" s="17"/>
      <c r="AL690" s="146"/>
      <c r="AM690" s="146"/>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c r="BN690" s="17"/>
      <c r="BO690" s="17"/>
      <c r="BP690" s="17"/>
      <c r="BQ690" s="17"/>
      <c r="BR690" s="17"/>
      <c r="BS690" s="17"/>
      <c r="BT690" s="17"/>
      <c r="BU690" s="17"/>
      <c r="BV690" s="17"/>
      <c r="BW690" s="17"/>
      <c r="BX690" s="17"/>
      <c r="BY690" s="17"/>
      <c r="BZ690" s="17"/>
      <c r="CA690" s="17"/>
      <c r="CB690" s="17"/>
      <c r="CC690" s="17"/>
      <c r="CD690" s="17"/>
      <c r="CE690" s="17"/>
      <c r="CF690" s="17"/>
      <c r="CG690" s="17"/>
      <c r="CH690" s="17"/>
      <c r="CI690" s="17"/>
      <c r="CJ690" s="17"/>
      <c r="CK690" s="17"/>
      <c r="CL690" s="17"/>
      <c r="CM690" s="17"/>
      <c r="CN690" s="17"/>
      <c r="CO690" s="17"/>
      <c r="CP690" s="17"/>
      <c r="CQ690" s="17"/>
      <c r="CR690" s="17"/>
      <c r="CS690" s="17"/>
      <c r="CT690" s="17"/>
      <c r="CU690" s="17"/>
      <c r="CV690" s="17"/>
      <c r="CW690" s="17"/>
      <c r="CX690" s="17"/>
      <c r="CY690" s="17"/>
      <c r="CZ690" s="17"/>
      <c r="DA690" s="17"/>
      <c r="DB690" s="17"/>
      <c r="DC690" s="17"/>
      <c r="DD690" s="17"/>
      <c r="DE690" s="17"/>
      <c r="DF690" s="17"/>
      <c r="DG690" s="17"/>
      <c r="DH690" s="17"/>
      <c r="DI690" s="17"/>
      <c r="DJ690" s="17"/>
      <c r="DK690" s="17"/>
      <c r="DL690" s="17"/>
      <c r="DM690" s="17"/>
      <c r="DN690" s="17"/>
      <c r="DO690" s="17"/>
      <c r="DP690" s="17"/>
      <c r="DQ690" s="17"/>
      <c r="DR690" s="17"/>
      <c r="DS690" s="17"/>
      <c r="DT690" s="17"/>
      <c r="DU690" s="17"/>
      <c r="DV690" s="111"/>
      <c r="DW690" s="111"/>
      <c r="DX690" s="111"/>
      <c r="DY690" s="111"/>
      <c r="DZ690" s="111"/>
      <c r="EA690" s="111"/>
      <c r="EB690" s="17"/>
      <c r="EC690" s="17"/>
      <c r="ED690" s="17"/>
      <c r="EE690" s="17"/>
      <c r="EF690" s="17"/>
      <c r="EG690" s="17"/>
      <c r="EH690" s="17"/>
      <c r="EI690" s="17"/>
      <c r="EJ690" s="17"/>
      <c r="EK690" s="17"/>
    </row>
    <row r="691" spans="1:141" ht="16.5" customHeight="1">
      <c r="A691" s="17"/>
      <c r="B691" s="17"/>
      <c r="C691" s="17"/>
      <c r="D691" s="145"/>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46"/>
      <c r="AI691" s="146"/>
      <c r="AJ691" s="17"/>
      <c r="AK691" s="17"/>
      <c r="AL691" s="146"/>
      <c r="AM691" s="146"/>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c r="BN691" s="17"/>
      <c r="BO691" s="17"/>
      <c r="BP691" s="17"/>
      <c r="BQ691" s="17"/>
      <c r="BR691" s="17"/>
      <c r="BS691" s="17"/>
      <c r="BT691" s="17"/>
      <c r="BU691" s="17"/>
      <c r="BV691" s="17"/>
      <c r="BW691" s="17"/>
      <c r="BX691" s="17"/>
      <c r="BY691" s="17"/>
      <c r="BZ691" s="17"/>
      <c r="CA691" s="17"/>
      <c r="CB691" s="17"/>
      <c r="CC691" s="17"/>
      <c r="CD691" s="17"/>
      <c r="CE691" s="17"/>
      <c r="CF691" s="17"/>
      <c r="CG691" s="17"/>
      <c r="CH691" s="17"/>
      <c r="CI691" s="17"/>
      <c r="CJ691" s="17"/>
      <c r="CK691" s="17"/>
      <c r="CL691" s="17"/>
      <c r="CM691" s="17"/>
      <c r="CN691" s="17"/>
      <c r="CO691" s="17"/>
      <c r="CP691" s="17"/>
      <c r="CQ691" s="17"/>
      <c r="CR691" s="17"/>
      <c r="CS691" s="17"/>
      <c r="CT691" s="17"/>
      <c r="CU691" s="17"/>
      <c r="CV691" s="17"/>
      <c r="CW691" s="17"/>
      <c r="CX691" s="17"/>
      <c r="CY691" s="17"/>
      <c r="CZ691" s="17"/>
      <c r="DA691" s="17"/>
      <c r="DB691" s="17"/>
      <c r="DC691" s="17"/>
      <c r="DD691" s="17"/>
      <c r="DE691" s="17"/>
      <c r="DF691" s="17"/>
      <c r="DG691" s="17"/>
      <c r="DH691" s="17"/>
      <c r="DI691" s="17"/>
      <c r="DJ691" s="17"/>
      <c r="DK691" s="17"/>
      <c r="DL691" s="17"/>
      <c r="DM691" s="17"/>
      <c r="DN691" s="17"/>
      <c r="DO691" s="17"/>
      <c r="DP691" s="17"/>
      <c r="DQ691" s="17"/>
      <c r="DR691" s="17"/>
      <c r="DS691" s="17"/>
      <c r="DT691" s="17"/>
      <c r="DU691" s="17"/>
      <c r="DV691" s="111"/>
      <c r="DW691" s="111"/>
      <c r="DX691" s="111"/>
      <c r="DY691" s="111"/>
      <c r="DZ691" s="111"/>
      <c r="EA691" s="111"/>
      <c r="EB691" s="17"/>
      <c r="EC691" s="17"/>
      <c r="ED691" s="17"/>
      <c r="EE691" s="17"/>
      <c r="EF691" s="17"/>
      <c r="EG691" s="17"/>
      <c r="EH691" s="17"/>
      <c r="EI691" s="17"/>
      <c r="EJ691" s="17"/>
      <c r="EK691" s="17"/>
    </row>
    <row r="692" spans="1:141" ht="16.5" customHeight="1">
      <c r="A692" s="17"/>
      <c r="B692" s="17"/>
      <c r="C692" s="17"/>
      <c r="D692" s="145"/>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46"/>
      <c r="AI692" s="146"/>
      <c r="AJ692" s="17"/>
      <c r="AK692" s="17"/>
      <c r="AL692" s="146"/>
      <c r="AM692" s="146"/>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c r="BN692" s="17"/>
      <c r="BO692" s="17"/>
      <c r="BP692" s="17"/>
      <c r="BQ692" s="17"/>
      <c r="BR692" s="17"/>
      <c r="BS692" s="17"/>
      <c r="BT692" s="17"/>
      <c r="BU692" s="17"/>
      <c r="BV692" s="17"/>
      <c r="BW692" s="17"/>
      <c r="BX692" s="17"/>
      <c r="BY692" s="17"/>
      <c r="BZ692" s="17"/>
      <c r="CA692" s="17"/>
      <c r="CB692" s="17"/>
      <c r="CC692" s="17"/>
      <c r="CD692" s="17"/>
      <c r="CE692" s="17"/>
      <c r="CF692" s="17"/>
      <c r="CG692" s="17"/>
      <c r="CH692" s="17"/>
      <c r="CI692" s="17"/>
      <c r="CJ692" s="17"/>
      <c r="CK692" s="17"/>
      <c r="CL692" s="17"/>
      <c r="CM692" s="17"/>
      <c r="CN692" s="17"/>
      <c r="CO692" s="17"/>
      <c r="CP692" s="17"/>
      <c r="CQ692" s="17"/>
      <c r="CR692" s="17"/>
      <c r="CS692" s="17"/>
      <c r="CT692" s="17"/>
      <c r="CU692" s="17"/>
      <c r="CV692" s="17"/>
      <c r="CW692" s="17"/>
      <c r="CX692" s="17"/>
      <c r="CY692" s="17"/>
      <c r="CZ692" s="17"/>
      <c r="DA692" s="17"/>
      <c r="DB692" s="17"/>
      <c r="DC692" s="17"/>
      <c r="DD692" s="17"/>
      <c r="DE692" s="17"/>
      <c r="DF692" s="17"/>
      <c r="DG692" s="17"/>
      <c r="DH692" s="17"/>
      <c r="DI692" s="17"/>
      <c r="DJ692" s="17"/>
      <c r="DK692" s="17"/>
      <c r="DL692" s="17"/>
      <c r="DM692" s="17"/>
      <c r="DN692" s="17"/>
      <c r="DO692" s="17"/>
      <c r="DP692" s="17"/>
      <c r="DQ692" s="17"/>
      <c r="DR692" s="17"/>
      <c r="DS692" s="17"/>
      <c r="DT692" s="17"/>
      <c r="DU692" s="17"/>
      <c r="DV692" s="111"/>
      <c r="DW692" s="111"/>
      <c r="DX692" s="111"/>
      <c r="DY692" s="111"/>
      <c r="DZ692" s="111"/>
      <c r="EA692" s="111"/>
      <c r="EB692" s="17"/>
      <c r="EC692" s="17"/>
      <c r="ED692" s="17"/>
      <c r="EE692" s="17"/>
      <c r="EF692" s="17"/>
      <c r="EG692" s="17"/>
      <c r="EH692" s="17"/>
      <c r="EI692" s="17"/>
      <c r="EJ692" s="17"/>
      <c r="EK692" s="17"/>
    </row>
    <row r="693" spans="1:141" ht="16.5" customHeight="1">
      <c r="A693" s="17"/>
      <c r="B693" s="17"/>
      <c r="C693" s="17"/>
      <c r="D693" s="145"/>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46"/>
      <c r="AI693" s="146"/>
      <c r="AJ693" s="17"/>
      <c r="AK693" s="17"/>
      <c r="AL693" s="146"/>
      <c r="AM693" s="146"/>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c r="BN693" s="17"/>
      <c r="BO693" s="17"/>
      <c r="BP693" s="17"/>
      <c r="BQ693" s="17"/>
      <c r="BR693" s="17"/>
      <c r="BS693" s="17"/>
      <c r="BT693" s="17"/>
      <c r="BU693" s="17"/>
      <c r="BV693" s="17"/>
      <c r="BW693" s="17"/>
      <c r="BX693" s="17"/>
      <c r="BY693" s="17"/>
      <c r="BZ693" s="17"/>
      <c r="CA693" s="17"/>
      <c r="CB693" s="17"/>
      <c r="CC693" s="17"/>
      <c r="CD693" s="17"/>
      <c r="CE693" s="17"/>
      <c r="CF693" s="17"/>
      <c r="CG693" s="17"/>
      <c r="CH693" s="17"/>
      <c r="CI693" s="17"/>
      <c r="CJ693" s="17"/>
      <c r="CK693" s="17"/>
      <c r="CL693" s="17"/>
      <c r="CM693" s="17"/>
      <c r="CN693" s="17"/>
      <c r="CO693" s="17"/>
      <c r="CP693" s="17"/>
      <c r="CQ693" s="17"/>
      <c r="CR693" s="17"/>
      <c r="CS693" s="17"/>
      <c r="CT693" s="17"/>
      <c r="CU693" s="17"/>
      <c r="CV693" s="17"/>
      <c r="CW693" s="17"/>
      <c r="CX693" s="17"/>
      <c r="CY693" s="17"/>
      <c r="CZ693" s="17"/>
      <c r="DA693" s="17"/>
      <c r="DB693" s="17"/>
      <c r="DC693" s="17"/>
      <c r="DD693" s="17"/>
      <c r="DE693" s="17"/>
      <c r="DF693" s="17"/>
      <c r="DG693" s="17"/>
      <c r="DH693" s="17"/>
      <c r="DI693" s="17"/>
      <c r="DJ693" s="17"/>
      <c r="DK693" s="17"/>
      <c r="DL693" s="17"/>
      <c r="DM693" s="17"/>
      <c r="DN693" s="17"/>
      <c r="DO693" s="17"/>
      <c r="DP693" s="17"/>
      <c r="DQ693" s="17"/>
      <c r="DR693" s="17"/>
      <c r="DS693" s="17"/>
      <c r="DT693" s="17"/>
      <c r="DU693" s="17"/>
      <c r="DV693" s="111"/>
      <c r="DW693" s="111"/>
      <c r="DX693" s="111"/>
      <c r="DY693" s="111"/>
      <c r="DZ693" s="111"/>
      <c r="EA693" s="111"/>
      <c r="EB693" s="17"/>
      <c r="EC693" s="17"/>
      <c r="ED693" s="17"/>
      <c r="EE693" s="17"/>
      <c r="EF693" s="17"/>
      <c r="EG693" s="17"/>
      <c r="EH693" s="17"/>
      <c r="EI693" s="17"/>
      <c r="EJ693" s="17"/>
      <c r="EK693" s="17"/>
    </row>
    <row r="694" spans="1:141" ht="16.5" customHeight="1">
      <c r="A694" s="17"/>
      <c r="B694" s="17"/>
      <c r="C694" s="17"/>
      <c r="D694" s="145"/>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46"/>
      <c r="AI694" s="146"/>
      <c r="AJ694" s="17"/>
      <c r="AK694" s="17"/>
      <c r="AL694" s="146"/>
      <c r="AM694" s="146"/>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c r="BN694" s="17"/>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c r="CO694" s="17"/>
      <c r="CP694" s="17"/>
      <c r="CQ694" s="17"/>
      <c r="CR694" s="17"/>
      <c r="CS694" s="17"/>
      <c r="CT694" s="17"/>
      <c r="CU694" s="17"/>
      <c r="CV694" s="17"/>
      <c r="CW694" s="17"/>
      <c r="CX694" s="17"/>
      <c r="CY694" s="17"/>
      <c r="CZ694" s="17"/>
      <c r="DA694" s="17"/>
      <c r="DB694" s="17"/>
      <c r="DC694" s="17"/>
      <c r="DD694" s="17"/>
      <c r="DE694" s="17"/>
      <c r="DF694" s="17"/>
      <c r="DG694" s="17"/>
      <c r="DH694" s="17"/>
      <c r="DI694" s="17"/>
      <c r="DJ694" s="17"/>
      <c r="DK694" s="17"/>
      <c r="DL694" s="17"/>
      <c r="DM694" s="17"/>
      <c r="DN694" s="17"/>
      <c r="DO694" s="17"/>
      <c r="DP694" s="17"/>
      <c r="DQ694" s="17"/>
      <c r="DR694" s="17"/>
      <c r="DS694" s="17"/>
      <c r="DT694" s="17"/>
      <c r="DU694" s="17"/>
      <c r="DV694" s="111"/>
      <c r="DW694" s="111"/>
      <c r="DX694" s="111"/>
      <c r="DY694" s="111"/>
      <c r="DZ694" s="111"/>
      <c r="EA694" s="111"/>
      <c r="EB694" s="17"/>
      <c r="EC694" s="17"/>
      <c r="ED694" s="17"/>
      <c r="EE694" s="17"/>
      <c r="EF694" s="17"/>
      <c r="EG694" s="17"/>
      <c r="EH694" s="17"/>
      <c r="EI694" s="17"/>
      <c r="EJ694" s="17"/>
      <c r="EK694" s="17"/>
    </row>
    <row r="695" spans="1:141" ht="16.5" customHeight="1">
      <c r="A695" s="17"/>
      <c r="B695" s="17"/>
      <c r="C695" s="17"/>
      <c r="D695" s="145"/>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46"/>
      <c r="AI695" s="146"/>
      <c r="AJ695" s="17"/>
      <c r="AK695" s="17"/>
      <c r="AL695" s="146"/>
      <c r="AM695" s="146"/>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c r="BN695" s="17"/>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c r="CO695" s="17"/>
      <c r="CP695" s="17"/>
      <c r="CQ695" s="17"/>
      <c r="CR695" s="17"/>
      <c r="CS695" s="17"/>
      <c r="CT695" s="17"/>
      <c r="CU695" s="17"/>
      <c r="CV695" s="17"/>
      <c r="CW695" s="17"/>
      <c r="CX695" s="17"/>
      <c r="CY695" s="17"/>
      <c r="CZ695" s="17"/>
      <c r="DA695" s="17"/>
      <c r="DB695" s="17"/>
      <c r="DC695" s="17"/>
      <c r="DD695" s="17"/>
      <c r="DE695" s="17"/>
      <c r="DF695" s="17"/>
      <c r="DG695" s="17"/>
      <c r="DH695" s="17"/>
      <c r="DI695" s="17"/>
      <c r="DJ695" s="17"/>
      <c r="DK695" s="17"/>
      <c r="DL695" s="17"/>
      <c r="DM695" s="17"/>
      <c r="DN695" s="17"/>
      <c r="DO695" s="17"/>
      <c r="DP695" s="17"/>
      <c r="DQ695" s="17"/>
      <c r="DR695" s="17"/>
      <c r="DS695" s="17"/>
      <c r="DT695" s="17"/>
      <c r="DU695" s="17"/>
      <c r="DV695" s="111"/>
      <c r="DW695" s="111"/>
      <c r="DX695" s="111"/>
      <c r="DY695" s="111"/>
      <c r="DZ695" s="111"/>
      <c r="EA695" s="111"/>
      <c r="EB695" s="17"/>
      <c r="EC695" s="17"/>
      <c r="ED695" s="17"/>
      <c r="EE695" s="17"/>
      <c r="EF695" s="17"/>
      <c r="EG695" s="17"/>
      <c r="EH695" s="17"/>
      <c r="EI695" s="17"/>
      <c r="EJ695" s="17"/>
      <c r="EK695" s="17"/>
    </row>
    <row r="696" spans="1:141" ht="16.5" customHeight="1">
      <c r="A696" s="17"/>
      <c r="B696" s="17"/>
      <c r="C696" s="17"/>
      <c r="D696" s="145"/>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46"/>
      <c r="AI696" s="146"/>
      <c r="AJ696" s="17"/>
      <c r="AK696" s="17"/>
      <c r="AL696" s="146"/>
      <c r="AM696" s="146"/>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c r="BN696" s="17"/>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c r="CO696" s="17"/>
      <c r="CP696" s="17"/>
      <c r="CQ696" s="17"/>
      <c r="CR696" s="17"/>
      <c r="CS696" s="17"/>
      <c r="CT696" s="17"/>
      <c r="CU696" s="17"/>
      <c r="CV696" s="17"/>
      <c r="CW696" s="17"/>
      <c r="CX696" s="17"/>
      <c r="CY696" s="17"/>
      <c r="CZ696" s="17"/>
      <c r="DA696" s="17"/>
      <c r="DB696" s="17"/>
      <c r="DC696" s="17"/>
      <c r="DD696" s="17"/>
      <c r="DE696" s="17"/>
      <c r="DF696" s="17"/>
      <c r="DG696" s="17"/>
      <c r="DH696" s="17"/>
      <c r="DI696" s="17"/>
      <c r="DJ696" s="17"/>
      <c r="DK696" s="17"/>
      <c r="DL696" s="17"/>
      <c r="DM696" s="17"/>
      <c r="DN696" s="17"/>
      <c r="DO696" s="17"/>
      <c r="DP696" s="17"/>
      <c r="DQ696" s="17"/>
      <c r="DR696" s="17"/>
      <c r="DS696" s="17"/>
      <c r="DT696" s="17"/>
      <c r="DU696" s="17"/>
      <c r="DV696" s="111"/>
      <c r="DW696" s="111"/>
      <c r="DX696" s="111"/>
      <c r="DY696" s="111"/>
      <c r="DZ696" s="111"/>
      <c r="EA696" s="111"/>
      <c r="EB696" s="17"/>
      <c r="EC696" s="17"/>
      <c r="ED696" s="17"/>
      <c r="EE696" s="17"/>
      <c r="EF696" s="17"/>
      <c r="EG696" s="17"/>
      <c r="EH696" s="17"/>
      <c r="EI696" s="17"/>
      <c r="EJ696" s="17"/>
      <c r="EK696" s="17"/>
    </row>
    <row r="697" spans="1:141" ht="16.5" customHeight="1">
      <c r="A697" s="17"/>
      <c r="B697" s="17"/>
      <c r="C697" s="17"/>
      <c r="D697" s="145"/>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46"/>
      <c r="AI697" s="146"/>
      <c r="AJ697" s="17"/>
      <c r="AK697" s="17"/>
      <c r="AL697" s="146"/>
      <c r="AM697" s="146"/>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c r="BN697" s="1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c r="CO697" s="17"/>
      <c r="CP697" s="17"/>
      <c r="CQ697" s="17"/>
      <c r="CR697" s="17"/>
      <c r="CS697" s="17"/>
      <c r="CT697" s="17"/>
      <c r="CU697" s="17"/>
      <c r="CV697" s="17"/>
      <c r="CW697" s="17"/>
      <c r="CX697" s="17"/>
      <c r="CY697" s="17"/>
      <c r="CZ697" s="17"/>
      <c r="DA697" s="17"/>
      <c r="DB697" s="17"/>
      <c r="DC697" s="17"/>
      <c r="DD697" s="17"/>
      <c r="DE697" s="17"/>
      <c r="DF697" s="17"/>
      <c r="DG697" s="17"/>
      <c r="DH697" s="17"/>
      <c r="DI697" s="17"/>
      <c r="DJ697" s="17"/>
      <c r="DK697" s="17"/>
      <c r="DL697" s="17"/>
      <c r="DM697" s="17"/>
      <c r="DN697" s="17"/>
      <c r="DO697" s="17"/>
      <c r="DP697" s="17"/>
      <c r="DQ697" s="17"/>
      <c r="DR697" s="17"/>
      <c r="DS697" s="17"/>
      <c r="DT697" s="17"/>
      <c r="DU697" s="17"/>
      <c r="DV697" s="111"/>
      <c r="DW697" s="111"/>
      <c r="DX697" s="111"/>
      <c r="DY697" s="111"/>
      <c r="DZ697" s="111"/>
      <c r="EA697" s="111"/>
      <c r="EB697" s="17"/>
      <c r="EC697" s="17"/>
      <c r="ED697" s="17"/>
      <c r="EE697" s="17"/>
      <c r="EF697" s="17"/>
      <c r="EG697" s="17"/>
      <c r="EH697" s="17"/>
      <c r="EI697" s="17"/>
      <c r="EJ697" s="17"/>
      <c r="EK697" s="17"/>
    </row>
    <row r="698" spans="1:141" ht="16.5" customHeight="1">
      <c r="A698" s="17"/>
      <c r="B698" s="17"/>
      <c r="C698" s="17"/>
      <c r="D698" s="145"/>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46"/>
      <c r="AI698" s="146"/>
      <c r="AJ698" s="17"/>
      <c r="AK698" s="17"/>
      <c r="AL698" s="146"/>
      <c r="AM698" s="146"/>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c r="BN698" s="1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c r="CO698" s="17"/>
      <c r="CP698" s="17"/>
      <c r="CQ698" s="17"/>
      <c r="CR698" s="17"/>
      <c r="CS698" s="17"/>
      <c r="CT698" s="17"/>
      <c r="CU698" s="17"/>
      <c r="CV698" s="17"/>
      <c r="CW698" s="17"/>
      <c r="CX698" s="17"/>
      <c r="CY698" s="17"/>
      <c r="CZ698" s="17"/>
      <c r="DA698" s="17"/>
      <c r="DB698" s="17"/>
      <c r="DC698" s="17"/>
      <c r="DD698" s="17"/>
      <c r="DE698" s="17"/>
      <c r="DF698" s="17"/>
      <c r="DG698" s="17"/>
      <c r="DH698" s="17"/>
      <c r="DI698" s="17"/>
      <c r="DJ698" s="17"/>
      <c r="DK698" s="17"/>
      <c r="DL698" s="17"/>
      <c r="DM698" s="17"/>
      <c r="DN698" s="17"/>
      <c r="DO698" s="17"/>
      <c r="DP698" s="17"/>
      <c r="DQ698" s="17"/>
      <c r="DR698" s="17"/>
      <c r="DS698" s="17"/>
      <c r="DT698" s="17"/>
      <c r="DU698" s="17"/>
      <c r="DV698" s="111"/>
      <c r="DW698" s="111"/>
      <c r="DX698" s="111"/>
      <c r="DY698" s="111"/>
      <c r="DZ698" s="111"/>
      <c r="EA698" s="111"/>
      <c r="EB698" s="17"/>
      <c r="EC698" s="17"/>
      <c r="ED698" s="17"/>
      <c r="EE698" s="17"/>
      <c r="EF698" s="17"/>
      <c r="EG698" s="17"/>
      <c r="EH698" s="17"/>
      <c r="EI698" s="17"/>
      <c r="EJ698" s="17"/>
      <c r="EK698" s="17"/>
    </row>
    <row r="699" spans="1:141" ht="16.5" customHeight="1">
      <c r="A699" s="17"/>
      <c r="B699" s="17"/>
      <c r="C699" s="17"/>
      <c r="D699" s="145"/>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46"/>
      <c r="AI699" s="146"/>
      <c r="AJ699" s="17"/>
      <c r="AK699" s="17"/>
      <c r="AL699" s="146"/>
      <c r="AM699" s="146"/>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c r="BN699" s="17"/>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c r="CO699" s="17"/>
      <c r="CP699" s="17"/>
      <c r="CQ699" s="17"/>
      <c r="CR699" s="17"/>
      <c r="CS699" s="17"/>
      <c r="CT699" s="17"/>
      <c r="CU699" s="17"/>
      <c r="CV699" s="17"/>
      <c r="CW699" s="17"/>
      <c r="CX699" s="17"/>
      <c r="CY699" s="17"/>
      <c r="CZ699" s="17"/>
      <c r="DA699" s="17"/>
      <c r="DB699" s="17"/>
      <c r="DC699" s="17"/>
      <c r="DD699" s="17"/>
      <c r="DE699" s="17"/>
      <c r="DF699" s="17"/>
      <c r="DG699" s="17"/>
      <c r="DH699" s="17"/>
      <c r="DI699" s="17"/>
      <c r="DJ699" s="17"/>
      <c r="DK699" s="17"/>
      <c r="DL699" s="17"/>
      <c r="DM699" s="17"/>
      <c r="DN699" s="17"/>
      <c r="DO699" s="17"/>
      <c r="DP699" s="17"/>
      <c r="DQ699" s="17"/>
      <c r="DR699" s="17"/>
      <c r="DS699" s="17"/>
      <c r="DT699" s="17"/>
      <c r="DU699" s="17"/>
      <c r="DV699" s="111"/>
      <c r="DW699" s="111"/>
      <c r="DX699" s="111"/>
      <c r="DY699" s="111"/>
      <c r="DZ699" s="111"/>
      <c r="EA699" s="111"/>
      <c r="EB699" s="17"/>
      <c r="EC699" s="17"/>
      <c r="ED699" s="17"/>
      <c r="EE699" s="17"/>
      <c r="EF699" s="17"/>
      <c r="EG699" s="17"/>
      <c r="EH699" s="17"/>
      <c r="EI699" s="17"/>
      <c r="EJ699" s="17"/>
      <c r="EK699" s="17"/>
    </row>
    <row r="700" spans="1:141" ht="16.5" customHeight="1">
      <c r="A700" s="17"/>
      <c r="B700" s="17"/>
      <c r="C700" s="17"/>
      <c r="D700" s="145"/>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46"/>
      <c r="AI700" s="146"/>
      <c r="AJ700" s="17"/>
      <c r="AK700" s="17"/>
      <c r="AL700" s="146"/>
      <c r="AM700" s="146"/>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c r="BN700" s="17"/>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c r="CO700" s="17"/>
      <c r="CP700" s="17"/>
      <c r="CQ700" s="17"/>
      <c r="CR700" s="17"/>
      <c r="CS700" s="17"/>
      <c r="CT700" s="17"/>
      <c r="CU700" s="17"/>
      <c r="CV700" s="17"/>
      <c r="CW700" s="17"/>
      <c r="CX700" s="17"/>
      <c r="CY700" s="17"/>
      <c r="CZ700" s="17"/>
      <c r="DA700" s="17"/>
      <c r="DB700" s="17"/>
      <c r="DC700" s="17"/>
      <c r="DD700" s="17"/>
      <c r="DE700" s="17"/>
      <c r="DF700" s="17"/>
      <c r="DG700" s="17"/>
      <c r="DH700" s="17"/>
      <c r="DI700" s="17"/>
      <c r="DJ700" s="17"/>
      <c r="DK700" s="17"/>
      <c r="DL700" s="17"/>
      <c r="DM700" s="17"/>
      <c r="DN700" s="17"/>
      <c r="DO700" s="17"/>
      <c r="DP700" s="17"/>
      <c r="DQ700" s="17"/>
      <c r="DR700" s="17"/>
      <c r="DS700" s="17"/>
      <c r="DT700" s="17"/>
      <c r="DU700" s="17"/>
      <c r="DV700" s="111"/>
      <c r="DW700" s="111"/>
      <c r="DX700" s="111"/>
      <c r="DY700" s="111"/>
      <c r="DZ700" s="111"/>
      <c r="EA700" s="111"/>
      <c r="EB700" s="17"/>
      <c r="EC700" s="17"/>
      <c r="ED700" s="17"/>
      <c r="EE700" s="17"/>
      <c r="EF700" s="17"/>
      <c r="EG700" s="17"/>
      <c r="EH700" s="17"/>
      <c r="EI700" s="17"/>
      <c r="EJ700" s="17"/>
      <c r="EK700" s="17"/>
    </row>
    <row r="701" spans="1:141" ht="16.5" customHeight="1">
      <c r="A701" s="17"/>
      <c r="B701" s="17"/>
      <c r="C701" s="17"/>
      <c r="D701" s="145"/>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46"/>
      <c r="AI701" s="146"/>
      <c r="AJ701" s="17"/>
      <c r="AK701" s="17"/>
      <c r="AL701" s="146"/>
      <c r="AM701" s="146"/>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c r="BN701" s="17"/>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c r="CO701" s="17"/>
      <c r="CP701" s="17"/>
      <c r="CQ701" s="17"/>
      <c r="CR701" s="17"/>
      <c r="CS701" s="17"/>
      <c r="CT701" s="17"/>
      <c r="CU701" s="17"/>
      <c r="CV701" s="17"/>
      <c r="CW701" s="17"/>
      <c r="CX701" s="17"/>
      <c r="CY701" s="17"/>
      <c r="CZ701" s="17"/>
      <c r="DA701" s="17"/>
      <c r="DB701" s="17"/>
      <c r="DC701" s="17"/>
      <c r="DD701" s="17"/>
      <c r="DE701" s="17"/>
      <c r="DF701" s="17"/>
      <c r="DG701" s="17"/>
      <c r="DH701" s="17"/>
      <c r="DI701" s="17"/>
      <c r="DJ701" s="17"/>
      <c r="DK701" s="17"/>
      <c r="DL701" s="17"/>
      <c r="DM701" s="17"/>
      <c r="DN701" s="17"/>
      <c r="DO701" s="17"/>
      <c r="DP701" s="17"/>
      <c r="DQ701" s="17"/>
      <c r="DR701" s="17"/>
      <c r="DS701" s="17"/>
      <c r="DT701" s="17"/>
      <c r="DU701" s="17"/>
      <c r="DV701" s="111"/>
      <c r="DW701" s="111"/>
      <c r="DX701" s="111"/>
      <c r="DY701" s="111"/>
      <c r="DZ701" s="111"/>
      <c r="EA701" s="111"/>
      <c r="EB701" s="17"/>
      <c r="EC701" s="17"/>
      <c r="ED701" s="17"/>
      <c r="EE701" s="17"/>
      <c r="EF701" s="17"/>
      <c r="EG701" s="17"/>
      <c r="EH701" s="17"/>
      <c r="EI701" s="17"/>
      <c r="EJ701" s="17"/>
      <c r="EK701" s="17"/>
    </row>
    <row r="702" spans="1:141" ht="16.5" customHeight="1">
      <c r="A702" s="17"/>
      <c r="B702" s="17"/>
      <c r="C702" s="17"/>
      <c r="D702" s="145"/>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46"/>
      <c r="AI702" s="146"/>
      <c r="AJ702" s="17"/>
      <c r="AK702" s="17"/>
      <c r="AL702" s="146"/>
      <c r="AM702" s="146"/>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c r="BN702" s="17"/>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c r="CO702" s="17"/>
      <c r="CP702" s="17"/>
      <c r="CQ702" s="17"/>
      <c r="CR702" s="17"/>
      <c r="CS702" s="17"/>
      <c r="CT702" s="17"/>
      <c r="CU702" s="17"/>
      <c r="CV702" s="17"/>
      <c r="CW702" s="17"/>
      <c r="CX702" s="17"/>
      <c r="CY702" s="17"/>
      <c r="CZ702" s="17"/>
      <c r="DA702" s="17"/>
      <c r="DB702" s="17"/>
      <c r="DC702" s="17"/>
      <c r="DD702" s="17"/>
      <c r="DE702" s="17"/>
      <c r="DF702" s="17"/>
      <c r="DG702" s="17"/>
      <c r="DH702" s="17"/>
      <c r="DI702" s="17"/>
      <c r="DJ702" s="17"/>
      <c r="DK702" s="17"/>
      <c r="DL702" s="17"/>
      <c r="DM702" s="17"/>
      <c r="DN702" s="17"/>
      <c r="DO702" s="17"/>
      <c r="DP702" s="17"/>
      <c r="DQ702" s="17"/>
      <c r="DR702" s="17"/>
      <c r="DS702" s="17"/>
      <c r="DT702" s="17"/>
      <c r="DU702" s="17"/>
      <c r="DV702" s="111"/>
      <c r="DW702" s="111"/>
      <c r="DX702" s="111"/>
      <c r="DY702" s="111"/>
      <c r="DZ702" s="111"/>
      <c r="EA702" s="111"/>
      <c r="EB702" s="17"/>
      <c r="EC702" s="17"/>
      <c r="ED702" s="17"/>
      <c r="EE702" s="17"/>
      <c r="EF702" s="17"/>
      <c r="EG702" s="17"/>
      <c r="EH702" s="17"/>
      <c r="EI702" s="17"/>
      <c r="EJ702" s="17"/>
      <c r="EK702" s="17"/>
    </row>
    <row r="703" spans="1:141" ht="16.5" customHeight="1">
      <c r="A703" s="17"/>
      <c r="B703" s="17"/>
      <c r="C703" s="17"/>
      <c r="D703" s="145"/>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46"/>
      <c r="AI703" s="146"/>
      <c r="AJ703" s="17"/>
      <c r="AK703" s="17"/>
      <c r="AL703" s="146"/>
      <c r="AM703" s="146"/>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c r="BN703" s="17"/>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c r="CO703" s="17"/>
      <c r="CP703" s="17"/>
      <c r="CQ703" s="17"/>
      <c r="CR703" s="17"/>
      <c r="CS703" s="17"/>
      <c r="CT703" s="17"/>
      <c r="CU703" s="17"/>
      <c r="CV703" s="17"/>
      <c r="CW703" s="17"/>
      <c r="CX703" s="17"/>
      <c r="CY703" s="17"/>
      <c r="CZ703" s="17"/>
      <c r="DA703" s="17"/>
      <c r="DB703" s="17"/>
      <c r="DC703" s="17"/>
      <c r="DD703" s="17"/>
      <c r="DE703" s="17"/>
      <c r="DF703" s="17"/>
      <c r="DG703" s="17"/>
      <c r="DH703" s="17"/>
      <c r="DI703" s="17"/>
      <c r="DJ703" s="17"/>
      <c r="DK703" s="17"/>
      <c r="DL703" s="17"/>
      <c r="DM703" s="17"/>
      <c r="DN703" s="17"/>
      <c r="DO703" s="17"/>
      <c r="DP703" s="17"/>
      <c r="DQ703" s="17"/>
      <c r="DR703" s="17"/>
      <c r="DS703" s="17"/>
      <c r="DT703" s="17"/>
      <c r="DU703" s="17"/>
      <c r="DV703" s="111"/>
      <c r="DW703" s="111"/>
      <c r="DX703" s="111"/>
      <c r="DY703" s="111"/>
      <c r="DZ703" s="111"/>
      <c r="EA703" s="111"/>
      <c r="EB703" s="17"/>
      <c r="EC703" s="17"/>
      <c r="ED703" s="17"/>
      <c r="EE703" s="17"/>
      <c r="EF703" s="17"/>
      <c r="EG703" s="17"/>
      <c r="EH703" s="17"/>
      <c r="EI703" s="17"/>
      <c r="EJ703" s="17"/>
      <c r="EK703" s="17"/>
    </row>
    <row r="704" spans="1:141" ht="16.5" customHeight="1">
      <c r="A704" s="17"/>
      <c r="B704" s="17"/>
      <c r="C704" s="17"/>
      <c r="D704" s="145"/>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46"/>
      <c r="AI704" s="146"/>
      <c r="AJ704" s="17"/>
      <c r="AK704" s="17"/>
      <c r="AL704" s="146"/>
      <c r="AM704" s="146"/>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c r="BN704" s="17"/>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c r="CO704" s="17"/>
      <c r="CP704" s="17"/>
      <c r="CQ704" s="17"/>
      <c r="CR704" s="17"/>
      <c r="CS704" s="17"/>
      <c r="CT704" s="17"/>
      <c r="CU704" s="17"/>
      <c r="CV704" s="17"/>
      <c r="CW704" s="17"/>
      <c r="CX704" s="17"/>
      <c r="CY704" s="17"/>
      <c r="CZ704" s="17"/>
      <c r="DA704" s="17"/>
      <c r="DB704" s="17"/>
      <c r="DC704" s="17"/>
      <c r="DD704" s="17"/>
      <c r="DE704" s="17"/>
      <c r="DF704" s="17"/>
      <c r="DG704" s="17"/>
      <c r="DH704" s="17"/>
      <c r="DI704" s="17"/>
      <c r="DJ704" s="17"/>
      <c r="DK704" s="17"/>
      <c r="DL704" s="17"/>
      <c r="DM704" s="17"/>
      <c r="DN704" s="17"/>
      <c r="DO704" s="17"/>
      <c r="DP704" s="17"/>
      <c r="DQ704" s="17"/>
      <c r="DR704" s="17"/>
      <c r="DS704" s="17"/>
      <c r="DT704" s="17"/>
      <c r="DU704" s="17"/>
      <c r="DV704" s="111"/>
      <c r="DW704" s="111"/>
      <c r="DX704" s="111"/>
      <c r="DY704" s="111"/>
      <c r="DZ704" s="111"/>
      <c r="EA704" s="111"/>
      <c r="EB704" s="17"/>
      <c r="EC704" s="17"/>
      <c r="ED704" s="17"/>
      <c r="EE704" s="17"/>
      <c r="EF704" s="17"/>
      <c r="EG704" s="17"/>
      <c r="EH704" s="17"/>
      <c r="EI704" s="17"/>
      <c r="EJ704" s="17"/>
      <c r="EK704" s="17"/>
    </row>
    <row r="705" spans="1:141" ht="16.5" customHeight="1">
      <c r="A705" s="17"/>
      <c r="B705" s="17"/>
      <c r="C705" s="17"/>
      <c r="D705" s="145"/>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46"/>
      <c r="AI705" s="146"/>
      <c r="AJ705" s="17"/>
      <c r="AK705" s="17"/>
      <c r="AL705" s="146"/>
      <c r="AM705" s="146"/>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c r="BN705" s="17"/>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c r="CO705" s="17"/>
      <c r="CP705" s="17"/>
      <c r="CQ705" s="17"/>
      <c r="CR705" s="17"/>
      <c r="CS705" s="17"/>
      <c r="CT705" s="17"/>
      <c r="CU705" s="17"/>
      <c r="CV705" s="17"/>
      <c r="CW705" s="17"/>
      <c r="CX705" s="17"/>
      <c r="CY705" s="17"/>
      <c r="CZ705" s="17"/>
      <c r="DA705" s="17"/>
      <c r="DB705" s="17"/>
      <c r="DC705" s="17"/>
      <c r="DD705" s="17"/>
      <c r="DE705" s="17"/>
      <c r="DF705" s="17"/>
      <c r="DG705" s="17"/>
      <c r="DH705" s="17"/>
      <c r="DI705" s="17"/>
      <c r="DJ705" s="17"/>
      <c r="DK705" s="17"/>
      <c r="DL705" s="17"/>
      <c r="DM705" s="17"/>
      <c r="DN705" s="17"/>
      <c r="DO705" s="17"/>
      <c r="DP705" s="17"/>
      <c r="DQ705" s="17"/>
      <c r="DR705" s="17"/>
      <c r="DS705" s="17"/>
      <c r="DT705" s="17"/>
      <c r="DU705" s="17"/>
      <c r="DV705" s="111"/>
      <c r="DW705" s="111"/>
      <c r="DX705" s="111"/>
      <c r="DY705" s="111"/>
      <c r="DZ705" s="111"/>
      <c r="EA705" s="111"/>
      <c r="EB705" s="17"/>
      <c r="EC705" s="17"/>
      <c r="ED705" s="17"/>
      <c r="EE705" s="17"/>
      <c r="EF705" s="17"/>
      <c r="EG705" s="17"/>
      <c r="EH705" s="17"/>
      <c r="EI705" s="17"/>
      <c r="EJ705" s="17"/>
      <c r="EK705" s="17"/>
    </row>
    <row r="706" spans="1:141" ht="16.5" customHeight="1">
      <c r="A706" s="17"/>
      <c r="B706" s="17"/>
      <c r="C706" s="17"/>
      <c r="D706" s="145"/>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46"/>
      <c r="AI706" s="146"/>
      <c r="AJ706" s="17"/>
      <c r="AK706" s="17"/>
      <c r="AL706" s="146"/>
      <c r="AM706" s="146"/>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c r="BN706" s="17"/>
      <c r="BO706" s="17"/>
      <c r="BP706" s="17"/>
      <c r="BQ706" s="17"/>
      <c r="BR706" s="17"/>
      <c r="BS706" s="17"/>
      <c r="BT706" s="17"/>
      <c r="BU706" s="17"/>
      <c r="BV706" s="17"/>
      <c r="BW706" s="17"/>
      <c r="BX706" s="17"/>
      <c r="BY706" s="17"/>
      <c r="BZ706" s="17"/>
      <c r="CA706" s="17"/>
      <c r="CB706" s="17"/>
      <c r="CC706" s="17"/>
      <c r="CD706" s="17"/>
      <c r="CE706" s="17"/>
      <c r="CF706" s="17"/>
      <c r="CG706" s="17"/>
      <c r="CH706" s="17"/>
      <c r="CI706" s="17"/>
      <c r="CJ706" s="17"/>
      <c r="CK706" s="17"/>
      <c r="CL706" s="17"/>
      <c r="CM706" s="17"/>
      <c r="CN706" s="17"/>
      <c r="CO706" s="17"/>
      <c r="CP706" s="17"/>
      <c r="CQ706" s="17"/>
      <c r="CR706" s="17"/>
      <c r="CS706" s="17"/>
      <c r="CT706" s="17"/>
      <c r="CU706" s="17"/>
      <c r="CV706" s="17"/>
      <c r="CW706" s="17"/>
      <c r="CX706" s="17"/>
      <c r="CY706" s="17"/>
      <c r="CZ706" s="17"/>
      <c r="DA706" s="17"/>
      <c r="DB706" s="17"/>
      <c r="DC706" s="17"/>
      <c r="DD706" s="17"/>
      <c r="DE706" s="17"/>
      <c r="DF706" s="17"/>
      <c r="DG706" s="17"/>
      <c r="DH706" s="17"/>
      <c r="DI706" s="17"/>
      <c r="DJ706" s="17"/>
      <c r="DK706" s="17"/>
      <c r="DL706" s="17"/>
      <c r="DM706" s="17"/>
      <c r="DN706" s="17"/>
      <c r="DO706" s="17"/>
      <c r="DP706" s="17"/>
      <c r="DQ706" s="17"/>
      <c r="DR706" s="17"/>
      <c r="DS706" s="17"/>
      <c r="DT706" s="17"/>
      <c r="DU706" s="17"/>
      <c r="DV706" s="111"/>
      <c r="DW706" s="111"/>
      <c r="DX706" s="111"/>
      <c r="DY706" s="111"/>
      <c r="DZ706" s="111"/>
      <c r="EA706" s="111"/>
      <c r="EB706" s="17"/>
      <c r="EC706" s="17"/>
      <c r="ED706" s="17"/>
      <c r="EE706" s="17"/>
      <c r="EF706" s="17"/>
      <c r="EG706" s="17"/>
      <c r="EH706" s="17"/>
      <c r="EI706" s="17"/>
      <c r="EJ706" s="17"/>
      <c r="EK706" s="17"/>
    </row>
    <row r="707" spans="1:141" ht="16.5" customHeight="1">
      <c r="A707" s="17"/>
      <c r="B707" s="17"/>
      <c r="C707" s="17"/>
      <c r="D707" s="145"/>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46"/>
      <c r="AI707" s="146"/>
      <c r="AJ707" s="17"/>
      <c r="AK707" s="17"/>
      <c r="AL707" s="146"/>
      <c r="AM707" s="146"/>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c r="BN707" s="17"/>
      <c r="BO707" s="17"/>
      <c r="BP707" s="17"/>
      <c r="BQ707" s="17"/>
      <c r="BR707" s="17"/>
      <c r="BS707" s="17"/>
      <c r="BT707" s="17"/>
      <c r="BU707" s="17"/>
      <c r="BV707" s="17"/>
      <c r="BW707" s="17"/>
      <c r="BX707" s="17"/>
      <c r="BY707" s="17"/>
      <c r="BZ707" s="17"/>
      <c r="CA707" s="17"/>
      <c r="CB707" s="17"/>
      <c r="CC707" s="17"/>
      <c r="CD707" s="17"/>
      <c r="CE707" s="17"/>
      <c r="CF707" s="17"/>
      <c r="CG707" s="17"/>
      <c r="CH707" s="17"/>
      <c r="CI707" s="17"/>
      <c r="CJ707" s="17"/>
      <c r="CK707" s="17"/>
      <c r="CL707" s="17"/>
      <c r="CM707" s="17"/>
      <c r="CN707" s="17"/>
      <c r="CO707" s="17"/>
      <c r="CP707" s="17"/>
      <c r="CQ707" s="17"/>
      <c r="CR707" s="17"/>
      <c r="CS707" s="17"/>
      <c r="CT707" s="17"/>
      <c r="CU707" s="17"/>
      <c r="CV707" s="17"/>
      <c r="CW707" s="17"/>
      <c r="CX707" s="17"/>
      <c r="CY707" s="17"/>
      <c r="CZ707" s="17"/>
      <c r="DA707" s="17"/>
      <c r="DB707" s="17"/>
      <c r="DC707" s="17"/>
      <c r="DD707" s="17"/>
      <c r="DE707" s="17"/>
      <c r="DF707" s="17"/>
      <c r="DG707" s="17"/>
      <c r="DH707" s="17"/>
      <c r="DI707" s="17"/>
      <c r="DJ707" s="17"/>
      <c r="DK707" s="17"/>
      <c r="DL707" s="17"/>
      <c r="DM707" s="17"/>
      <c r="DN707" s="17"/>
      <c r="DO707" s="17"/>
      <c r="DP707" s="17"/>
      <c r="DQ707" s="17"/>
      <c r="DR707" s="17"/>
      <c r="DS707" s="17"/>
      <c r="DT707" s="17"/>
      <c r="DU707" s="17"/>
      <c r="DV707" s="111"/>
      <c r="DW707" s="111"/>
      <c r="DX707" s="111"/>
      <c r="DY707" s="111"/>
      <c r="DZ707" s="111"/>
      <c r="EA707" s="111"/>
      <c r="EB707" s="17"/>
      <c r="EC707" s="17"/>
      <c r="ED707" s="17"/>
      <c r="EE707" s="17"/>
      <c r="EF707" s="17"/>
      <c r="EG707" s="17"/>
      <c r="EH707" s="17"/>
      <c r="EI707" s="17"/>
      <c r="EJ707" s="17"/>
      <c r="EK707" s="17"/>
    </row>
    <row r="708" spans="1:141" ht="16.5" customHeight="1">
      <c r="A708" s="17"/>
      <c r="B708" s="17"/>
      <c r="C708" s="17"/>
      <c r="D708" s="145"/>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46"/>
      <c r="AI708" s="146"/>
      <c r="AJ708" s="17"/>
      <c r="AK708" s="17"/>
      <c r="AL708" s="146"/>
      <c r="AM708" s="146"/>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c r="BN708" s="17"/>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c r="CX708" s="17"/>
      <c r="CY708" s="17"/>
      <c r="CZ708" s="17"/>
      <c r="DA708" s="17"/>
      <c r="DB708" s="17"/>
      <c r="DC708" s="17"/>
      <c r="DD708" s="17"/>
      <c r="DE708" s="17"/>
      <c r="DF708" s="17"/>
      <c r="DG708" s="17"/>
      <c r="DH708" s="17"/>
      <c r="DI708" s="17"/>
      <c r="DJ708" s="17"/>
      <c r="DK708" s="17"/>
      <c r="DL708" s="17"/>
      <c r="DM708" s="17"/>
      <c r="DN708" s="17"/>
      <c r="DO708" s="17"/>
      <c r="DP708" s="17"/>
      <c r="DQ708" s="17"/>
      <c r="DR708" s="17"/>
      <c r="DS708" s="17"/>
      <c r="DT708" s="17"/>
      <c r="DU708" s="17"/>
      <c r="DV708" s="111"/>
      <c r="DW708" s="111"/>
      <c r="DX708" s="111"/>
      <c r="DY708" s="111"/>
      <c r="DZ708" s="111"/>
      <c r="EA708" s="111"/>
      <c r="EB708" s="17"/>
      <c r="EC708" s="17"/>
      <c r="ED708" s="17"/>
      <c r="EE708" s="17"/>
      <c r="EF708" s="17"/>
      <c r="EG708" s="17"/>
      <c r="EH708" s="17"/>
      <c r="EI708" s="17"/>
      <c r="EJ708" s="17"/>
      <c r="EK708" s="17"/>
    </row>
    <row r="709" spans="1:141" ht="16.5" customHeight="1">
      <c r="A709" s="17"/>
      <c r="B709" s="17"/>
      <c r="C709" s="17"/>
      <c r="D709" s="145"/>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46"/>
      <c r="AI709" s="146"/>
      <c r="AJ709" s="17"/>
      <c r="AK709" s="17"/>
      <c r="AL709" s="146"/>
      <c r="AM709" s="146"/>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c r="BN709" s="17"/>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c r="CX709" s="17"/>
      <c r="CY709" s="17"/>
      <c r="CZ709" s="17"/>
      <c r="DA709" s="17"/>
      <c r="DB709" s="17"/>
      <c r="DC709" s="17"/>
      <c r="DD709" s="17"/>
      <c r="DE709" s="17"/>
      <c r="DF709" s="17"/>
      <c r="DG709" s="17"/>
      <c r="DH709" s="17"/>
      <c r="DI709" s="17"/>
      <c r="DJ709" s="17"/>
      <c r="DK709" s="17"/>
      <c r="DL709" s="17"/>
      <c r="DM709" s="17"/>
      <c r="DN709" s="17"/>
      <c r="DO709" s="17"/>
      <c r="DP709" s="17"/>
      <c r="DQ709" s="17"/>
      <c r="DR709" s="17"/>
      <c r="DS709" s="17"/>
      <c r="DT709" s="17"/>
      <c r="DU709" s="17"/>
      <c r="DV709" s="111"/>
      <c r="DW709" s="111"/>
      <c r="DX709" s="111"/>
      <c r="DY709" s="111"/>
      <c r="DZ709" s="111"/>
      <c r="EA709" s="111"/>
      <c r="EB709" s="17"/>
      <c r="EC709" s="17"/>
      <c r="ED709" s="17"/>
      <c r="EE709" s="17"/>
      <c r="EF709" s="17"/>
      <c r="EG709" s="17"/>
      <c r="EH709" s="17"/>
      <c r="EI709" s="17"/>
      <c r="EJ709" s="17"/>
      <c r="EK709" s="17"/>
    </row>
    <row r="710" spans="1:141" ht="16.5" customHeight="1">
      <c r="A710" s="17"/>
      <c r="B710" s="17"/>
      <c r="C710" s="17"/>
      <c r="D710" s="145"/>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46"/>
      <c r="AI710" s="146"/>
      <c r="AJ710" s="17"/>
      <c r="AK710" s="17"/>
      <c r="AL710" s="146"/>
      <c r="AM710" s="146"/>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c r="BN710" s="17"/>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c r="CX710" s="17"/>
      <c r="CY710" s="17"/>
      <c r="CZ710" s="17"/>
      <c r="DA710" s="17"/>
      <c r="DB710" s="17"/>
      <c r="DC710" s="17"/>
      <c r="DD710" s="17"/>
      <c r="DE710" s="17"/>
      <c r="DF710" s="17"/>
      <c r="DG710" s="17"/>
      <c r="DH710" s="17"/>
      <c r="DI710" s="17"/>
      <c r="DJ710" s="17"/>
      <c r="DK710" s="17"/>
      <c r="DL710" s="17"/>
      <c r="DM710" s="17"/>
      <c r="DN710" s="17"/>
      <c r="DO710" s="17"/>
      <c r="DP710" s="17"/>
      <c r="DQ710" s="17"/>
      <c r="DR710" s="17"/>
      <c r="DS710" s="17"/>
      <c r="DT710" s="17"/>
      <c r="DU710" s="17"/>
      <c r="DV710" s="111"/>
      <c r="DW710" s="111"/>
      <c r="DX710" s="111"/>
      <c r="DY710" s="111"/>
      <c r="DZ710" s="111"/>
      <c r="EA710" s="111"/>
      <c r="EB710" s="17"/>
      <c r="EC710" s="17"/>
      <c r="ED710" s="17"/>
      <c r="EE710" s="17"/>
      <c r="EF710" s="17"/>
      <c r="EG710" s="17"/>
      <c r="EH710" s="17"/>
      <c r="EI710" s="17"/>
      <c r="EJ710" s="17"/>
      <c r="EK710" s="17"/>
    </row>
    <row r="711" spans="1:141" ht="16.5" customHeight="1">
      <c r="A711" s="17"/>
      <c r="B711" s="17"/>
      <c r="C711" s="17"/>
      <c r="D711" s="145"/>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46"/>
      <c r="AI711" s="146"/>
      <c r="AJ711" s="17"/>
      <c r="AK711" s="17"/>
      <c r="AL711" s="146"/>
      <c r="AM711" s="146"/>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c r="BN711" s="17"/>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c r="CX711" s="17"/>
      <c r="CY711" s="17"/>
      <c r="CZ711" s="17"/>
      <c r="DA711" s="17"/>
      <c r="DB711" s="17"/>
      <c r="DC711" s="17"/>
      <c r="DD711" s="17"/>
      <c r="DE711" s="17"/>
      <c r="DF711" s="17"/>
      <c r="DG711" s="17"/>
      <c r="DH711" s="17"/>
      <c r="DI711" s="17"/>
      <c r="DJ711" s="17"/>
      <c r="DK711" s="17"/>
      <c r="DL711" s="17"/>
      <c r="DM711" s="17"/>
      <c r="DN711" s="17"/>
      <c r="DO711" s="17"/>
      <c r="DP711" s="17"/>
      <c r="DQ711" s="17"/>
      <c r="DR711" s="17"/>
      <c r="DS711" s="17"/>
      <c r="DT711" s="17"/>
      <c r="DU711" s="17"/>
      <c r="DV711" s="111"/>
      <c r="DW711" s="111"/>
      <c r="DX711" s="111"/>
      <c r="DY711" s="111"/>
      <c r="DZ711" s="111"/>
      <c r="EA711" s="111"/>
      <c r="EB711" s="17"/>
      <c r="EC711" s="17"/>
      <c r="ED711" s="17"/>
      <c r="EE711" s="17"/>
      <c r="EF711" s="17"/>
      <c r="EG711" s="17"/>
      <c r="EH711" s="17"/>
      <c r="EI711" s="17"/>
      <c r="EJ711" s="17"/>
      <c r="EK711" s="17"/>
    </row>
    <row r="712" spans="1:141" ht="16.5" customHeight="1">
      <c r="A712" s="17"/>
      <c r="B712" s="17"/>
      <c r="C712" s="17"/>
      <c r="D712" s="145"/>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46"/>
      <c r="AI712" s="146"/>
      <c r="AJ712" s="17"/>
      <c r="AK712" s="17"/>
      <c r="AL712" s="146"/>
      <c r="AM712" s="146"/>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c r="BN712" s="17"/>
      <c r="BO712" s="17"/>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c r="CX712" s="17"/>
      <c r="CY712" s="17"/>
      <c r="CZ712" s="17"/>
      <c r="DA712" s="17"/>
      <c r="DB712" s="17"/>
      <c r="DC712" s="17"/>
      <c r="DD712" s="17"/>
      <c r="DE712" s="17"/>
      <c r="DF712" s="17"/>
      <c r="DG712" s="17"/>
      <c r="DH712" s="17"/>
      <c r="DI712" s="17"/>
      <c r="DJ712" s="17"/>
      <c r="DK712" s="17"/>
      <c r="DL712" s="17"/>
      <c r="DM712" s="17"/>
      <c r="DN712" s="17"/>
      <c r="DO712" s="17"/>
      <c r="DP712" s="17"/>
      <c r="DQ712" s="17"/>
      <c r="DR712" s="17"/>
      <c r="DS712" s="17"/>
      <c r="DT712" s="17"/>
      <c r="DU712" s="17"/>
      <c r="DV712" s="111"/>
      <c r="DW712" s="111"/>
      <c r="DX712" s="111"/>
      <c r="DY712" s="111"/>
      <c r="DZ712" s="111"/>
      <c r="EA712" s="111"/>
      <c r="EB712" s="17"/>
      <c r="EC712" s="17"/>
      <c r="ED712" s="17"/>
      <c r="EE712" s="17"/>
      <c r="EF712" s="17"/>
      <c r="EG712" s="17"/>
      <c r="EH712" s="17"/>
      <c r="EI712" s="17"/>
      <c r="EJ712" s="17"/>
      <c r="EK712" s="17"/>
    </row>
    <row r="713" spans="1:141" ht="16.5" customHeight="1">
      <c r="A713" s="17"/>
      <c r="B713" s="17"/>
      <c r="C713" s="17"/>
      <c r="D713" s="145"/>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46"/>
      <c r="AI713" s="146"/>
      <c r="AJ713" s="17"/>
      <c r="AK713" s="17"/>
      <c r="AL713" s="146"/>
      <c r="AM713" s="146"/>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c r="BN713" s="17"/>
      <c r="BO713" s="17"/>
      <c r="BP713" s="17"/>
      <c r="BQ713" s="17"/>
      <c r="BR713" s="17"/>
      <c r="BS713" s="17"/>
      <c r="BT713" s="17"/>
      <c r="BU713" s="17"/>
      <c r="BV713" s="17"/>
      <c r="BW713" s="17"/>
      <c r="BX713" s="17"/>
      <c r="BY713" s="17"/>
      <c r="BZ713" s="17"/>
      <c r="CA713" s="17"/>
      <c r="CB713" s="17"/>
      <c r="CC713" s="17"/>
      <c r="CD713" s="17"/>
      <c r="CE713" s="17"/>
      <c r="CF713" s="17"/>
      <c r="CG713" s="17"/>
      <c r="CH713" s="17"/>
      <c r="CI713" s="17"/>
      <c r="CJ713" s="17"/>
      <c r="CK713" s="17"/>
      <c r="CL713" s="17"/>
      <c r="CM713" s="17"/>
      <c r="CN713" s="17"/>
      <c r="CO713" s="17"/>
      <c r="CP713" s="17"/>
      <c r="CQ713" s="17"/>
      <c r="CR713" s="17"/>
      <c r="CS713" s="17"/>
      <c r="CT713" s="17"/>
      <c r="CU713" s="17"/>
      <c r="CV713" s="17"/>
      <c r="CW713" s="17"/>
      <c r="CX713" s="17"/>
      <c r="CY713" s="17"/>
      <c r="CZ713" s="17"/>
      <c r="DA713" s="17"/>
      <c r="DB713" s="17"/>
      <c r="DC713" s="17"/>
      <c r="DD713" s="17"/>
      <c r="DE713" s="17"/>
      <c r="DF713" s="17"/>
      <c r="DG713" s="17"/>
      <c r="DH713" s="17"/>
      <c r="DI713" s="17"/>
      <c r="DJ713" s="17"/>
      <c r="DK713" s="17"/>
      <c r="DL713" s="17"/>
      <c r="DM713" s="17"/>
      <c r="DN713" s="17"/>
      <c r="DO713" s="17"/>
      <c r="DP713" s="17"/>
      <c r="DQ713" s="17"/>
      <c r="DR713" s="17"/>
      <c r="DS713" s="17"/>
      <c r="DT713" s="17"/>
      <c r="DU713" s="17"/>
      <c r="DV713" s="111"/>
      <c r="DW713" s="111"/>
      <c r="DX713" s="111"/>
      <c r="DY713" s="111"/>
      <c r="DZ713" s="111"/>
      <c r="EA713" s="111"/>
      <c r="EB713" s="17"/>
      <c r="EC713" s="17"/>
      <c r="ED713" s="17"/>
      <c r="EE713" s="17"/>
      <c r="EF713" s="17"/>
      <c r="EG713" s="17"/>
      <c r="EH713" s="17"/>
      <c r="EI713" s="17"/>
      <c r="EJ713" s="17"/>
      <c r="EK713" s="17"/>
    </row>
    <row r="714" spans="1:141" ht="16.5" customHeight="1">
      <c r="A714" s="17"/>
      <c r="B714" s="17"/>
      <c r="C714" s="17"/>
      <c r="D714" s="145"/>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46"/>
      <c r="AI714" s="146"/>
      <c r="AJ714" s="17"/>
      <c r="AK714" s="17"/>
      <c r="AL714" s="146"/>
      <c r="AM714" s="146"/>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c r="BN714" s="17"/>
      <c r="BO714" s="17"/>
      <c r="BP714" s="17"/>
      <c r="BQ714" s="17"/>
      <c r="BR714" s="17"/>
      <c r="BS714" s="17"/>
      <c r="BT714" s="17"/>
      <c r="BU714" s="17"/>
      <c r="BV714" s="17"/>
      <c r="BW714" s="17"/>
      <c r="BX714" s="17"/>
      <c r="BY714" s="17"/>
      <c r="BZ714" s="17"/>
      <c r="CA714" s="17"/>
      <c r="CB714" s="17"/>
      <c r="CC714" s="17"/>
      <c r="CD714" s="17"/>
      <c r="CE714" s="17"/>
      <c r="CF714" s="17"/>
      <c r="CG714" s="17"/>
      <c r="CH714" s="17"/>
      <c r="CI714" s="17"/>
      <c r="CJ714" s="17"/>
      <c r="CK714" s="17"/>
      <c r="CL714" s="17"/>
      <c r="CM714" s="17"/>
      <c r="CN714" s="17"/>
      <c r="CO714" s="17"/>
      <c r="CP714" s="17"/>
      <c r="CQ714" s="17"/>
      <c r="CR714" s="17"/>
      <c r="CS714" s="17"/>
      <c r="CT714" s="17"/>
      <c r="CU714" s="17"/>
      <c r="CV714" s="17"/>
      <c r="CW714" s="17"/>
      <c r="CX714" s="17"/>
      <c r="CY714" s="17"/>
      <c r="CZ714" s="17"/>
      <c r="DA714" s="17"/>
      <c r="DB714" s="17"/>
      <c r="DC714" s="17"/>
      <c r="DD714" s="17"/>
      <c r="DE714" s="17"/>
      <c r="DF714" s="17"/>
      <c r="DG714" s="17"/>
      <c r="DH714" s="17"/>
      <c r="DI714" s="17"/>
      <c r="DJ714" s="17"/>
      <c r="DK714" s="17"/>
      <c r="DL714" s="17"/>
      <c r="DM714" s="17"/>
      <c r="DN714" s="17"/>
      <c r="DO714" s="17"/>
      <c r="DP714" s="17"/>
      <c r="DQ714" s="17"/>
      <c r="DR714" s="17"/>
      <c r="DS714" s="17"/>
      <c r="DT714" s="17"/>
      <c r="DU714" s="17"/>
      <c r="DV714" s="111"/>
      <c r="DW714" s="111"/>
      <c r="DX714" s="111"/>
      <c r="DY714" s="111"/>
      <c r="DZ714" s="111"/>
      <c r="EA714" s="111"/>
      <c r="EB714" s="17"/>
      <c r="EC714" s="17"/>
      <c r="ED714" s="17"/>
      <c r="EE714" s="17"/>
      <c r="EF714" s="17"/>
      <c r="EG714" s="17"/>
      <c r="EH714" s="17"/>
      <c r="EI714" s="17"/>
      <c r="EJ714" s="17"/>
      <c r="EK714" s="17"/>
    </row>
    <row r="715" spans="1:141" ht="16.5" customHeight="1">
      <c r="A715" s="17"/>
      <c r="B715" s="17"/>
      <c r="C715" s="17"/>
      <c r="D715" s="145"/>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46"/>
      <c r="AI715" s="146"/>
      <c r="AJ715" s="17"/>
      <c r="AK715" s="17"/>
      <c r="AL715" s="146"/>
      <c r="AM715" s="146"/>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c r="BN715" s="17"/>
      <c r="BO715" s="17"/>
      <c r="BP715" s="17"/>
      <c r="BQ715" s="17"/>
      <c r="BR715" s="17"/>
      <c r="BS715" s="17"/>
      <c r="BT715" s="17"/>
      <c r="BU715" s="17"/>
      <c r="BV715" s="17"/>
      <c r="BW715" s="17"/>
      <c r="BX715" s="17"/>
      <c r="BY715" s="17"/>
      <c r="BZ715" s="17"/>
      <c r="CA715" s="17"/>
      <c r="CB715" s="17"/>
      <c r="CC715" s="17"/>
      <c r="CD715" s="17"/>
      <c r="CE715" s="17"/>
      <c r="CF715" s="17"/>
      <c r="CG715" s="17"/>
      <c r="CH715" s="17"/>
      <c r="CI715" s="17"/>
      <c r="CJ715" s="17"/>
      <c r="CK715" s="17"/>
      <c r="CL715" s="17"/>
      <c r="CM715" s="17"/>
      <c r="CN715" s="17"/>
      <c r="CO715" s="17"/>
      <c r="CP715" s="17"/>
      <c r="CQ715" s="17"/>
      <c r="CR715" s="17"/>
      <c r="CS715" s="17"/>
      <c r="CT715" s="17"/>
      <c r="CU715" s="17"/>
      <c r="CV715" s="17"/>
      <c r="CW715" s="17"/>
      <c r="CX715" s="17"/>
      <c r="CY715" s="17"/>
      <c r="CZ715" s="17"/>
      <c r="DA715" s="17"/>
      <c r="DB715" s="17"/>
      <c r="DC715" s="17"/>
      <c r="DD715" s="17"/>
      <c r="DE715" s="17"/>
      <c r="DF715" s="17"/>
      <c r="DG715" s="17"/>
      <c r="DH715" s="17"/>
      <c r="DI715" s="17"/>
      <c r="DJ715" s="17"/>
      <c r="DK715" s="17"/>
      <c r="DL715" s="17"/>
      <c r="DM715" s="17"/>
      <c r="DN715" s="17"/>
      <c r="DO715" s="17"/>
      <c r="DP715" s="17"/>
      <c r="DQ715" s="17"/>
      <c r="DR715" s="17"/>
      <c r="DS715" s="17"/>
      <c r="DT715" s="17"/>
      <c r="DU715" s="17"/>
      <c r="DV715" s="111"/>
      <c r="DW715" s="111"/>
      <c r="DX715" s="111"/>
      <c r="DY715" s="111"/>
      <c r="DZ715" s="111"/>
      <c r="EA715" s="111"/>
      <c r="EB715" s="17"/>
      <c r="EC715" s="17"/>
      <c r="ED715" s="17"/>
      <c r="EE715" s="17"/>
      <c r="EF715" s="17"/>
      <c r="EG715" s="17"/>
      <c r="EH715" s="17"/>
      <c r="EI715" s="17"/>
      <c r="EJ715" s="17"/>
      <c r="EK715" s="17"/>
    </row>
    <row r="716" spans="1:141" ht="16.5" customHeight="1">
      <c r="A716" s="17"/>
      <c r="B716" s="17"/>
      <c r="C716" s="17"/>
      <c r="D716" s="145"/>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46"/>
      <c r="AI716" s="146"/>
      <c r="AJ716" s="17"/>
      <c r="AK716" s="17"/>
      <c r="AL716" s="146"/>
      <c r="AM716" s="146"/>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c r="BN716" s="17"/>
      <c r="BO716" s="17"/>
      <c r="BP716" s="17"/>
      <c r="BQ716" s="17"/>
      <c r="BR716" s="17"/>
      <c r="BS716" s="17"/>
      <c r="BT716" s="17"/>
      <c r="BU716" s="17"/>
      <c r="BV716" s="17"/>
      <c r="BW716" s="17"/>
      <c r="BX716" s="17"/>
      <c r="BY716" s="17"/>
      <c r="BZ716" s="17"/>
      <c r="CA716" s="17"/>
      <c r="CB716" s="17"/>
      <c r="CC716" s="17"/>
      <c r="CD716" s="17"/>
      <c r="CE716" s="17"/>
      <c r="CF716" s="17"/>
      <c r="CG716" s="17"/>
      <c r="CH716" s="17"/>
      <c r="CI716" s="17"/>
      <c r="CJ716" s="17"/>
      <c r="CK716" s="17"/>
      <c r="CL716" s="17"/>
      <c r="CM716" s="17"/>
      <c r="CN716" s="17"/>
      <c r="CO716" s="17"/>
      <c r="CP716" s="17"/>
      <c r="CQ716" s="17"/>
      <c r="CR716" s="17"/>
      <c r="CS716" s="17"/>
      <c r="CT716" s="17"/>
      <c r="CU716" s="17"/>
      <c r="CV716" s="17"/>
      <c r="CW716" s="17"/>
      <c r="CX716" s="17"/>
      <c r="CY716" s="17"/>
      <c r="CZ716" s="17"/>
      <c r="DA716" s="17"/>
      <c r="DB716" s="17"/>
      <c r="DC716" s="17"/>
      <c r="DD716" s="17"/>
      <c r="DE716" s="17"/>
      <c r="DF716" s="17"/>
      <c r="DG716" s="17"/>
      <c r="DH716" s="17"/>
      <c r="DI716" s="17"/>
      <c r="DJ716" s="17"/>
      <c r="DK716" s="17"/>
      <c r="DL716" s="17"/>
      <c r="DM716" s="17"/>
      <c r="DN716" s="17"/>
      <c r="DO716" s="17"/>
      <c r="DP716" s="17"/>
      <c r="DQ716" s="17"/>
      <c r="DR716" s="17"/>
      <c r="DS716" s="17"/>
      <c r="DT716" s="17"/>
      <c r="DU716" s="17"/>
      <c r="DV716" s="111"/>
      <c r="DW716" s="111"/>
      <c r="DX716" s="111"/>
      <c r="DY716" s="111"/>
      <c r="DZ716" s="111"/>
      <c r="EA716" s="111"/>
      <c r="EB716" s="17"/>
      <c r="EC716" s="17"/>
      <c r="ED716" s="17"/>
      <c r="EE716" s="17"/>
      <c r="EF716" s="17"/>
      <c r="EG716" s="17"/>
      <c r="EH716" s="17"/>
      <c r="EI716" s="17"/>
      <c r="EJ716" s="17"/>
      <c r="EK716" s="17"/>
    </row>
    <row r="717" spans="1:141" ht="16.5" customHeight="1">
      <c r="A717" s="17"/>
      <c r="B717" s="17"/>
      <c r="C717" s="17"/>
      <c r="D717" s="145"/>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46"/>
      <c r="AI717" s="146"/>
      <c r="AJ717" s="17"/>
      <c r="AK717" s="17"/>
      <c r="AL717" s="146"/>
      <c r="AM717" s="146"/>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c r="BN717" s="17"/>
      <c r="BO717" s="17"/>
      <c r="BP717" s="17"/>
      <c r="BQ717" s="17"/>
      <c r="BR717" s="17"/>
      <c r="BS717" s="17"/>
      <c r="BT717" s="17"/>
      <c r="BU717" s="17"/>
      <c r="BV717" s="17"/>
      <c r="BW717" s="17"/>
      <c r="BX717" s="17"/>
      <c r="BY717" s="17"/>
      <c r="BZ717" s="17"/>
      <c r="CA717" s="17"/>
      <c r="CB717" s="17"/>
      <c r="CC717" s="17"/>
      <c r="CD717" s="17"/>
      <c r="CE717" s="17"/>
      <c r="CF717" s="17"/>
      <c r="CG717" s="17"/>
      <c r="CH717" s="17"/>
      <c r="CI717" s="17"/>
      <c r="CJ717" s="17"/>
      <c r="CK717" s="17"/>
      <c r="CL717" s="17"/>
      <c r="CM717" s="17"/>
      <c r="CN717" s="17"/>
      <c r="CO717" s="17"/>
      <c r="CP717" s="17"/>
      <c r="CQ717" s="17"/>
      <c r="CR717" s="17"/>
      <c r="CS717" s="17"/>
      <c r="CT717" s="17"/>
      <c r="CU717" s="17"/>
      <c r="CV717" s="17"/>
      <c r="CW717" s="17"/>
      <c r="CX717" s="17"/>
      <c r="CY717" s="17"/>
      <c r="CZ717" s="17"/>
      <c r="DA717" s="17"/>
      <c r="DB717" s="17"/>
      <c r="DC717" s="17"/>
      <c r="DD717" s="17"/>
      <c r="DE717" s="17"/>
      <c r="DF717" s="17"/>
      <c r="DG717" s="17"/>
      <c r="DH717" s="17"/>
      <c r="DI717" s="17"/>
      <c r="DJ717" s="17"/>
      <c r="DK717" s="17"/>
      <c r="DL717" s="17"/>
      <c r="DM717" s="17"/>
      <c r="DN717" s="17"/>
      <c r="DO717" s="17"/>
      <c r="DP717" s="17"/>
      <c r="DQ717" s="17"/>
      <c r="DR717" s="17"/>
      <c r="DS717" s="17"/>
      <c r="DT717" s="17"/>
      <c r="DU717" s="17"/>
      <c r="DV717" s="111"/>
      <c r="DW717" s="111"/>
      <c r="DX717" s="111"/>
      <c r="DY717" s="111"/>
      <c r="DZ717" s="111"/>
      <c r="EA717" s="111"/>
      <c r="EB717" s="17"/>
      <c r="EC717" s="17"/>
      <c r="ED717" s="17"/>
      <c r="EE717" s="17"/>
      <c r="EF717" s="17"/>
      <c r="EG717" s="17"/>
      <c r="EH717" s="17"/>
      <c r="EI717" s="17"/>
      <c r="EJ717" s="17"/>
      <c r="EK717" s="17"/>
    </row>
    <row r="718" spans="1:141" ht="16.5" customHeight="1">
      <c r="A718" s="17"/>
      <c r="B718" s="17"/>
      <c r="C718" s="17"/>
      <c r="D718" s="145"/>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46"/>
      <c r="AI718" s="146"/>
      <c r="AJ718" s="17"/>
      <c r="AK718" s="17"/>
      <c r="AL718" s="146"/>
      <c r="AM718" s="146"/>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c r="BN718" s="17"/>
      <c r="BO718" s="17"/>
      <c r="BP718" s="17"/>
      <c r="BQ718" s="17"/>
      <c r="BR718" s="17"/>
      <c r="BS718" s="17"/>
      <c r="BT718" s="17"/>
      <c r="BU718" s="17"/>
      <c r="BV718" s="17"/>
      <c r="BW718" s="17"/>
      <c r="BX718" s="17"/>
      <c r="BY718" s="17"/>
      <c r="BZ718" s="17"/>
      <c r="CA718" s="17"/>
      <c r="CB718" s="17"/>
      <c r="CC718" s="17"/>
      <c r="CD718" s="17"/>
      <c r="CE718" s="17"/>
      <c r="CF718" s="17"/>
      <c r="CG718" s="17"/>
      <c r="CH718" s="17"/>
      <c r="CI718" s="17"/>
      <c r="CJ718" s="17"/>
      <c r="CK718" s="17"/>
      <c r="CL718" s="17"/>
      <c r="CM718" s="17"/>
      <c r="CN718" s="17"/>
      <c r="CO718" s="17"/>
      <c r="CP718" s="17"/>
      <c r="CQ718" s="17"/>
      <c r="CR718" s="17"/>
      <c r="CS718" s="17"/>
      <c r="CT718" s="17"/>
      <c r="CU718" s="17"/>
      <c r="CV718" s="17"/>
      <c r="CW718" s="17"/>
      <c r="CX718" s="17"/>
      <c r="CY718" s="17"/>
      <c r="CZ718" s="17"/>
      <c r="DA718" s="17"/>
      <c r="DB718" s="17"/>
      <c r="DC718" s="17"/>
      <c r="DD718" s="17"/>
      <c r="DE718" s="17"/>
      <c r="DF718" s="17"/>
      <c r="DG718" s="17"/>
      <c r="DH718" s="17"/>
      <c r="DI718" s="17"/>
      <c r="DJ718" s="17"/>
      <c r="DK718" s="17"/>
      <c r="DL718" s="17"/>
      <c r="DM718" s="17"/>
      <c r="DN718" s="17"/>
      <c r="DO718" s="17"/>
      <c r="DP718" s="17"/>
      <c r="DQ718" s="17"/>
      <c r="DR718" s="17"/>
      <c r="DS718" s="17"/>
      <c r="DT718" s="17"/>
      <c r="DU718" s="17"/>
      <c r="DV718" s="111"/>
      <c r="DW718" s="111"/>
      <c r="DX718" s="111"/>
      <c r="DY718" s="111"/>
      <c r="DZ718" s="111"/>
      <c r="EA718" s="111"/>
      <c r="EB718" s="17"/>
      <c r="EC718" s="17"/>
      <c r="ED718" s="17"/>
      <c r="EE718" s="17"/>
      <c r="EF718" s="17"/>
      <c r="EG718" s="17"/>
      <c r="EH718" s="17"/>
      <c r="EI718" s="17"/>
      <c r="EJ718" s="17"/>
      <c r="EK718" s="17"/>
    </row>
    <row r="719" spans="1:141" ht="16.5" customHeight="1">
      <c r="A719" s="17"/>
      <c r="B719" s="17"/>
      <c r="C719" s="17"/>
      <c r="D719" s="145"/>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46"/>
      <c r="AI719" s="146"/>
      <c r="AJ719" s="17"/>
      <c r="AK719" s="17"/>
      <c r="AL719" s="146"/>
      <c r="AM719" s="146"/>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c r="BN719" s="17"/>
      <c r="BO719" s="17"/>
      <c r="BP719" s="17"/>
      <c r="BQ719" s="17"/>
      <c r="BR719" s="17"/>
      <c r="BS719" s="17"/>
      <c r="BT719" s="17"/>
      <c r="BU719" s="17"/>
      <c r="BV719" s="17"/>
      <c r="BW719" s="17"/>
      <c r="BX719" s="17"/>
      <c r="BY719" s="17"/>
      <c r="BZ719" s="17"/>
      <c r="CA719" s="17"/>
      <c r="CB719" s="17"/>
      <c r="CC719" s="17"/>
      <c r="CD719" s="17"/>
      <c r="CE719" s="17"/>
      <c r="CF719" s="17"/>
      <c r="CG719" s="17"/>
      <c r="CH719" s="17"/>
      <c r="CI719" s="17"/>
      <c r="CJ719" s="17"/>
      <c r="CK719" s="17"/>
      <c r="CL719" s="17"/>
      <c r="CM719" s="17"/>
      <c r="CN719" s="17"/>
      <c r="CO719" s="17"/>
      <c r="CP719" s="17"/>
      <c r="CQ719" s="17"/>
      <c r="CR719" s="17"/>
      <c r="CS719" s="17"/>
      <c r="CT719" s="17"/>
      <c r="CU719" s="17"/>
      <c r="CV719" s="17"/>
      <c r="CW719" s="17"/>
      <c r="CX719" s="17"/>
      <c r="CY719" s="17"/>
      <c r="CZ719" s="17"/>
      <c r="DA719" s="17"/>
      <c r="DB719" s="17"/>
      <c r="DC719" s="17"/>
      <c r="DD719" s="17"/>
      <c r="DE719" s="17"/>
      <c r="DF719" s="17"/>
      <c r="DG719" s="17"/>
      <c r="DH719" s="17"/>
      <c r="DI719" s="17"/>
      <c r="DJ719" s="17"/>
      <c r="DK719" s="17"/>
      <c r="DL719" s="17"/>
      <c r="DM719" s="17"/>
      <c r="DN719" s="17"/>
      <c r="DO719" s="17"/>
      <c r="DP719" s="17"/>
      <c r="DQ719" s="17"/>
      <c r="DR719" s="17"/>
      <c r="DS719" s="17"/>
      <c r="DT719" s="17"/>
      <c r="DU719" s="17"/>
      <c r="DV719" s="111"/>
      <c r="DW719" s="111"/>
      <c r="DX719" s="111"/>
      <c r="DY719" s="111"/>
      <c r="DZ719" s="111"/>
      <c r="EA719" s="111"/>
      <c r="EB719" s="17"/>
      <c r="EC719" s="17"/>
      <c r="ED719" s="17"/>
      <c r="EE719" s="17"/>
      <c r="EF719" s="17"/>
      <c r="EG719" s="17"/>
      <c r="EH719" s="17"/>
      <c r="EI719" s="17"/>
      <c r="EJ719" s="17"/>
      <c r="EK719" s="17"/>
    </row>
    <row r="720" spans="1:141" ht="16.5" customHeight="1">
      <c r="A720" s="17"/>
      <c r="B720" s="17"/>
      <c r="C720" s="17"/>
      <c r="D720" s="145"/>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46"/>
      <c r="AI720" s="146"/>
      <c r="AJ720" s="17"/>
      <c r="AK720" s="17"/>
      <c r="AL720" s="146"/>
      <c r="AM720" s="146"/>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c r="BN720" s="17"/>
      <c r="BO720" s="17"/>
      <c r="BP720" s="17"/>
      <c r="BQ720" s="17"/>
      <c r="BR720" s="17"/>
      <c r="BS720" s="17"/>
      <c r="BT720" s="17"/>
      <c r="BU720" s="17"/>
      <c r="BV720" s="17"/>
      <c r="BW720" s="17"/>
      <c r="BX720" s="17"/>
      <c r="BY720" s="17"/>
      <c r="BZ720" s="17"/>
      <c r="CA720" s="17"/>
      <c r="CB720" s="17"/>
      <c r="CC720" s="17"/>
      <c r="CD720" s="17"/>
      <c r="CE720" s="17"/>
      <c r="CF720" s="17"/>
      <c r="CG720" s="17"/>
      <c r="CH720" s="17"/>
      <c r="CI720" s="17"/>
      <c r="CJ720" s="17"/>
      <c r="CK720" s="17"/>
      <c r="CL720" s="17"/>
      <c r="CM720" s="17"/>
      <c r="CN720" s="17"/>
      <c r="CO720" s="17"/>
      <c r="CP720" s="17"/>
      <c r="CQ720" s="17"/>
      <c r="CR720" s="17"/>
      <c r="CS720" s="17"/>
      <c r="CT720" s="17"/>
      <c r="CU720" s="17"/>
      <c r="CV720" s="17"/>
      <c r="CW720" s="17"/>
      <c r="CX720" s="17"/>
      <c r="CY720" s="17"/>
      <c r="CZ720" s="17"/>
      <c r="DA720" s="17"/>
      <c r="DB720" s="17"/>
      <c r="DC720" s="17"/>
      <c r="DD720" s="17"/>
      <c r="DE720" s="17"/>
      <c r="DF720" s="17"/>
      <c r="DG720" s="17"/>
      <c r="DH720" s="17"/>
      <c r="DI720" s="17"/>
      <c r="DJ720" s="17"/>
      <c r="DK720" s="17"/>
      <c r="DL720" s="17"/>
      <c r="DM720" s="17"/>
      <c r="DN720" s="17"/>
      <c r="DO720" s="17"/>
      <c r="DP720" s="17"/>
      <c r="DQ720" s="17"/>
      <c r="DR720" s="17"/>
      <c r="DS720" s="17"/>
      <c r="DT720" s="17"/>
      <c r="DU720" s="17"/>
      <c r="DV720" s="111"/>
      <c r="DW720" s="111"/>
      <c r="DX720" s="111"/>
      <c r="DY720" s="111"/>
      <c r="DZ720" s="111"/>
      <c r="EA720" s="111"/>
      <c r="EB720" s="17"/>
      <c r="EC720" s="17"/>
      <c r="ED720" s="17"/>
      <c r="EE720" s="17"/>
      <c r="EF720" s="17"/>
      <c r="EG720" s="17"/>
      <c r="EH720" s="17"/>
      <c r="EI720" s="17"/>
      <c r="EJ720" s="17"/>
      <c r="EK720" s="17"/>
    </row>
    <row r="721" spans="1:141" ht="16.5" customHeight="1">
      <c r="A721" s="17"/>
      <c r="B721" s="17"/>
      <c r="C721" s="17"/>
      <c r="D721" s="145"/>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46"/>
      <c r="AI721" s="146"/>
      <c r="AJ721" s="17"/>
      <c r="AK721" s="17"/>
      <c r="AL721" s="146"/>
      <c r="AM721" s="146"/>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c r="BN721" s="17"/>
      <c r="BO721" s="17"/>
      <c r="BP721" s="17"/>
      <c r="BQ721" s="17"/>
      <c r="BR721" s="17"/>
      <c r="BS721" s="17"/>
      <c r="BT721" s="17"/>
      <c r="BU721" s="17"/>
      <c r="BV721" s="17"/>
      <c r="BW721" s="17"/>
      <c r="BX721" s="17"/>
      <c r="BY721" s="17"/>
      <c r="BZ721" s="17"/>
      <c r="CA721" s="17"/>
      <c r="CB721" s="17"/>
      <c r="CC721" s="17"/>
      <c r="CD721" s="17"/>
      <c r="CE721" s="17"/>
      <c r="CF721" s="17"/>
      <c r="CG721" s="17"/>
      <c r="CH721" s="17"/>
      <c r="CI721" s="17"/>
      <c r="CJ721" s="17"/>
      <c r="CK721" s="17"/>
      <c r="CL721" s="17"/>
      <c r="CM721" s="17"/>
      <c r="CN721" s="17"/>
      <c r="CO721" s="17"/>
      <c r="CP721" s="17"/>
      <c r="CQ721" s="17"/>
      <c r="CR721" s="17"/>
      <c r="CS721" s="17"/>
      <c r="CT721" s="17"/>
      <c r="CU721" s="17"/>
      <c r="CV721" s="17"/>
      <c r="CW721" s="17"/>
      <c r="CX721" s="17"/>
      <c r="CY721" s="17"/>
      <c r="CZ721" s="17"/>
      <c r="DA721" s="17"/>
      <c r="DB721" s="17"/>
      <c r="DC721" s="17"/>
      <c r="DD721" s="17"/>
      <c r="DE721" s="17"/>
      <c r="DF721" s="17"/>
      <c r="DG721" s="17"/>
      <c r="DH721" s="17"/>
      <c r="DI721" s="17"/>
      <c r="DJ721" s="17"/>
      <c r="DK721" s="17"/>
      <c r="DL721" s="17"/>
      <c r="DM721" s="17"/>
      <c r="DN721" s="17"/>
      <c r="DO721" s="17"/>
      <c r="DP721" s="17"/>
      <c r="DQ721" s="17"/>
      <c r="DR721" s="17"/>
      <c r="DS721" s="17"/>
      <c r="DT721" s="17"/>
      <c r="DU721" s="17"/>
      <c r="DV721" s="111"/>
      <c r="DW721" s="111"/>
      <c r="DX721" s="111"/>
      <c r="DY721" s="111"/>
      <c r="DZ721" s="111"/>
      <c r="EA721" s="111"/>
      <c r="EB721" s="17"/>
      <c r="EC721" s="17"/>
      <c r="ED721" s="17"/>
      <c r="EE721" s="17"/>
      <c r="EF721" s="17"/>
      <c r="EG721" s="17"/>
      <c r="EH721" s="17"/>
      <c r="EI721" s="17"/>
      <c r="EJ721" s="17"/>
      <c r="EK721" s="17"/>
    </row>
    <row r="722" spans="1:141" ht="16.5" customHeight="1">
      <c r="A722" s="17"/>
      <c r="B722" s="17"/>
      <c r="C722" s="17"/>
      <c r="D722" s="145"/>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46"/>
      <c r="AI722" s="146"/>
      <c r="AJ722" s="17"/>
      <c r="AK722" s="17"/>
      <c r="AL722" s="146"/>
      <c r="AM722" s="146"/>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c r="BN722" s="17"/>
      <c r="BO722" s="17"/>
      <c r="BP722" s="17"/>
      <c r="BQ722" s="17"/>
      <c r="BR722" s="17"/>
      <c r="BS722" s="17"/>
      <c r="BT722" s="17"/>
      <c r="BU722" s="17"/>
      <c r="BV722" s="17"/>
      <c r="BW722" s="17"/>
      <c r="BX722" s="17"/>
      <c r="BY722" s="17"/>
      <c r="BZ722" s="17"/>
      <c r="CA722" s="17"/>
      <c r="CB722" s="17"/>
      <c r="CC722" s="17"/>
      <c r="CD722" s="17"/>
      <c r="CE722" s="17"/>
      <c r="CF722" s="17"/>
      <c r="CG722" s="17"/>
      <c r="CH722" s="17"/>
      <c r="CI722" s="17"/>
      <c r="CJ722" s="17"/>
      <c r="CK722" s="17"/>
      <c r="CL722" s="17"/>
      <c r="CM722" s="17"/>
      <c r="CN722" s="17"/>
      <c r="CO722" s="17"/>
      <c r="CP722" s="17"/>
      <c r="CQ722" s="17"/>
      <c r="CR722" s="17"/>
      <c r="CS722" s="17"/>
      <c r="CT722" s="17"/>
      <c r="CU722" s="17"/>
      <c r="CV722" s="17"/>
      <c r="CW722" s="17"/>
      <c r="CX722" s="17"/>
      <c r="CY722" s="17"/>
      <c r="CZ722" s="17"/>
      <c r="DA722" s="17"/>
      <c r="DB722" s="17"/>
      <c r="DC722" s="17"/>
      <c r="DD722" s="17"/>
      <c r="DE722" s="17"/>
      <c r="DF722" s="17"/>
      <c r="DG722" s="17"/>
      <c r="DH722" s="17"/>
      <c r="DI722" s="17"/>
      <c r="DJ722" s="17"/>
      <c r="DK722" s="17"/>
      <c r="DL722" s="17"/>
      <c r="DM722" s="17"/>
      <c r="DN722" s="17"/>
      <c r="DO722" s="17"/>
      <c r="DP722" s="17"/>
      <c r="DQ722" s="17"/>
      <c r="DR722" s="17"/>
      <c r="DS722" s="17"/>
      <c r="DT722" s="17"/>
      <c r="DU722" s="17"/>
      <c r="DV722" s="111"/>
      <c r="DW722" s="111"/>
      <c r="DX722" s="111"/>
      <c r="DY722" s="111"/>
      <c r="DZ722" s="111"/>
      <c r="EA722" s="111"/>
      <c r="EB722" s="17"/>
      <c r="EC722" s="17"/>
      <c r="ED722" s="17"/>
      <c r="EE722" s="17"/>
      <c r="EF722" s="17"/>
      <c r="EG722" s="17"/>
      <c r="EH722" s="17"/>
      <c r="EI722" s="17"/>
      <c r="EJ722" s="17"/>
      <c r="EK722" s="17"/>
    </row>
    <row r="723" spans="1:141" ht="16.5" customHeight="1">
      <c r="A723" s="17"/>
      <c r="B723" s="17"/>
      <c r="C723" s="17"/>
      <c r="D723" s="145"/>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46"/>
      <c r="AI723" s="146"/>
      <c r="AJ723" s="17"/>
      <c r="AK723" s="17"/>
      <c r="AL723" s="146"/>
      <c r="AM723" s="146"/>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11"/>
      <c r="DW723" s="111"/>
      <c r="DX723" s="111"/>
      <c r="DY723" s="111"/>
      <c r="DZ723" s="111"/>
      <c r="EA723" s="111"/>
      <c r="EB723" s="17"/>
      <c r="EC723" s="17"/>
      <c r="ED723" s="17"/>
      <c r="EE723" s="17"/>
      <c r="EF723" s="17"/>
      <c r="EG723" s="17"/>
      <c r="EH723" s="17"/>
      <c r="EI723" s="17"/>
      <c r="EJ723" s="17"/>
      <c r="EK723" s="17"/>
    </row>
    <row r="724" spans="1:141" ht="16.5" customHeight="1">
      <c r="A724" s="17"/>
      <c r="B724" s="17"/>
      <c r="C724" s="17"/>
      <c r="D724" s="145"/>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46"/>
      <c r="AI724" s="146"/>
      <c r="AJ724" s="17"/>
      <c r="AK724" s="17"/>
      <c r="AL724" s="146"/>
      <c r="AM724" s="146"/>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11"/>
      <c r="DW724" s="111"/>
      <c r="DX724" s="111"/>
      <c r="DY724" s="111"/>
      <c r="DZ724" s="111"/>
      <c r="EA724" s="111"/>
      <c r="EB724" s="17"/>
      <c r="EC724" s="17"/>
      <c r="ED724" s="17"/>
      <c r="EE724" s="17"/>
      <c r="EF724" s="17"/>
      <c r="EG724" s="17"/>
      <c r="EH724" s="17"/>
      <c r="EI724" s="17"/>
      <c r="EJ724" s="17"/>
      <c r="EK724" s="17"/>
    </row>
    <row r="725" spans="1:141" ht="16.5" customHeight="1">
      <c r="A725" s="17"/>
      <c r="B725" s="17"/>
      <c r="C725" s="17"/>
      <c r="D725" s="145"/>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46"/>
      <c r="AI725" s="146"/>
      <c r="AJ725" s="17"/>
      <c r="AK725" s="17"/>
      <c r="AL725" s="146"/>
      <c r="AM725" s="146"/>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11"/>
      <c r="DW725" s="111"/>
      <c r="DX725" s="111"/>
      <c r="DY725" s="111"/>
      <c r="DZ725" s="111"/>
      <c r="EA725" s="111"/>
      <c r="EB725" s="17"/>
      <c r="EC725" s="17"/>
      <c r="ED725" s="17"/>
      <c r="EE725" s="17"/>
      <c r="EF725" s="17"/>
      <c r="EG725" s="17"/>
      <c r="EH725" s="17"/>
      <c r="EI725" s="17"/>
      <c r="EJ725" s="17"/>
      <c r="EK725" s="17"/>
    </row>
    <row r="726" spans="1:141" ht="16.5" customHeight="1">
      <c r="A726" s="17"/>
      <c r="B726" s="17"/>
      <c r="C726" s="17"/>
      <c r="D726" s="145"/>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46"/>
      <c r="AI726" s="146"/>
      <c r="AJ726" s="17"/>
      <c r="AK726" s="17"/>
      <c r="AL726" s="146"/>
      <c r="AM726" s="146"/>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11"/>
      <c r="DW726" s="111"/>
      <c r="DX726" s="111"/>
      <c r="DY726" s="111"/>
      <c r="DZ726" s="111"/>
      <c r="EA726" s="111"/>
      <c r="EB726" s="17"/>
      <c r="EC726" s="17"/>
      <c r="ED726" s="17"/>
      <c r="EE726" s="17"/>
      <c r="EF726" s="17"/>
      <c r="EG726" s="17"/>
      <c r="EH726" s="17"/>
      <c r="EI726" s="17"/>
      <c r="EJ726" s="17"/>
      <c r="EK726" s="17"/>
    </row>
    <row r="727" spans="1:141" ht="16.5" customHeight="1">
      <c r="A727" s="17"/>
      <c r="B727" s="17"/>
      <c r="C727" s="17"/>
      <c r="D727" s="145"/>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46"/>
      <c r="AI727" s="146"/>
      <c r="AJ727" s="17"/>
      <c r="AK727" s="17"/>
      <c r="AL727" s="146"/>
      <c r="AM727" s="146"/>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c r="BN727" s="17"/>
      <c r="BO727" s="17"/>
      <c r="BP727" s="17"/>
      <c r="BQ727" s="17"/>
      <c r="BR727" s="17"/>
      <c r="BS727" s="17"/>
      <c r="BT727" s="17"/>
      <c r="BU727" s="17"/>
      <c r="BV727" s="17"/>
      <c r="BW727" s="17"/>
      <c r="BX727" s="17"/>
      <c r="BY727" s="17"/>
      <c r="BZ727" s="17"/>
      <c r="CA727" s="17"/>
      <c r="CB727" s="17"/>
      <c r="CC727" s="17"/>
      <c r="CD727" s="17"/>
      <c r="CE727" s="17"/>
      <c r="CF727" s="17"/>
      <c r="CG727" s="17"/>
      <c r="CH727" s="17"/>
      <c r="CI727" s="17"/>
      <c r="CJ727" s="17"/>
      <c r="CK727" s="17"/>
      <c r="CL727" s="17"/>
      <c r="CM727" s="17"/>
      <c r="CN727" s="17"/>
      <c r="CO727" s="17"/>
      <c r="CP727" s="17"/>
      <c r="CQ727" s="17"/>
      <c r="CR727" s="17"/>
      <c r="CS727" s="17"/>
      <c r="CT727" s="17"/>
      <c r="CU727" s="17"/>
      <c r="CV727" s="17"/>
      <c r="CW727" s="17"/>
      <c r="CX727" s="17"/>
      <c r="CY727" s="17"/>
      <c r="CZ727" s="17"/>
      <c r="DA727" s="17"/>
      <c r="DB727" s="17"/>
      <c r="DC727" s="17"/>
      <c r="DD727" s="17"/>
      <c r="DE727" s="17"/>
      <c r="DF727" s="17"/>
      <c r="DG727" s="17"/>
      <c r="DH727" s="17"/>
      <c r="DI727" s="17"/>
      <c r="DJ727" s="17"/>
      <c r="DK727" s="17"/>
      <c r="DL727" s="17"/>
      <c r="DM727" s="17"/>
      <c r="DN727" s="17"/>
      <c r="DO727" s="17"/>
      <c r="DP727" s="17"/>
      <c r="DQ727" s="17"/>
      <c r="DR727" s="17"/>
      <c r="DS727" s="17"/>
      <c r="DT727" s="17"/>
      <c r="DU727" s="17"/>
      <c r="DV727" s="111"/>
      <c r="DW727" s="111"/>
      <c r="DX727" s="111"/>
      <c r="DY727" s="111"/>
      <c r="DZ727" s="111"/>
      <c r="EA727" s="111"/>
      <c r="EB727" s="17"/>
      <c r="EC727" s="17"/>
      <c r="ED727" s="17"/>
      <c r="EE727" s="17"/>
      <c r="EF727" s="17"/>
      <c r="EG727" s="17"/>
      <c r="EH727" s="17"/>
      <c r="EI727" s="17"/>
      <c r="EJ727" s="17"/>
      <c r="EK727" s="17"/>
    </row>
    <row r="728" spans="1:141" ht="16.5" customHeight="1">
      <c r="A728" s="17"/>
      <c r="B728" s="17"/>
      <c r="C728" s="17"/>
      <c r="D728" s="145"/>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46"/>
      <c r="AI728" s="146"/>
      <c r="AJ728" s="17"/>
      <c r="AK728" s="17"/>
      <c r="AL728" s="146"/>
      <c r="AM728" s="146"/>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11"/>
      <c r="DW728" s="111"/>
      <c r="DX728" s="111"/>
      <c r="DY728" s="111"/>
      <c r="DZ728" s="111"/>
      <c r="EA728" s="111"/>
      <c r="EB728" s="17"/>
      <c r="EC728" s="17"/>
      <c r="ED728" s="17"/>
      <c r="EE728" s="17"/>
      <c r="EF728" s="17"/>
      <c r="EG728" s="17"/>
      <c r="EH728" s="17"/>
      <c r="EI728" s="17"/>
      <c r="EJ728" s="17"/>
      <c r="EK728" s="17"/>
    </row>
    <row r="729" spans="1:141" ht="16.5" customHeight="1">
      <c r="A729" s="17"/>
      <c r="B729" s="17"/>
      <c r="C729" s="17"/>
      <c r="D729" s="145"/>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46"/>
      <c r="AI729" s="146"/>
      <c r="AJ729" s="17"/>
      <c r="AK729" s="17"/>
      <c r="AL729" s="146"/>
      <c r="AM729" s="146"/>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11"/>
      <c r="DW729" s="111"/>
      <c r="DX729" s="111"/>
      <c r="DY729" s="111"/>
      <c r="DZ729" s="111"/>
      <c r="EA729" s="111"/>
      <c r="EB729" s="17"/>
      <c r="EC729" s="17"/>
      <c r="ED729" s="17"/>
      <c r="EE729" s="17"/>
      <c r="EF729" s="17"/>
      <c r="EG729" s="17"/>
      <c r="EH729" s="17"/>
      <c r="EI729" s="17"/>
      <c r="EJ729" s="17"/>
      <c r="EK729" s="17"/>
    </row>
    <row r="730" spans="1:141" ht="16.5" customHeight="1">
      <c r="A730" s="17"/>
      <c r="B730" s="17"/>
      <c r="C730" s="17"/>
      <c r="D730" s="145"/>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46"/>
      <c r="AI730" s="146"/>
      <c r="AJ730" s="17"/>
      <c r="AK730" s="17"/>
      <c r="AL730" s="146"/>
      <c r="AM730" s="146"/>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11"/>
      <c r="DW730" s="111"/>
      <c r="DX730" s="111"/>
      <c r="DY730" s="111"/>
      <c r="DZ730" s="111"/>
      <c r="EA730" s="111"/>
      <c r="EB730" s="17"/>
      <c r="EC730" s="17"/>
      <c r="ED730" s="17"/>
      <c r="EE730" s="17"/>
      <c r="EF730" s="17"/>
      <c r="EG730" s="17"/>
      <c r="EH730" s="17"/>
      <c r="EI730" s="17"/>
      <c r="EJ730" s="17"/>
      <c r="EK730" s="17"/>
    </row>
    <row r="731" spans="1:141" ht="16.5" customHeight="1">
      <c r="A731" s="17"/>
      <c r="B731" s="17"/>
      <c r="C731" s="17"/>
      <c r="D731" s="145"/>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46"/>
      <c r="AI731" s="146"/>
      <c r="AJ731" s="17"/>
      <c r="AK731" s="17"/>
      <c r="AL731" s="146"/>
      <c r="AM731" s="146"/>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c r="BN731" s="17"/>
      <c r="BO731" s="17"/>
      <c r="BP731" s="17"/>
      <c r="BQ731" s="17"/>
      <c r="BR731" s="17"/>
      <c r="BS731" s="17"/>
      <c r="BT731" s="17"/>
      <c r="BU731" s="17"/>
      <c r="BV731" s="17"/>
      <c r="BW731" s="17"/>
      <c r="BX731" s="17"/>
      <c r="BY731" s="17"/>
      <c r="BZ731" s="17"/>
      <c r="CA731" s="17"/>
      <c r="CB731" s="17"/>
      <c r="CC731" s="17"/>
      <c r="CD731" s="17"/>
      <c r="CE731" s="17"/>
      <c r="CF731" s="17"/>
      <c r="CG731" s="17"/>
      <c r="CH731" s="17"/>
      <c r="CI731" s="17"/>
      <c r="CJ731" s="17"/>
      <c r="CK731" s="17"/>
      <c r="CL731" s="17"/>
      <c r="CM731" s="17"/>
      <c r="CN731" s="17"/>
      <c r="CO731" s="17"/>
      <c r="CP731" s="17"/>
      <c r="CQ731" s="17"/>
      <c r="CR731" s="17"/>
      <c r="CS731" s="17"/>
      <c r="CT731" s="17"/>
      <c r="CU731" s="17"/>
      <c r="CV731" s="17"/>
      <c r="CW731" s="17"/>
      <c r="CX731" s="17"/>
      <c r="CY731" s="17"/>
      <c r="CZ731" s="17"/>
      <c r="DA731" s="17"/>
      <c r="DB731" s="17"/>
      <c r="DC731" s="17"/>
      <c r="DD731" s="17"/>
      <c r="DE731" s="17"/>
      <c r="DF731" s="17"/>
      <c r="DG731" s="17"/>
      <c r="DH731" s="17"/>
      <c r="DI731" s="17"/>
      <c r="DJ731" s="17"/>
      <c r="DK731" s="17"/>
      <c r="DL731" s="17"/>
      <c r="DM731" s="17"/>
      <c r="DN731" s="17"/>
      <c r="DO731" s="17"/>
      <c r="DP731" s="17"/>
      <c r="DQ731" s="17"/>
      <c r="DR731" s="17"/>
      <c r="DS731" s="17"/>
      <c r="DT731" s="17"/>
      <c r="DU731" s="17"/>
      <c r="DV731" s="111"/>
      <c r="DW731" s="111"/>
      <c r="DX731" s="111"/>
      <c r="DY731" s="111"/>
      <c r="DZ731" s="111"/>
      <c r="EA731" s="111"/>
      <c r="EB731" s="17"/>
      <c r="EC731" s="17"/>
      <c r="ED731" s="17"/>
      <c r="EE731" s="17"/>
      <c r="EF731" s="17"/>
      <c r="EG731" s="17"/>
      <c r="EH731" s="17"/>
      <c r="EI731" s="17"/>
      <c r="EJ731" s="17"/>
      <c r="EK731" s="17"/>
    </row>
    <row r="732" spans="1:141" ht="16.5" customHeight="1">
      <c r="A732" s="17"/>
      <c r="B732" s="17"/>
      <c r="C732" s="17"/>
      <c r="D732" s="145"/>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46"/>
      <c r="AI732" s="146"/>
      <c r="AJ732" s="17"/>
      <c r="AK732" s="17"/>
      <c r="AL732" s="146"/>
      <c r="AM732" s="146"/>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c r="BN732" s="17"/>
      <c r="BO732" s="17"/>
      <c r="BP732" s="17"/>
      <c r="BQ732" s="17"/>
      <c r="BR732" s="17"/>
      <c r="BS732" s="17"/>
      <c r="BT732" s="17"/>
      <c r="BU732" s="17"/>
      <c r="BV732" s="17"/>
      <c r="BW732" s="17"/>
      <c r="BX732" s="17"/>
      <c r="BY732" s="17"/>
      <c r="BZ732" s="17"/>
      <c r="CA732" s="17"/>
      <c r="CB732" s="17"/>
      <c r="CC732" s="17"/>
      <c r="CD732" s="17"/>
      <c r="CE732" s="17"/>
      <c r="CF732" s="17"/>
      <c r="CG732" s="17"/>
      <c r="CH732" s="17"/>
      <c r="CI732" s="17"/>
      <c r="CJ732" s="17"/>
      <c r="CK732" s="17"/>
      <c r="CL732" s="17"/>
      <c r="CM732" s="17"/>
      <c r="CN732" s="17"/>
      <c r="CO732" s="17"/>
      <c r="CP732" s="17"/>
      <c r="CQ732" s="17"/>
      <c r="CR732" s="17"/>
      <c r="CS732" s="17"/>
      <c r="CT732" s="17"/>
      <c r="CU732" s="17"/>
      <c r="CV732" s="17"/>
      <c r="CW732" s="17"/>
      <c r="CX732" s="17"/>
      <c r="CY732" s="17"/>
      <c r="CZ732" s="17"/>
      <c r="DA732" s="17"/>
      <c r="DB732" s="17"/>
      <c r="DC732" s="17"/>
      <c r="DD732" s="17"/>
      <c r="DE732" s="17"/>
      <c r="DF732" s="17"/>
      <c r="DG732" s="17"/>
      <c r="DH732" s="17"/>
      <c r="DI732" s="17"/>
      <c r="DJ732" s="17"/>
      <c r="DK732" s="17"/>
      <c r="DL732" s="17"/>
      <c r="DM732" s="17"/>
      <c r="DN732" s="17"/>
      <c r="DO732" s="17"/>
      <c r="DP732" s="17"/>
      <c r="DQ732" s="17"/>
      <c r="DR732" s="17"/>
      <c r="DS732" s="17"/>
      <c r="DT732" s="17"/>
      <c r="DU732" s="17"/>
      <c r="DV732" s="111"/>
      <c r="DW732" s="111"/>
      <c r="DX732" s="111"/>
      <c r="DY732" s="111"/>
      <c r="DZ732" s="111"/>
      <c r="EA732" s="111"/>
      <c r="EB732" s="17"/>
      <c r="EC732" s="17"/>
      <c r="ED732" s="17"/>
      <c r="EE732" s="17"/>
      <c r="EF732" s="17"/>
      <c r="EG732" s="17"/>
      <c r="EH732" s="17"/>
      <c r="EI732" s="17"/>
      <c r="EJ732" s="17"/>
      <c r="EK732" s="17"/>
    </row>
    <row r="733" spans="1:141" ht="16.5" customHeight="1">
      <c r="A733" s="17"/>
      <c r="B733" s="17"/>
      <c r="C733" s="17"/>
      <c r="D733" s="145"/>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46"/>
      <c r="AI733" s="146"/>
      <c r="AJ733" s="17"/>
      <c r="AK733" s="17"/>
      <c r="AL733" s="146"/>
      <c r="AM733" s="146"/>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c r="BN733" s="17"/>
      <c r="BO733" s="17"/>
      <c r="BP733" s="17"/>
      <c r="BQ733" s="17"/>
      <c r="BR733" s="17"/>
      <c r="BS733" s="17"/>
      <c r="BT733" s="17"/>
      <c r="BU733" s="17"/>
      <c r="BV733" s="17"/>
      <c r="BW733" s="17"/>
      <c r="BX733" s="17"/>
      <c r="BY733" s="17"/>
      <c r="BZ733" s="17"/>
      <c r="CA733" s="17"/>
      <c r="CB733" s="17"/>
      <c r="CC733" s="17"/>
      <c r="CD733" s="17"/>
      <c r="CE733" s="17"/>
      <c r="CF733" s="17"/>
      <c r="CG733" s="17"/>
      <c r="CH733" s="17"/>
      <c r="CI733" s="17"/>
      <c r="CJ733" s="17"/>
      <c r="CK733" s="17"/>
      <c r="CL733" s="17"/>
      <c r="CM733" s="17"/>
      <c r="CN733" s="17"/>
      <c r="CO733" s="17"/>
      <c r="CP733" s="17"/>
      <c r="CQ733" s="17"/>
      <c r="CR733" s="17"/>
      <c r="CS733" s="17"/>
      <c r="CT733" s="17"/>
      <c r="CU733" s="17"/>
      <c r="CV733" s="17"/>
      <c r="CW733" s="17"/>
      <c r="CX733" s="17"/>
      <c r="CY733" s="17"/>
      <c r="CZ733" s="17"/>
      <c r="DA733" s="17"/>
      <c r="DB733" s="17"/>
      <c r="DC733" s="17"/>
      <c r="DD733" s="17"/>
      <c r="DE733" s="17"/>
      <c r="DF733" s="17"/>
      <c r="DG733" s="17"/>
      <c r="DH733" s="17"/>
      <c r="DI733" s="17"/>
      <c r="DJ733" s="17"/>
      <c r="DK733" s="17"/>
      <c r="DL733" s="17"/>
      <c r="DM733" s="17"/>
      <c r="DN733" s="17"/>
      <c r="DO733" s="17"/>
      <c r="DP733" s="17"/>
      <c r="DQ733" s="17"/>
      <c r="DR733" s="17"/>
      <c r="DS733" s="17"/>
      <c r="DT733" s="17"/>
      <c r="DU733" s="17"/>
      <c r="DV733" s="111"/>
      <c r="DW733" s="111"/>
      <c r="DX733" s="111"/>
      <c r="DY733" s="111"/>
      <c r="DZ733" s="111"/>
      <c r="EA733" s="111"/>
      <c r="EB733" s="17"/>
      <c r="EC733" s="17"/>
      <c r="ED733" s="17"/>
      <c r="EE733" s="17"/>
      <c r="EF733" s="17"/>
      <c r="EG733" s="17"/>
      <c r="EH733" s="17"/>
      <c r="EI733" s="17"/>
      <c r="EJ733" s="17"/>
      <c r="EK733" s="17"/>
    </row>
    <row r="734" spans="1:141" ht="16.5" customHeight="1">
      <c r="A734" s="17"/>
      <c r="B734" s="17"/>
      <c r="C734" s="17"/>
      <c r="D734" s="145"/>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46"/>
      <c r="AI734" s="146"/>
      <c r="AJ734" s="17"/>
      <c r="AK734" s="17"/>
      <c r="AL734" s="146"/>
      <c r="AM734" s="146"/>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c r="BN734" s="17"/>
      <c r="BO734" s="17"/>
      <c r="BP734" s="17"/>
      <c r="BQ734" s="17"/>
      <c r="BR734" s="17"/>
      <c r="BS734" s="17"/>
      <c r="BT734" s="17"/>
      <c r="BU734" s="17"/>
      <c r="BV734" s="17"/>
      <c r="BW734" s="17"/>
      <c r="BX734" s="17"/>
      <c r="BY734" s="17"/>
      <c r="BZ734" s="17"/>
      <c r="CA734" s="17"/>
      <c r="CB734" s="17"/>
      <c r="CC734" s="17"/>
      <c r="CD734" s="17"/>
      <c r="CE734" s="17"/>
      <c r="CF734" s="17"/>
      <c r="CG734" s="17"/>
      <c r="CH734" s="17"/>
      <c r="CI734" s="17"/>
      <c r="CJ734" s="17"/>
      <c r="CK734" s="17"/>
      <c r="CL734" s="17"/>
      <c r="CM734" s="17"/>
      <c r="CN734" s="17"/>
      <c r="CO734" s="17"/>
      <c r="CP734" s="17"/>
      <c r="CQ734" s="17"/>
      <c r="CR734" s="17"/>
      <c r="CS734" s="17"/>
      <c r="CT734" s="17"/>
      <c r="CU734" s="17"/>
      <c r="CV734" s="17"/>
      <c r="CW734" s="17"/>
      <c r="CX734" s="17"/>
      <c r="CY734" s="17"/>
      <c r="CZ734" s="17"/>
      <c r="DA734" s="17"/>
      <c r="DB734" s="17"/>
      <c r="DC734" s="17"/>
      <c r="DD734" s="17"/>
      <c r="DE734" s="17"/>
      <c r="DF734" s="17"/>
      <c r="DG734" s="17"/>
      <c r="DH734" s="17"/>
      <c r="DI734" s="17"/>
      <c r="DJ734" s="17"/>
      <c r="DK734" s="17"/>
      <c r="DL734" s="17"/>
      <c r="DM734" s="17"/>
      <c r="DN734" s="17"/>
      <c r="DO734" s="17"/>
      <c r="DP734" s="17"/>
      <c r="DQ734" s="17"/>
      <c r="DR734" s="17"/>
      <c r="DS734" s="17"/>
      <c r="DT734" s="17"/>
      <c r="DU734" s="17"/>
      <c r="DV734" s="111"/>
      <c r="DW734" s="111"/>
      <c r="DX734" s="111"/>
      <c r="DY734" s="111"/>
      <c r="DZ734" s="111"/>
      <c r="EA734" s="111"/>
      <c r="EB734" s="17"/>
      <c r="EC734" s="17"/>
      <c r="ED734" s="17"/>
      <c r="EE734" s="17"/>
      <c r="EF734" s="17"/>
      <c r="EG734" s="17"/>
      <c r="EH734" s="17"/>
      <c r="EI734" s="17"/>
      <c r="EJ734" s="17"/>
      <c r="EK734" s="17"/>
    </row>
    <row r="735" spans="1:141" ht="16.5" customHeight="1">
      <c r="A735" s="17"/>
      <c r="B735" s="17"/>
      <c r="C735" s="17"/>
      <c r="D735" s="145"/>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46"/>
      <c r="AI735" s="146"/>
      <c r="AJ735" s="17"/>
      <c r="AK735" s="17"/>
      <c r="AL735" s="146"/>
      <c r="AM735" s="146"/>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c r="BN735" s="17"/>
      <c r="BO735" s="17"/>
      <c r="BP735" s="17"/>
      <c r="BQ735" s="17"/>
      <c r="BR735" s="17"/>
      <c r="BS735" s="17"/>
      <c r="BT735" s="17"/>
      <c r="BU735" s="17"/>
      <c r="BV735" s="17"/>
      <c r="BW735" s="17"/>
      <c r="BX735" s="17"/>
      <c r="BY735" s="17"/>
      <c r="BZ735" s="17"/>
      <c r="CA735" s="17"/>
      <c r="CB735" s="17"/>
      <c r="CC735" s="17"/>
      <c r="CD735" s="17"/>
      <c r="CE735" s="17"/>
      <c r="CF735" s="17"/>
      <c r="CG735" s="17"/>
      <c r="CH735" s="17"/>
      <c r="CI735" s="17"/>
      <c r="CJ735" s="17"/>
      <c r="CK735" s="17"/>
      <c r="CL735" s="17"/>
      <c r="CM735" s="17"/>
      <c r="CN735" s="17"/>
      <c r="CO735" s="17"/>
      <c r="CP735" s="17"/>
      <c r="CQ735" s="17"/>
      <c r="CR735" s="17"/>
      <c r="CS735" s="17"/>
      <c r="CT735" s="17"/>
      <c r="CU735" s="17"/>
      <c r="CV735" s="17"/>
      <c r="CW735" s="17"/>
      <c r="CX735" s="17"/>
      <c r="CY735" s="17"/>
      <c r="CZ735" s="17"/>
      <c r="DA735" s="17"/>
      <c r="DB735" s="17"/>
      <c r="DC735" s="17"/>
      <c r="DD735" s="17"/>
      <c r="DE735" s="17"/>
      <c r="DF735" s="17"/>
      <c r="DG735" s="17"/>
      <c r="DH735" s="17"/>
      <c r="DI735" s="17"/>
      <c r="DJ735" s="17"/>
      <c r="DK735" s="17"/>
      <c r="DL735" s="17"/>
      <c r="DM735" s="17"/>
      <c r="DN735" s="17"/>
      <c r="DO735" s="17"/>
      <c r="DP735" s="17"/>
      <c r="DQ735" s="17"/>
      <c r="DR735" s="17"/>
      <c r="DS735" s="17"/>
      <c r="DT735" s="17"/>
      <c r="DU735" s="17"/>
      <c r="DV735" s="111"/>
      <c r="DW735" s="111"/>
      <c r="DX735" s="111"/>
      <c r="DY735" s="111"/>
      <c r="DZ735" s="111"/>
      <c r="EA735" s="111"/>
      <c r="EB735" s="17"/>
      <c r="EC735" s="17"/>
      <c r="ED735" s="17"/>
      <c r="EE735" s="17"/>
      <c r="EF735" s="17"/>
      <c r="EG735" s="17"/>
      <c r="EH735" s="17"/>
      <c r="EI735" s="17"/>
      <c r="EJ735" s="17"/>
      <c r="EK735" s="17"/>
    </row>
    <row r="736" spans="1:141" ht="16.5" customHeight="1">
      <c r="A736" s="17"/>
      <c r="B736" s="17"/>
      <c r="C736" s="17"/>
      <c r="D736" s="145"/>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46"/>
      <c r="AI736" s="146"/>
      <c r="AJ736" s="17"/>
      <c r="AK736" s="17"/>
      <c r="AL736" s="146"/>
      <c r="AM736" s="146"/>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17"/>
      <c r="BK736" s="17"/>
      <c r="BL736" s="17"/>
      <c r="BM736" s="17"/>
      <c r="BN736" s="17"/>
      <c r="BO736" s="17"/>
      <c r="BP736" s="17"/>
      <c r="BQ736" s="17"/>
      <c r="BR736" s="17"/>
      <c r="BS736" s="17"/>
      <c r="BT736" s="17"/>
      <c r="BU736" s="17"/>
      <c r="BV736" s="17"/>
      <c r="BW736" s="17"/>
      <c r="BX736" s="17"/>
      <c r="BY736" s="17"/>
      <c r="BZ736" s="17"/>
      <c r="CA736" s="17"/>
      <c r="CB736" s="17"/>
      <c r="CC736" s="17"/>
      <c r="CD736" s="17"/>
      <c r="CE736" s="17"/>
      <c r="CF736" s="17"/>
      <c r="CG736" s="17"/>
      <c r="CH736" s="17"/>
      <c r="CI736" s="17"/>
      <c r="CJ736" s="17"/>
      <c r="CK736" s="17"/>
      <c r="CL736" s="17"/>
      <c r="CM736" s="17"/>
      <c r="CN736" s="17"/>
      <c r="CO736" s="17"/>
      <c r="CP736" s="17"/>
      <c r="CQ736" s="17"/>
      <c r="CR736" s="17"/>
      <c r="CS736" s="17"/>
      <c r="CT736" s="17"/>
      <c r="CU736" s="17"/>
      <c r="CV736" s="17"/>
      <c r="CW736" s="17"/>
      <c r="CX736" s="17"/>
      <c r="CY736" s="17"/>
      <c r="CZ736" s="17"/>
      <c r="DA736" s="17"/>
      <c r="DB736" s="17"/>
      <c r="DC736" s="17"/>
      <c r="DD736" s="17"/>
      <c r="DE736" s="17"/>
      <c r="DF736" s="17"/>
      <c r="DG736" s="17"/>
      <c r="DH736" s="17"/>
      <c r="DI736" s="17"/>
      <c r="DJ736" s="17"/>
      <c r="DK736" s="17"/>
      <c r="DL736" s="17"/>
      <c r="DM736" s="17"/>
      <c r="DN736" s="17"/>
      <c r="DO736" s="17"/>
      <c r="DP736" s="17"/>
      <c r="DQ736" s="17"/>
      <c r="DR736" s="17"/>
      <c r="DS736" s="17"/>
      <c r="DT736" s="17"/>
      <c r="DU736" s="17"/>
      <c r="DV736" s="111"/>
      <c r="DW736" s="111"/>
      <c r="DX736" s="111"/>
      <c r="DY736" s="111"/>
      <c r="DZ736" s="111"/>
      <c r="EA736" s="111"/>
      <c r="EB736" s="17"/>
      <c r="EC736" s="17"/>
      <c r="ED736" s="17"/>
      <c r="EE736" s="17"/>
      <c r="EF736" s="17"/>
      <c r="EG736" s="17"/>
      <c r="EH736" s="17"/>
      <c r="EI736" s="17"/>
      <c r="EJ736" s="17"/>
      <c r="EK736" s="17"/>
    </row>
    <row r="737" spans="1:141" ht="16.5" customHeight="1">
      <c r="A737" s="17"/>
      <c r="B737" s="17"/>
      <c r="C737" s="17"/>
      <c r="D737" s="145"/>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46"/>
      <c r="AI737" s="146"/>
      <c r="AJ737" s="17"/>
      <c r="AK737" s="17"/>
      <c r="AL737" s="146"/>
      <c r="AM737" s="146"/>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17"/>
      <c r="BK737" s="17"/>
      <c r="BL737" s="17"/>
      <c r="BM737" s="17"/>
      <c r="BN737" s="17"/>
      <c r="BO737" s="17"/>
      <c r="BP737" s="17"/>
      <c r="BQ737" s="17"/>
      <c r="BR737" s="17"/>
      <c r="BS737" s="17"/>
      <c r="BT737" s="17"/>
      <c r="BU737" s="17"/>
      <c r="BV737" s="17"/>
      <c r="BW737" s="17"/>
      <c r="BX737" s="17"/>
      <c r="BY737" s="17"/>
      <c r="BZ737" s="17"/>
      <c r="CA737" s="17"/>
      <c r="CB737" s="17"/>
      <c r="CC737" s="17"/>
      <c r="CD737" s="17"/>
      <c r="CE737" s="17"/>
      <c r="CF737" s="17"/>
      <c r="CG737" s="17"/>
      <c r="CH737" s="17"/>
      <c r="CI737" s="17"/>
      <c r="CJ737" s="17"/>
      <c r="CK737" s="17"/>
      <c r="CL737" s="17"/>
      <c r="CM737" s="17"/>
      <c r="CN737" s="17"/>
      <c r="CO737" s="17"/>
      <c r="CP737" s="17"/>
      <c r="CQ737" s="17"/>
      <c r="CR737" s="17"/>
      <c r="CS737" s="17"/>
      <c r="CT737" s="17"/>
      <c r="CU737" s="17"/>
      <c r="CV737" s="17"/>
      <c r="CW737" s="17"/>
      <c r="CX737" s="17"/>
      <c r="CY737" s="17"/>
      <c r="CZ737" s="17"/>
      <c r="DA737" s="17"/>
      <c r="DB737" s="17"/>
      <c r="DC737" s="17"/>
      <c r="DD737" s="17"/>
      <c r="DE737" s="17"/>
      <c r="DF737" s="17"/>
      <c r="DG737" s="17"/>
      <c r="DH737" s="17"/>
      <c r="DI737" s="17"/>
      <c r="DJ737" s="17"/>
      <c r="DK737" s="17"/>
      <c r="DL737" s="17"/>
      <c r="DM737" s="17"/>
      <c r="DN737" s="17"/>
      <c r="DO737" s="17"/>
      <c r="DP737" s="17"/>
      <c r="DQ737" s="17"/>
      <c r="DR737" s="17"/>
      <c r="DS737" s="17"/>
      <c r="DT737" s="17"/>
      <c r="DU737" s="17"/>
      <c r="DV737" s="111"/>
      <c r="DW737" s="111"/>
      <c r="DX737" s="111"/>
      <c r="DY737" s="111"/>
      <c r="DZ737" s="111"/>
      <c r="EA737" s="111"/>
      <c r="EB737" s="17"/>
      <c r="EC737" s="17"/>
      <c r="ED737" s="17"/>
      <c r="EE737" s="17"/>
      <c r="EF737" s="17"/>
      <c r="EG737" s="17"/>
      <c r="EH737" s="17"/>
      <c r="EI737" s="17"/>
      <c r="EJ737" s="17"/>
      <c r="EK737" s="17"/>
    </row>
    <row r="738" spans="1:141" ht="16.5" customHeight="1">
      <c r="A738" s="17"/>
      <c r="B738" s="17"/>
      <c r="C738" s="17"/>
      <c r="D738" s="145"/>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46"/>
      <c r="AI738" s="146"/>
      <c r="AJ738" s="17"/>
      <c r="AK738" s="17"/>
      <c r="AL738" s="146"/>
      <c r="AM738" s="146"/>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17"/>
      <c r="BK738" s="17"/>
      <c r="BL738" s="17"/>
      <c r="BM738" s="17"/>
      <c r="BN738" s="17"/>
      <c r="BO738" s="17"/>
      <c r="BP738" s="17"/>
      <c r="BQ738" s="17"/>
      <c r="BR738" s="17"/>
      <c r="BS738" s="17"/>
      <c r="BT738" s="17"/>
      <c r="BU738" s="17"/>
      <c r="BV738" s="17"/>
      <c r="BW738" s="17"/>
      <c r="BX738" s="17"/>
      <c r="BY738" s="17"/>
      <c r="BZ738" s="17"/>
      <c r="CA738" s="17"/>
      <c r="CB738" s="17"/>
      <c r="CC738" s="17"/>
      <c r="CD738" s="17"/>
      <c r="CE738" s="17"/>
      <c r="CF738" s="17"/>
      <c r="CG738" s="17"/>
      <c r="CH738" s="17"/>
      <c r="CI738" s="17"/>
      <c r="CJ738" s="17"/>
      <c r="CK738" s="17"/>
      <c r="CL738" s="17"/>
      <c r="CM738" s="17"/>
      <c r="CN738" s="17"/>
      <c r="CO738" s="17"/>
      <c r="CP738" s="17"/>
      <c r="CQ738" s="17"/>
      <c r="CR738" s="17"/>
      <c r="CS738" s="17"/>
      <c r="CT738" s="17"/>
      <c r="CU738" s="17"/>
      <c r="CV738" s="17"/>
      <c r="CW738" s="17"/>
      <c r="CX738" s="17"/>
      <c r="CY738" s="17"/>
      <c r="CZ738" s="17"/>
      <c r="DA738" s="17"/>
      <c r="DB738" s="17"/>
      <c r="DC738" s="17"/>
      <c r="DD738" s="17"/>
      <c r="DE738" s="17"/>
      <c r="DF738" s="17"/>
      <c r="DG738" s="17"/>
      <c r="DH738" s="17"/>
      <c r="DI738" s="17"/>
      <c r="DJ738" s="17"/>
      <c r="DK738" s="17"/>
      <c r="DL738" s="17"/>
      <c r="DM738" s="17"/>
      <c r="DN738" s="17"/>
      <c r="DO738" s="17"/>
      <c r="DP738" s="17"/>
      <c r="DQ738" s="17"/>
      <c r="DR738" s="17"/>
      <c r="DS738" s="17"/>
      <c r="DT738" s="17"/>
      <c r="DU738" s="17"/>
      <c r="DV738" s="111"/>
      <c r="DW738" s="111"/>
      <c r="DX738" s="111"/>
      <c r="DY738" s="111"/>
      <c r="DZ738" s="111"/>
      <c r="EA738" s="111"/>
      <c r="EB738" s="17"/>
      <c r="EC738" s="17"/>
      <c r="ED738" s="17"/>
      <c r="EE738" s="17"/>
      <c r="EF738" s="17"/>
      <c r="EG738" s="17"/>
      <c r="EH738" s="17"/>
      <c r="EI738" s="17"/>
      <c r="EJ738" s="17"/>
      <c r="EK738" s="17"/>
    </row>
    <row r="739" spans="1:141" ht="16.5" customHeight="1">
      <c r="A739" s="17"/>
      <c r="B739" s="17"/>
      <c r="C739" s="17"/>
      <c r="D739" s="145"/>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46"/>
      <c r="AI739" s="146"/>
      <c r="AJ739" s="17"/>
      <c r="AK739" s="17"/>
      <c r="AL739" s="146"/>
      <c r="AM739" s="146"/>
      <c r="AN739" s="17"/>
      <c r="AO739" s="17"/>
      <c r="AP739" s="17"/>
      <c r="AQ739" s="17"/>
      <c r="AR739" s="17"/>
      <c r="AS739" s="17"/>
      <c r="AT739" s="17"/>
      <c r="AU739" s="17"/>
      <c r="AV739" s="17"/>
      <c r="AW739" s="17"/>
      <c r="AX739" s="17"/>
      <c r="AY739" s="17"/>
      <c r="AZ739" s="17"/>
      <c r="BA739" s="17"/>
      <c r="BB739" s="17"/>
      <c r="BC739" s="17"/>
      <c r="BD739" s="17"/>
      <c r="BE739" s="17"/>
      <c r="BF739" s="17"/>
      <c r="BG739" s="17"/>
      <c r="BH739" s="17"/>
      <c r="BI739" s="17"/>
      <c r="BJ739" s="17"/>
      <c r="BK739" s="17"/>
      <c r="BL739" s="17"/>
      <c r="BM739" s="17"/>
      <c r="BN739" s="17"/>
      <c r="BO739" s="17"/>
      <c r="BP739" s="17"/>
      <c r="BQ739" s="17"/>
      <c r="BR739" s="17"/>
      <c r="BS739" s="17"/>
      <c r="BT739" s="17"/>
      <c r="BU739" s="17"/>
      <c r="BV739" s="17"/>
      <c r="BW739" s="17"/>
      <c r="BX739" s="17"/>
      <c r="BY739" s="17"/>
      <c r="BZ739" s="17"/>
      <c r="CA739" s="17"/>
      <c r="CB739" s="17"/>
      <c r="CC739" s="17"/>
      <c r="CD739" s="17"/>
      <c r="CE739" s="17"/>
      <c r="CF739" s="17"/>
      <c r="CG739" s="17"/>
      <c r="CH739" s="17"/>
      <c r="CI739" s="17"/>
      <c r="CJ739" s="17"/>
      <c r="CK739" s="17"/>
      <c r="CL739" s="17"/>
      <c r="CM739" s="17"/>
      <c r="CN739" s="17"/>
      <c r="CO739" s="17"/>
      <c r="CP739" s="17"/>
      <c r="CQ739" s="17"/>
      <c r="CR739" s="17"/>
      <c r="CS739" s="17"/>
      <c r="CT739" s="17"/>
      <c r="CU739" s="17"/>
      <c r="CV739" s="17"/>
      <c r="CW739" s="17"/>
      <c r="CX739" s="17"/>
      <c r="CY739" s="17"/>
      <c r="CZ739" s="17"/>
      <c r="DA739" s="17"/>
      <c r="DB739" s="17"/>
      <c r="DC739" s="17"/>
      <c r="DD739" s="17"/>
      <c r="DE739" s="17"/>
      <c r="DF739" s="17"/>
      <c r="DG739" s="17"/>
      <c r="DH739" s="17"/>
      <c r="DI739" s="17"/>
      <c r="DJ739" s="17"/>
      <c r="DK739" s="17"/>
      <c r="DL739" s="17"/>
      <c r="DM739" s="17"/>
      <c r="DN739" s="17"/>
      <c r="DO739" s="17"/>
      <c r="DP739" s="17"/>
      <c r="DQ739" s="17"/>
      <c r="DR739" s="17"/>
      <c r="DS739" s="17"/>
      <c r="DT739" s="17"/>
      <c r="DU739" s="17"/>
      <c r="DV739" s="111"/>
      <c r="DW739" s="111"/>
      <c r="DX739" s="111"/>
      <c r="DY739" s="111"/>
      <c r="DZ739" s="111"/>
      <c r="EA739" s="111"/>
      <c r="EB739" s="17"/>
      <c r="EC739" s="17"/>
      <c r="ED739" s="17"/>
      <c r="EE739" s="17"/>
      <c r="EF739" s="17"/>
      <c r="EG739" s="17"/>
      <c r="EH739" s="17"/>
      <c r="EI739" s="17"/>
      <c r="EJ739" s="17"/>
      <c r="EK739" s="17"/>
    </row>
    <row r="740" spans="1:141" ht="16.5" customHeight="1">
      <c r="A740" s="17"/>
      <c r="B740" s="17"/>
      <c r="C740" s="17"/>
      <c r="D740" s="145"/>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46"/>
      <c r="AI740" s="146"/>
      <c r="AJ740" s="17"/>
      <c r="AK740" s="17"/>
      <c r="AL740" s="146"/>
      <c r="AM740" s="146"/>
      <c r="AN740" s="17"/>
      <c r="AO740" s="17"/>
      <c r="AP740" s="17"/>
      <c r="AQ740" s="17"/>
      <c r="AR740" s="17"/>
      <c r="AS740" s="17"/>
      <c r="AT740" s="17"/>
      <c r="AU740" s="17"/>
      <c r="AV740" s="17"/>
      <c r="AW740" s="17"/>
      <c r="AX740" s="17"/>
      <c r="AY740" s="17"/>
      <c r="AZ740" s="17"/>
      <c r="BA740" s="17"/>
      <c r="BB740" s="17"/>
      <c r="BC740" s="17"/>
      <c r="BD740" s="17"/>
      <c r="BE740" s="17"/>
      <c r="BF740" s="17"/>
      <c r="BG740" s="17"/>
      <c r="BH740" s="17"/>
      <c r="BI740" s="17"/>
      <c r="BJ740" s="17"/>
      <c r="BK740" s="17"/>
      <c r="BL740" s="17"/>
      <c r="BM740" s="17"/>
      <c r="BN740" s="17"/>
      <c r="BO740" s="17"/>
      <c r="BP740" s="17"/>
      <c r="BQ740" s="17"/>
      <c r="BR740" s="17"/>
      <c r="BS740" s="17"/>
      <c r="BT740" s="17"/>
      <c r="BU740" s="17"/>
      <c r="BV740" s="17"/>
      <c r="BW740" s="17"/>
      <c r="BX740" s="17"/>
      <c r="BY740" s="17"/>
      <c r="BZ740" s="17"/>
      <c r="CA740" s="17"/>
      <c r="CB740" s="17"/>
      <c r="CC740" s="17"/>
      <c r="CD740" s="17"/>
      <c r="CE740" s="17"/>
      <c r="CF740" s="17"/>
      <c r="CG740" s="17"/>
      <c r="CH740" s="17"/>
      <c r="CI740" s="17"/>
      <c r="CJ740" s="17"/>
      <c r="CK740" s="17"/>
      <c r="CL740" s="17"/>
      <c r="CM740" s="17"/>
      <c r="CN740" s="17"/>
      <c r="CO740" s="17"/>
      <c r="CP740" s="17"/>
      <c r="CQ740" s="17"/>
      <c r="CR740" s="17"/>
      <c r="CS740" s="17"/>
      <c r="CT740" s="17"/>
      <c r="CU740" s="17"/>
      <c r="CV740" s="17"/>
      <c r="CW740" s="17"/>
      <c r="CX740" s="17"/>
      <c r="CY740" s="17"/>
      <c r="CZ740" s="17"/>
      <c r="DA740" s="17"/>
      <c r="DB740" s="17"/>
      <c r="DC740" s="17"/>
      <c r="DD740" s="17"/>
      <c r="DE740" s="17"/>
      <c r="DF740" s="17"/>
      <c r="DG740" s="17"/>
      <c r="DH740" s="17"/>
      <c r="DI740" s="17"/>
      <c r="DJ740" s="17"/>
      <c r="DK740" s="17"/>
      <c r="DL740" s="17"/>
      <c r="DM740" s="17"/>
      <c r="DN740" s="17"/>
      <c r="DO740" s="17"/>
      <c r="DP740" s="17"/>
      <c r="DQ740" s="17"/>
      <c r="DR740" s="17"/>
      <c r="DS740" s="17"/>
      <c r="DT740" s="17"/>
      <c r="DU740" s="17"/>
      <c r="DV740" s="111"/>
      <c r="DW740" s="111"/>
      <c r="DX740" s="111"/>
      <c r="DY740" s="111"/>
      <c r="DZ740" s="111"/>
      <c r="EA740" s="111"/>
      <c r="EB740" s="17"/>
      <c r="EC740" s="17"/>
      <c r="ED740" s="17"/>
      <c r="EE740" s="17"/>
      <c r="EF740" s="17"/>
      <c r="EG740" s="17"/>
      <c r="EH740" s="17"/>
      <c r="EI740" s="17"/>
      <c r="EJ740" s="17"/>
      <c r="EK740" s="17"/>
    </row>
    <row r="741" spans="1:141" ht="16.5" customHeight="1">
      <c r="A741" s="17"/>
      <c r="B741" s="17"/>
      <c r="C741" s="17"/>
      <c r="D741" s="145"/>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46"/>
      <c r="AI741" s="146"/>
      <c r="AJ741" s="17"/>
      <c r="AK741" s="17"/>
      <c r="AL741" s="146"/>
      <c r="AM741" s="146"/>
      <c r="AN741" s="17"/>
      <c r="AO741" s="17"/>
      <c r="AP741" s="17"/>
      <c r="AQ741" s="17"/>
      <c r="AR741" s="17"/>
      <c r="AS741" s="17"/>
      <c r="AT741" s="17"/>
      <c r="AU741" s="17"/>
      <c r="AV741" s="17"/>
      <c r="AW741" s="17"/>
      <c r="AX741" s="17"/>
      <c r="AY741" s="17"/>
      <c r="AZ741" s="17"/>
      <c r="BA741" s="17"/>
      <c r="BB741" s="17"/>
      <c r="BC741" s="17"/>
      <c r="BD741" s="17"/>
      <c r="BE741" s="17"/>
      <c r="BF741" s="17"/>
      <c r="BG741" s="17"/>
      <c r="BH741" s="17"/>
      <c r="BI741" s="17"/>
      <c r="BJ741" s="17"/>
      <c r="BK741" s="17"/>
      <c r="BL741" s="17"/>
      <c r="BM741" s="17"/>
      <c r="BN741" s="17"/>
      <c r="BO741" s="17"/>
      <c r="BP741" s="17"/>
      <c r="BQ741" s="17"/>
      <c r="BR741" s="17"/>
      <c r="BS741" s="17"/>
      <c r="BT741" s="17"/>
      <c r="BU741" s="17"/>
      <c r="BV741" s="17"/>
      <c r="BW741" s="17"/>
      <c r="BX741" s="17"/>
      <c r="BY741" s="17"/>
      <c r="BZ741" s="17"/>
      <c r="CA741" s="17"/>
      <c r="CB741" s="17"/>
      <c r="CC741" s="17"/>
      <c r="CD741" s="17"/>
      <c r="CE741" s="17"/>
      <c r="CF741" s="17"/>
      <c r="CG741" s="17"/>
      <c r="CH741" s="17"/>
      <c r="CI741" s="17"/>
      <c r="CJ741" s="17"/>
      <c r="CK741" s="17"/>
      <c r="CL741" s="17"/>
      <c r="CM741" s="17"/>
      <c r="CN741" s="17"/>
      <c r="CO741" s="17"/>
      <c r="CP741" s="17"/>
      <c r="CQ741" s="17"/>
      <c r="CR741" s="17"/>
      <c r="CS741" s="17"/>
      <c r="CT741" s="17"/>
      <c r="CU741" s="17"/>
      <c r="CV741" s="17"/>
      <c r="CW741" s="17"/>
      <c r="CX741" s="17"/>
      <c r="CY741" s="17"/>
      <c r="CZ741" s="17"/>
      <c r="DA741" s="17"/>
      <c r="DB741" s="17"/>
      <c r="DC741" s="17"/>
      <c r="DD741" s="17"/>
      <c r="DE741" s="17"/>
      <c r="DF741" s="17"/>
      <c r="DG741" s="17"/>
      <c r="DH741" s="17"/>
      <c r="DI741" s="17"/>
      <c r="DJ741" s="17"/>
      <c r="DK741" s="17"/>
      <c r="DL741" s="17"/>
      <c r="DM741" s="17"/>
      <c r="DN741" s="17"/>
      <c r="DO741" s="17"/>
      <c r="DP741" s="17"/>
      <c r="DQ741" s="17"/>
      <c r="DR741" s="17"/>
      <c r="DS741" s="17"/>
      <c r="DT741" s="17"/>
      <c r="DU741" s="17"/>
      <c r="DV741" s="111"/>
      <c r="DW741" s="111"/>
      <c r="DX741" s="111"/>
      <c r="DY741" s="111"/>
      <c r="DZ741" s="111"/>
      <c r="EA741" s="111"/>
      <c r="EB741" s="17"/>
      <c r="EC741" s="17"/>
      <c r="ED741" s="17"/>
      <c r="EE741" s="17"/>
      <c r="EF741" s="17"/>
      <c r="EG741" s="17"/>
      <c r="EH741" s="17"/>
      <c r="EI741" s="17"/>
      <c r="EJ741" s="17"/>
      <c r="EK741" s="17"/>
    </row>
    <row r="742" spans="1:141" ht="16.5" customHeight="1">
      <c r="A742" s="17"/>
      <c r="B742" s="17"/>
      <c r="C742" s="17"/>
      <c r="D742" s="145"/>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46"/>
      <c r="AI742" s="146"/>
      <c r="AJ742" s="17"/>
      <c r="AK742" s="17"/>
      <c r="AL742" s="146"/>
      <c r="AM742" s="146"/>
      <c r="AN742" s="17"/>
      <c r="AO742" s="17"/>
      <c r="AP742" s="17"/>
      <c r="AQ742" s="17"/>
      <c r="AR742" s="17"/>
      <c r="AS742" s="17"/>
      <c r="AT742" s="17"/>
      <c r="AU742" s="17"/>
      <c r="AV742" s="17"/>
      <c r="AW742" s="17"/>
      <c r="AX742" s="17"/>
      <c r="AY742" s="17"/>
      <c r="AZ742" s="17"/>
      <c r="BA742" s="17"/>
      <c r="BB742" s="17"/>
      <c r="BC742" s="17"/>
      <c r="BD742" s="17"/>
      <c r="BE742" s="17"/>
      <c r="BF742" s="17"/>
      <c r="BG742" s="17"/>
      <c r="BH742" s="17"/>
      <c r="BI742" s="17"/>
      <c r="BJ742" s="17"/>
      <c r="BK742" s="17"/>
      <c r="BL742" s="17"/>
      <c r="BM742" s="17"/>
      <c r="BN742" s="17"/>
      <c r="BO742" s="17"/>
      <c r="BP742" s="17"/>
      <c r="BQ742" s="17"/>
      <c r="BR742" s="17"/>
      <c r="BS742" s="17"/>
      <c r="BT742" s="17"/>
      <c r="BU742" s="17"/>
      <c r="BV742" s="17"/>
      <c r="BW742" s="17"/>
      <c r="BX742" s="17"/>
      <c r="BY742" s="17"/>
      <c r="BZ742" s="17"/>
      <c r="CA742" s="17"/>
      <c r="CB742" s="17"/>
      <c r="CC742" s="17"/>
      <c r="CD742" s="17"/>
      <c r="CE742" s="17"/>
      <c r="CF742" s="17"/>
      <c r="CG742" s="17"/>
      <c r="CH742" s="17"/>
      <c r="CI742" s="17"/>
      <c r="CJ742" s="17"/>
      <c r="CK742" s="17"/>
      <c r="CL742" s="17"/>
      <c r="CM742" s="17"/>
      <c r="CN742" s="17"/>
      <c r="CO742" s="17"/>
      <c r="CP742" s="17"/>
      <c r="CQ742" s="17"/>
      <c r="CR742" s="17"/>
      <c r="CS742" s="17"/>
      <c r="CT742" s="17"/>
      <c r="CU742" s="17"/>
      <c r="CV742" s="17"/>
      <c r="CW742" s="17"/>
      <c r="CX742" s="17"/>
      <c r="CY742" s="17"/>
      <c r="CZ742" s="17"/>
      <c r="DA742" s="17"/>
      <c r="DB742" s="17"/>
      <c r="DC742" s="17"/>
      <c r="DD742" s="17"/>
      <c r="DE742" s="17"/>
      <c r="DF742" s="17"/>
      <c r="DG742" s="17"/>
      <c r="DH742" s="17"/>
      <c r="DI742" s="17"/>
      <c r="DJ742" s="17"/>
      <c r="DK742" s="17"/>
      <c r="DL742" s="17"/>
      <c r="DM742" s="17"/>
      <c r="DN742" s="17"/>
      <c r="DO742" s="17"/>
      <c r="DP742" s="17"/>
      <c r="DQ742" s="17"/>
      <c r="DR742" s="17"/>
      <c r="DS742" s="17"/>
      <c r="DT742" s="17"/>
      <c r="DU742" s="17"/>
      <c r="DV742" s="111"/>
      <c r="DW742" s="111"/>
      <c r="DX742" s="111"/>
      <c r="DY742" s="111"/>
      <c r="DZ742" s="111"/>
      <c r="EA742" s="111"/>
      <c r="EB742" s="17"/>
      <c r="EC742" s="17"/>
      <c r="ED742" s="17"/>
      <c r="EE742" s="17"/>
      <c r="EF742" s="17"/>
      <c r="EG742" s="17"/>
      <c r="EH742" s="17"/>
      <c r="EI742" s="17"/>
      <c r="EJ742" s="17"/>
      <c r="EK742" s="17"/>
    </row>
    <row r="743" spans="1:141" ht="16.5" customHeight="1">
      <c r="A743" s="17"/>
      <c r="B743" s="17"/>
      <c r="C743" s="17"/>
      <c r="D743" s="145"/>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46"/>
      <c r="AI743" s="146"/>
      <c r="AJ743" s="17"/>
      <c r="AK743" s="17"/>
      <c r="AL743" s="146"/>
      <c r="AM743" s="146"/>
      <c r="AN743" s="17"/>
      <c r="AO743" s="17"/>
      <c r="AP743" s="17"/>
      <c r="AQ743" s="17"/>
      <c r="AR743" s="17"/>
      <c r="AS743" s="17"/>
      <c r="AT743" s="17"/>
      <c r="AU743" s="17"/>
      <c r="AV743" s="17"/>
      <c r="AW743" s="17"/>
      <c r="AX743" s="17"/>
      <c r="AY743" s="17"/>
      <c r="AZ743" s="17"/>
      <c r="BA743" s="17"/>
      <c r="BB743" s="17"/>
      <c r="BC743" s="17"/>
      <c r="BD743" s="17"/>
      <c r="BE743" s="17"/>
      <c r="BF743" s="17"/>
      <c r="BG743" s="17"/>
      <c r="BH743" s="17"/>
      <c r="BI743" s="17"/>
      <c r="BJ743" s="17"/>
      <c r="BK743" s="17"/>
      <c r="BL743" s="17"/>
      <c r="BM743" s="17"/>
      <c r="BN743" s="17"/>
      <c r="BO743" s="17"/>
      <c r="BP743" s="17"/>
      <c r="BQ743" s="17"/>
      <c r="BR743" s="17"/>
      <c r="BS743" s="17"/>
      <c r="BT743" s="17"/>
      <c r="BU743" s="17"/>
      <c r="BV743" s="17"/>
      <c r="BW743" s="17"/>
      <c r="BX743" s="17"/>
      <c r="BY743" s="17"/>
      <c r="BZ743" s="17"/>
      <c r="CA743" s="17"/>
      <c r="CB743" s="17"/>
      <c r="CC743" s="17"/>
      <c r="CD743" s="17"/>
      <c r="CE743" s="17"/>
      <c r="CF743" s="17"/>
      <c r="CG743" s="17"/>
      <c r="CH743" s="17"/>
      <c r="CI743" s="17"/>
      <c r="CJ743" s="17"/>
      <c r="CK743" s="17"/>
      <c r="CL743" s="17"/>
      <c r="CM743" s="17"/>
      <c r="CN743" s="17"/>
      <c r="CO743" s="17"/>
      <c r="CP743" s="17"/>
      <c r="CQ743" s="17"/>
      <c r="CR743" s="17"/>
      <c r="CS743" s="17"/>
      <c r="CT743" s="17"/>
      <c r="CU743" s="17"/>
      <c r="CV743" s="17"/>
      <c r="CW743" s="17"/>
      <c r="CX743" s="17"/>
      <c r="CY743" s="17"/>
      <c r="CZ743" s="17"/>
      <c r="DA743" s="17"/>
      <c r="DB743" s="17"/>
      <c r="DC743" s="17"/>
      <c r="DD743" s="17"/>
      <c r="DE743" s="17"/>
      <c r="DF743" s="17"/>
      <c r="DG743" s="17"/>
      <c r="DH743" s="17"/>
      <c r="DI743" s="17"/>
      <c r="DJ743" s="17"/>
      <c r="DK743" s="17"/>
      <c r="DL743" s="17"/>
      <c r="DM743" s="17"/>
      <c r="DN743" s="17"/>
      <c r="DO743" s="17"/>
      <c r="DP743" s="17"/>
      <c r="DQ743" s="17"/>
      <c r="DR743" s="17"/>
      <c r="DS743" s="17"/>
      <c r="DT743" s="17"/>
      <c r="DU743" s="17"/>
      <c r="DV743" s="111"/>
      <c r="DW743" s="111"/>
      <c r="DX743" s="111"/>
      <c r="DY743" s="111"/>
      <c r="DZ743" s="111"/>
      <c r="EA743" s="111"/>
      <c r="EB743" s="17"/>
      <c r="EC743" s="17"/>
      <c r="ED743" s="17"/>
      <c r="EE743" s="17"/>
      <c r="EF743" s="17"/>
      <c r="EG743" s="17"/>
      <c r="EH743" s="17"/>
      <c r="EI743" s="17"/>
      <c r="EJ743" s="17"/>
      <c r="EK743" s="17"/>
    </row>
    <row r="744" spans="1:141" ht="16.5" customHeight="1">
      <c r="A744" s="17"/>
      <c r="B744" s="17"/>
      <c r="C744" s="17"/>
      <c r="D744" s="145"/>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46"/>
      <c r="AI744" s="146"/>
      <c r="AJ744" s="17"/>
      <c r="AK744" s="17"/>
      <c r="AL744" s="146"/>
      <c r="AM744" s="146"/>
      <c r="AN744" s="17"/>
      <c r="AO744" s="17"/>
      <c r="AP744" s="17"/>
      <c r="AQ744" s="17"/>
      <c r="AR744" s="17"/>
      <c r="AS744" s="17"/>
      <c r="AT744" s="17"/>
      <c r="AU744" s="17"/>
      <c r="AV744" s="17"/>
      <c r="AW744" s="17"/>
      <c r="AX744" s="17"/>
      <c r="AY744" s="17"/>
      <c r="AZ744" s="17"/>
      <c r="BA744" s="17"/>
      <c r="BB744" s="17"/>
      <c r="BC744" s="17"/>
      <c r="BD744" s="17"/>
      <c r="BE744" s="17"/>
      <c r="BF744" s="17"/>
      <c r="BG744" s="17"/>
      <c r="BH744" s="17"/>
      <c r="BI744" s="17"/>
      <c r="BJ744" s="17"/>
      <c r="BK744" s="17"/>
      <c r="BL744" s="17"/>
      <c r="BM744" s="17"/>
      <c r="BN744" s="17"/>
      <c r="BO744" s="17"/>
      <c r="BP744" s="17"/>
      <c r="BQ744" s="17"/>
      <c r="BR744" s="17"/>
      <c r="BS744" s="17"/>
      <c r="BT744" s="17"/>
      <c r="BU744" s="17"/>
      <c r="BV744" s="17"/>
      <c r="BW744" s="17"/>
      <c r="BX744" s="17"/>
      <c r="BY744" s="17"/>
      <c r="BZ744" s="17"/>
      <c r="CA744" s="17"/>
      <c r="CB744" s="17"/>
      <c r="CC744" s="17"/>
      <c r="CD744" s="17"/>
      <c r="CE744" s="17"/>
      <c r="CF744" s="17"/>
      <c r="CG744" s="17"/>
      <c r="CH744" s="17"/>
      <c r="CI744" s="17"/>
      <c r="CJ744" s="17"/>
      <c r="CK744" s="17"/>
      <c r="CL744" s="17"/>
      <c r="CM744" s="17"/>
      <c r="CN744" s="17"/>
      <c r="CO744" s="17"/>
      <c r="CP744" s="17"/>
      <c r="CQ744" s="17"/>
      <c r="CR744" s="17"/>
      <c r="CS744" s="17"/>
      <c r="CT744" s="17"/>
      <c r="CU744" s="17"/>
      <c r="CV744" s="17"/>
      <c r="CW744" s="17"/>
      <c r="CX744" s="17"/>
      <c r="CY744" s="17"/>
      <c r="CZ744" s="17"/>
      <c r="DA744" s="17"/>
      <c r="DB744" s="17"/>
      <c r="DC744" s="17"/>
      <c r="DD744" s="17"/>
      <c r="DE744" s="17"/>
      <c r="DF744" s="17"/>
      <c r="DG744" s="17"/>
      <c r="DH744" s="17"/>
      <c r="DI744" s="17"/>
      <c r="DJ744" s="17"/>
      <c r="DK744" s="17"/>
      <c r="DL744" s="17"/>
      <c r="DM744" s="17"/>
      <c r="DN744" s="17"/>
      <c r="DO744" s="17"/>
      <c r="DP744" s="17"/>
      <c r="DQ744" s="17"/>
      <c r="DR744" s="17"/>
      <c r="DS744" s="17"/>
      <c r="DT744" s="17"/>
      <c r="DU744" s="17"/>
      <c r="DV744" s="111"/>
      <c r="DW744" s="111"/>
      <c r="DX744" s="111"/>
      <c r="DY744" s="111"/>
      <c r="DZ744" s="111"/>
      <c r="EA744" s="111"/>
      <c r="EB744" s="17"/>
      <c r="EC744" s="17"/>
      <c r="ED744" s="17"/>
      <c r="EE744" s="17"/>
      <c r="EF744" s="17"/>
      <c r="EG744" s="17"/>
      <c r="EH744" s="17"/>
      <c r="EI744" s="17"/>
      <c r="EJ744" s="17"/>
      <c r="EK744" s="17"/>
    </row>
    <row r="745" spans="1:141" ht="16.5" customHeight="1">
      <c r="A745" s="17"/>
      <c r="B745" s="17"/>
      <c r="C745" s="17"/>
      <c r="D745" s="145"/>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46"/>
      <c r="AI745" s="146"/>
      <c r="AJ745" s="17"/>
      <c r="AK745" s="17"/>
      <c r="AL745" s="146"/>
      <c r="AM745" s="146"/>
      <c r="AN745" s="17"/>
      <c r="AO745" s="17"/>
      <c r="AP745" s="17"/>
      <c r="AQ745" s="17"/>
      <c r="AR745" s="17"/>
      <c r="AS745" s="17"/>
      <c r="AT745" s="17"/>
      <c r="AU745" s="17"/>
      <c r="AV745" s="17"/>
      <c r="AW745" s="17"/>
      <c r="AX745" s="17"/>
      <c r="AY745" s="17"/>
      <c r="AZ745" s="17"/>
      <c r="BA745" s="17"/>
      <c r="BB745" s="17"/>
      <c r="BC745" s="17"/>
      <c r="BD745" s="17"/>
      <c r="BE745" s="17"/>
      <c r="BF745" s="17"/>
      <c r="BG745" s="17"/>
      <c r="BH745" s="17"/>
      <c r="BI745" s="17"/>
      <c r="BJ745" s="17"/>
      <c r="BK745" s="17"/>
      <c r="BL745" s="17"/>
      <c r="BM745" s="17"/>
      <c r="BN745" s="17"/>
      <c r="BO745" s="17"/>
      <c r="BP745" s="17"/>
      <c r="BQ745" s="17"/>
      <c r="BR745" s="17"/>
      <c r="BS745" s="17"/>
      <c r="BT745" s="17"/>
      <c r="BU745" s="17"/>
      <c r="BV745" s="17"/>
      <c r="BW745" s="17"/>
      <c r="BX745" s="17"/>
      <c r="BY745" s="17"/>
      <c r="BZ745" s="17"/>
      <c r="CA745" s="17"/>
      <c r="CB745" s="17"/>
      <c r="CC745" s="17"/>
      <c r="CD745" s="17"/>
      <c r="CE745" s="17"/>
      <c r="CF745" s="17"/>
      <c r="CG745" s="17"/>
      <c r="CH745" s="17"/>
      <c r="CI745" s="17"/>
      <c r="CJ745" s="17"/>
      <c r="CK745" s="17"/>
      <c r="CL745" s="17"/>
      <c r="CM745" s="17"/>
      <c r="CN745" s="17"/>
      <c r="CO745" s="17"/>
      <c r="CP745" s="17"/>
      <c r="CQ745" s="17"/>
      <c r="CR745" s="17"/>
      <c r="CS745" s="17"/>
      <c r="CT745" s="17"/>
      <c r="CU745" s="17"/>
      <c r="CV745" s="17"/>
      <c r="CW745" s="17"/>
      <c r="CX745" s="17"/>
      <c r="CY745" s="17"/>
      <c r="CZ745" s="17"/>
      <c r="DA745" s="17"/>
      <c r="DB745" s="17"/>
      <c r="DC745" s="17"/>
      <c r="DD745" s="17"/>
      <c r="DE745" s="17"/>
      <c r="DF745" s="17"/>
      <c r="DG745" s="17"/>
      <c r="DH745" s="17"/>
      <c r="DI745" s="17"/>
      <c r="DJ745" s="17"/>
      <c r="DK745" s="17"/>
      <c r="DL745" s="17"/>
      <c r="DM745" s="17"/>
      <c r="DN745" s="17"/>
      <c r="DO745" s="17"/>
      <c r="DP745" s="17"/>
      <c r="DQ745" s="17"/>
      <c r="DR745" s="17"/>
      <c r="DS745" s="17"/>
      <c r="DT745" s="17"/>
      <c r="DU745" s="17"/>
      <c r="DV745" s="111"/>
      <c r="DW745" s="111"/>
      <c r="DX745" s="111"/>
      <c r="DY745" s="111"/>
      <c r="DZ745" s="111"/>
      <c r="EA745" s="111"/>
      <c r="EB745" s="17"/>
      <c r="EC745" s="17"/>
      <c r="ED745" s="17"/>
      <c r="EE745" s="17"/>
      <c r="EF745" s="17"/>
      <c r="EG745" s="17"/>
      <c r="EH745" s="17"/>
      <c r="EI745" s="17"/>
      <c r="EJ745" s="17"/>
      <c r="EK745" s="17"/>
    </row>
    <row r="746" spans="1:141" ht="16.5" customHeight="1">
      <c r="A746" s="17"/>
      <c r="B746" s="17"/>
      <c r="C746" s="17"/>
      <c r="D746" s="145"/>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46"/>
      <c r="AI746" s="146"/>
      <c r="AJ746" s="17"/>
      <c r="AK746" s="17"/>
      <c r="AL746" s="146"/>
      <c r="AM746" s="146"/>
      <c r="AN746" s="17"/>
      <c r="AO746" s="17"/>
      <c r="AP746" s="17"/>
      <c r="AQ746" s="17"/>
      <c r="AR746" s="17"/>
      <c r="AS746" s="17"/>
      <c r="AT746" s="17"/>
      <c r="AU746" s="17"/>
      <c r="AV746" s="17"/>
      <c r="AW746" s="17"/>
      <c r="AX746" s="17"/>
      <c r="AY746" s="17"/>
      <c r="AZ746" s="17"/>
      <c r="BA746" s="17"/>
      <c r="BB746" s="17"/>
      <c r="BC746" s="17"/>
      <c r="BD746" s="17"/>
      <c r="BE746" s="17"/>
      <c r="BF746" s="17"/>
      <c r="BG746" s="17"/>
      <c r="BH746" s="17"/>
      <c r="BI746" s="17"/>
      <c r="BJ746" s="17"/>
      <c r="BK746" s="17"/>
      <c r="BL746" s="17"/>
      <c r="BM746" s="17"/>
      <c r="BN746" s="17"/>
      <c r="BO746" s="17"/>
      <c r="BP746" s="17"/>
      <c r="BQ746" s="17"/>
      <c r="BR746" s="17"/>
      <c r="BS746" s="17"/>
      <c r="BT746" s="17"/>
      <c r="BU746" s="17"/>
      <c r="BV746" s="17"/>
      <c r="BW746" s="17"/>
      <c r="BX746" s="17"/>
      <c r="BY746" s="17"/>
      <c r="BZ746" s="17"/>
      <c r="CA746" s="17"/>
      <c r="CB746" s="17"/>
      <c r="CC746" s="17"/>
      <c r="CD746" s="17"/>
      <c r="CE746" s="17"/>
      <c r="CF746" s="17"/>
      <c r="CG746" s="17"/>
      <c r="CH746" s="17"/>
      <c r="CI746" s="17"/>
      <c r="CJ746" s="17"/>
      <c r="CK746" s="17"/>
      <c r="CL746" s="17"/>
      <c r="CM746" s="17"/>
      <c r="CN746" s="17"/>
      <c r="CO746" s="17"/>
      <c r="CP746" s="17"/>
      <c r="CQ746" s="17"/>
      <c r="CR746" s="17"/>
      <c r="CS746" s="17"/>
      <c r="CT746" s="17"/>
      <c r="CU746" s="17"/>
      <c r="CV746" s="17"/>
      <c r="CW746" s="17"/>
      <c r="CX746" s="17"/>
      <c r="CY746" s="17"/>
      <c r="CZ746" s="17"/>
      <c r="DA746" s="17"/>
      <c r="DB746" s="17"/>
      <c r="DC746" s="17"/>
      <c r="DD746" s="17"/>
      <c r="DE746" s="17"/>
      <c r="DF746" s="17"/>
      <c r="DG746" s="17"/>
      <c r="DH746" s="17"/>
      <c r="DI746" s="17"/>
      <c r="DJ746" s="17"/>
      <c r="DK746" s="17"/>
      <c r="DL746" s="17"/>
      <c r="DM746" s="17"/>
      <c r="DN746" s="17"/>
      <c r="DO746" s="17"/>
      <c r="DP746" s="17"/>
      <c r="DQ746" s="17"/>
      <c r="DR746" s="17"/>
      <c r="DS746" s="17"/>
      <c r="DT746" s="17"/>
      <c r="DU746" s="17"/>
      <c r="DV746" s="111"/>
      <c r="DW746" s="111"/>
      <c r="DX746" s="111"/>
      <c r="DY746" s="111"/>
      <c r="DZ746" s="111"/>
      <c r="EA746" s="111"/>
      <c r="EB746" s="17"/>
      <c r="EC746" s="17"/>
      <c r="ED746" s="17"/>
      <c r="EE746" s="17"/>
      <c r="EF746" s="17"/>
      <c r="EG746" s="17"/>
      <c r="EH746" s="17"/>
      <c r="EI746" s="17"/>
      <c r="EJ746" s="17"/>
      <c r="EK746" s="17"/>
    </row>
    <row r="747" spans="1:141" ht="16.5" customHeight="1">
      <c r="A747" s="17"/>
      <c r="B747" s="17"/>
      <c r="C747" s="17"/>
      <c r="D747" s="145"/>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46"/>
      <c r="AI747" s="146"/>
      <c r="AJ747" s="17"/>
      <c r="AK747" s="17"/>
      <c r="AL747" s="146"/>
      <c r="AM747" s="146"/>
      <c r="AN747" s="17"/>
      <c r="AO747" s="17"/>
      <c r="AP747" s="17"/>
      <c r="AQ747" s="17"/>
      <c r="AR747" s="17"/>
      <c r="AS747" s="17"/>
      <c r="AT747" s="17"/>
      <c r="AU747" s="17"/>
      <c r="AV747" s="17"/>
      <c r="AW747" s="17"/>
      <c r="AX747" s="17"/>
      <c r="AY747" s="17"/>
      <c r="AZ747" s="17"/>
      <c r="BA747" s="17"/>
      <c r="BB747" s="17"/>
      <c r="BC747" s="17"/>
      <c r="BD747" s="17"/>
      <c r="BE747" s="17"/>
      <c r="BF747" s="17"/>
      <c r="BG747" s="17"/>
      <c r="BH747" s="17"/>
      <c r="BI747" s="17"/>
      <c r="BJ747" s="17"/>
      <c r="BK747" s="17"/>
      <c r="BL747" s="17"/>
      <c r="BM747" s="17"/>
      <c r="BN747" s="17"/>
      <c r="BO747" s="17"/>
      <c r="BP747" s="17"/>
      <c r="BQ747" s="17"/>
      <c r="BR747" s="17"/>
      <c r="BS747" s="17"/>
      <c r="BT747" s="17"/>
      <c r="BU747" s="17"/>
      <c r="BV747" s="17"/>
      <c r="BW747" s="17"/>
      <c r="BX747" s="17"/>
      <c r="BY747" s="17"/>
      <c r="BZ747" s="17"/>
      <c r="CA747" s="17"/>
      <c r="CB747" s="17"/>
      <c r="CC747" s="17"/>
      <c r="CD747" s="17"/>
      <c r="CE747" s="17"/>
      <c r="CF747" s="17"/>
      <c r="CG747" s="17"/>
      <c r="CH747" s="17"/>
      <c r="CI747" s="17"/>
      <c r="CJ747" s="17"/>
      <c r="CK747" s="17"/>
      <c r="CL747" s="17"/>
      <c r="CM747" s="17"/>
      <c r="CN747" s="17"/>
      <c r="CO747" s="17"/>
      <c r="CP747" s="17"/>
      <c r="CQ747" s="17"/>
      <c r="CR747" s="17"/>
      <c r="CS747" s="17"/>
      <c r="CT747" s="17"/>
      <c r="CU747" s="17"/>
      <c r="CV747" s="17"/>
      <c r="CW747" s="17"/>
      <c r="CX747" s="17"/>
      <c r="CY747" s="17"/>
      <c r="CZ747" s="17"/>
      <c r="DA747" s="17"/>
      <c r="DB747" s="17"/>
      <c r="DC747" s="17"/>
      <c r="DD747" s="17"/>
      <c r="DE747" s="17"/>
      <c r="DF747" s="17"/>
      <c r="DG747" s="17"/>
      <c r="DH747" s="17"/>
      <c r="DI747" s="17"/>
      <c r="DJ747" s="17"/>
      <c r="DK747" s="17"/>
      <c r="DL747" s="17"/>
      <c r="DM747" s="17"/>
      <c r="DN747" s="17"/>
      <c r="DO747" s="17"/>
      <c r="DP747" s="17"/>
      <c r="DQ747" s="17"/>
      <c r="DR747" s="17"/>
      <c r="DS747" s="17"/>
      <c r="DT747" s="17"/>
      <c r="DU747" s="17"/>
      <c r="DV747" s="111"/>
      <c r="DW747" s="111"/>
      <c r="DX747" s="111"/>
      <c r="DY747" s="111"/>
      <c r="DZ747" s="111"/>
      <c r="EA747" s="111"/>
      <c r="EB747" s="17"/>
      <c r="EC747" s="17"/>
      <c r="ED747" s="17"/>
      <c r="EE747" s="17"/>
      <c r="EF747" s="17"/>
      <c r="EG747" s="17"/>
      <c r="EH747" s="17"/>
      <c r="EI747" s="17"/>
      <c r="EJ747" s="17"/>
      <c r="EK747" s="17"/>
    </row>
    <row r="748" spans="1:141" ht="16.5" customHeight="1">
      <c r="A748" s="17"/>
      <c r="B748" s="17"/>
      <c r="C748" s="17"/>
      <c r="D748" s="145"/>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46"/>
      <c r="AI748" s="146"/>
      <c r="AJ748" s="17"/>
      <c r="AK748" s="17"/>
      <c r="AL748" s="146"/>
      <c r="AM748" s="146"/>
      <c r="AN748" s="17"/>
      <c r="AO748" s="17"/>
      <c r="AP748" s="17"/>
      <c r="AQ748" s="17"/>
      <c r="AR748" s="17"/>
      <c r="AS748" s="17"/>
      <c r="AT748" s="17"/>
      <c r="AU748" s="17"/>
      <c r="AV748" s="17"/>
      <c r="AW748" s="17"/>
      <c r="AX748" s="17"/>
      <c r="AY748" s="17"/>
      <c r="AZ748" s="17"/>
      <c r="BA748" s="17"/>
      <c r="BB748" s="17"/>
      <c r="BC748" s="17"/>
      <c r="BD748" s="17"/>
      <c r="BE748" s="17"/>
      <c r="BF748" s="17"/>
      <c r="BG748" s="17"/>
      <c r="BH748" s="17"/>
      <c r="BI748" s="17"/>
      <c r="BJ748" s="17"/>
      <c r="BK748" s="17"/>
      <c r="BL748" s="17"/>
      <c r="BM748" s="17"/>
      <c r="BN748" s="17"/>
      <c r="BO748" s="17"/>
      <c r="BP748" s="17"/>
      <c r="BQ748" s="17"/>
      <c r="BR748" s="17"/>
      <c r="BS748" s="17"/>
      <c r="BT748" s="17"/>
      <c r="BU748" s="17"/>
      <c r="BV748" s="17"/>
      <c r="BW748" s="17"/>
      <c r="BX748" s="17"/>
      <c r="BY748" s="17"/>
      <c r="BZ748" s="17"/>
      <c r="CA748" s="17"/>
      <c r="CB748" s="17"/>
      <c r="CC748" s="17"/>
      <c r="CD748" s="17"/>
      <c r="CE748" s="17"/>
      <c r="CF748" s="17"/>
      <c r="CG748" s="17"/>
      <c r="CH748" s="17"/>
      <c r="CI748" s="17"/>
      <c r="CJ748" s="17"/>
      <c r="CK748" s="17"/>
      <c r="CL748" s="17"/>
      <c r="CM748" s="17"/>
      <c r="CN748" s="17"/>
      <c r="CO748" s="17"/>
      <c r="CP748" s="17"/>
      <c r="CQ748" s="17"/>
      <c r="CR748" s="17"/>
      <c r="CS748" s="17"/>
      <c r="CT748" s="17"/>
      <c r="CU748" s="17"/>
      <c r="CV748" s="17"/>
      <c r="CW748" s="17"/>
      <c r="CX748" s="17"/>
      <c r="CY748" s="17"/>
      <c r="CZ748" s="17"/>
      <c r="DA748" s="17"/>
      <c r="DB748" s="17"/>
      <c r="DC748" s="17"/>
      <c r="DD748" s="17"/>
      <c r="DE748" s="17"/>
      <c r="DF748" s="17"/>
      <c r="DG748" s="17"/>
      <c r="DH748" s="17"/>
      <c r="DI748" s="17"/>
      <c r="DJ748" s="17"/>
      <c r="DK748" s="17"/>
      <c r="DL748" s="17"/>
      <c r="DM748" s="17"/>
      <c r="DN748" s="17"/>
      <c r="DO748" s="17"/>
      <c r="DP748" s="17"/>
      <c r="DQ748" s="17"/>
      <c r="DR748" s="17"/>
      <c r="DS748" s="17"/>
      <c r="DT748" s="17"/>
      <c r="DU748" s="17"/>
      <c r="DV748" s="111"/>
      <c r="DW748" s="111"/>
      <c r="DX748" s="111"/>
      <c r="DY748" s="111"/>
      <c r="DZ748" s="111"/>
      <c r="EA748" s="111"/>
      <c r="EB748" s="17"/>
      <c r="EC748" s="17"/>
      <c r="ED748" s="17"/>
      <c r="EE748" s="17"/>
      <c r="EF748" s="17"/>
      <c r="EG748" s="17"/>
      <c r="EH748" s="17"/>
      <c r="EI748" s="17"/>
      <c r="EJ748" s="17"/>
      <c r="EK748" s="17"/>
    </row>
    <row r="749" spans="1:141" ht="16.5" customHeight="1">
      <c r="A749" s="17"/>
      <c r="B749" s="17"/>
      <c r="C749" s="17"/>
      <c r="D749" s="145"/>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46"/>
      <c r="AI749" s="146"/>
      <c r="AJ749" s="17"/>
      <c r="AK749" s="17"/>
      <c r="AL749" s="146"/>
      <c r="AM749" s="146"/>
      <c r="AN749" s="17"/>
      <c r="AO749" s="17"/>
      <c r="AP749" s="17"/>
      <c r="AQ749" s="17"/>
      <c r="AR749" s="17"/>
      <c r="AS749" s="17"/>
      <c r="AT749" s="17"/>
      <c r="AU749" s="17"/>
      <c r="AV749" s="17"/>
      <c r="AW749" s="17"/>
      <c r="AX749" s="17"/>
      <c r="AY749" s="17"/>
      <c r="AZ749" s="17"/>
      <c r="BA749" s="17"/>
      <c r="BB749" s="17"/>
      <c r="BC749" s="17"/>
      <c r="BD749" s="17"/>
      <c r="BE749" s="17"/>
      <c r="BF749" s="17"/>
      <c r="BG749" s="17"/>
      <c r="BH749" s="17"/>
      <c r="BI749" s="17"/>
      <c r="BJ749" s="17"/>
      <c r="BK749" s="17"/>
      <c r="BL749" s="17"/>
      <c r="BM749" s="17"/>
      <c r="BN749" s="17"/>
      <c r="BO749" s="17"/>
      <c r="BP749" s="17"/>
      <c r="BQ749" s="17"/>
      <c r="BR749" s="17"/>
      <c r="BS749" s="17"/>
      <c r="BT749" s="17"/>
      <c r="BU749" s="17"/>
      <c r="BV749" s="17"/>
      <c r="BW749" s="17"/>
      <c r="BX749" s="17"/>
      <c r="BY749" s="17"/>
      <c r="BZ749" s="17"/>
      <c r="CA749" s="17"/>
      <c r="CB749" s="17"/>
      <c r="CC749" s="17"/>
      <c r="CD749" s="17"/>
      <c r="CE749" s="17"/>
      <c r="CF749" s="17"/>
      <c r="CG749" s="17"/>
      <c r="CH749" s="17"/>
      <c r="CI749" s="17"/>
      <c r="CJ749" s="17"/>
      <c r="CK749" s="17"/>
      <c r="CL749" s="17"/>
      <c r="CM749" s="17"/>
      <c r="CN749" s="17"/>
      <c r="CO749" s="17"/>
      <c r="CP749" s="17"/>
      <c r="CQ749" s="17"/>
      <c r="CR749" s="17"/>
      <c r="CS749" s="17"/>
      <c r="CT749" s="17"/>
      <c r="CU749" s="17"/>
      <c r="CV749" s="17"/>
      <c r="CW749" s="17"/>
      <c r="CX749" s="17"/>
      <c r="CY749" s="17"/>
      <c r="CZ749" s="17"/>
      <c r="DA749" s="17"/>
      <c r="DB749" s="17"/>
      <c r="DC749" s="17"/>
      <c r="DD749" s="17"/>
      <c r="DE749" s="17"/>
      <c r="DF749" s="17"/>
      <c r="DG749" s="17"/>
      <c r="DH749" s="17"/>
      <c r="DI749" s="17"/>
      <c r="DJ749" s="17"/>
      <c r="DK749" s="17"/>
      <c r="DL749" s="17"/>
      <c r="DM749" s="17"/>
      <c r="DN749" s="17"/>
      <c r="DO749" s="17"/>
      <c r="DP749" s="17"/>
      <c r="DQ749" s="17"/>
      <c r="DR749" s="17"/>
      <c r="DS749" s="17"/>
      <c r="DT749" s="17"/>
      <c r="DU749" s="17"/>
      <c r="DV749" s="111"/>
      <c r="DW749" s="111"/>
      <c r="DX749" s="111"/>
      <c r="DY749" s="111"/>
      <c r="DZ749" s="111"/>
      <c r="EA749" s="111"/>
      <c r="EB749" s="17"/>
      <c r="EC749" s="17"/>
      <c r="ED749" s="17"/>
      <c r="EE749" s="17"/>
      <c r="EF749" s="17"/>
      <c r="EG749" s="17"/>
      <c r="EH749" s="17"/>
      <c r="EI749" s="17"/>
      <c r="EJ749" s="17"/>
      <c r="EK749" s="17"/>
    </row>
    <row r="750" spans="1:141" ht="16.5" customHeight="1">
      <c r="A750" s="17"/>
      <c r="B750" s="17"/>
      <c r="C750" s="17"/>
      <c r="D750" s="145"/>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46"/>
      <c r="AI750" s="146"/>
      <c r="AJ750" s="17"/>
      <c r="AK750" s="17"/>
      <c r="AL750" s="146"/>
      <c r="AM750" s="146"/>
      <c r="AN750" s="17"/>
      <c r="AO750" s="17"/>
      <c r="AP750" s="17"/>
      <c r="AQ750" s="17"/>
      <c r="AR750" s="17"/>
      <c r="AS750" s="17"/>
      <c r="AT750" s="17"/>
      <c r="AU750" s="17"/>
      <c r="AV750" s="17"/>
      <c r="AW750" s="17"/>
      <c r="AX750" s="17"/>
      <c r="AY750" s="17"/>
      <c r="AZ750" s="17"/>
      <c r="BA750" s="17"/>
      <c r="BB750" s="17"/>
      <c r="BC750" s="17"/>
      <c r="BD750" s="17"/>
      <c r="BE750" s="17"/>
      <c r="BF750" s="17"/>
      <c r="BG750" s="17"/>
      <c r="BH750" s="17"/>
      <c r="BI750" s="17"/>
      <c r="BJ750" s="17"/>
      <c r="BK750" s="17"/>
      <c r="BL750" s="17"/>
      <c r="BM750" s="17"/>
      <c r="BN750" s="17"/>
      <c r="BO750" s="17"/>
      <c r="BP750" s="17"/>
      <c r="BQ750" s="17"/>
      <c r="BR750" s="17"/>
      <c r="BS750" s="17"/>
      <c r="BT750" s="17"/>
      <c r="BU750" s="17"/>
      <c r="BV750" s="17"/>
      <c r="BW750" s="17"/>
      <c r="BX750" s="17"/>
      <c r="BY750" s="17"/>
      <c r="BZ750" s="17"/>
      <c r="CA750" s="17"/>
      <c r="CB750" s="17"/>
      <c r="CC750" s="17"/>
      <c r="CD750" s="17"/>
      <c r="CE750" s="17"/>
      <c r="CF750" s="17"/>
      <c r="CG750" s="17"/>
      <c r="CH750" s="17"/>
      <c r="CI750" s="17"/>
      <c r="CJ750" s="17"/>
      <c r="CK750" s="17"/>
      <c r="CL750" s="17"/>
      <c r="CM750" s="17"/>
      <c r="CN750" s="17"/>
      <c r="CO750" s="17"/>
      <c r="CP750" s="17"/>
      <c r="CQ750" s="17"/>
      <c r="CR750" s="17"/>
      <c r="CS750" s="17"/>
      <c r="CT750" s="17"/>
      <c r="CU750" s="17"/>
      <c r="CV750" s="17"/>
      <c r="CW750" s="17"/>
      <c r="CX750" s="17"/>
      <c r="CY750" s="17"/>
      <c r="CZ750" s="17"/>
      <c r="DA750" s="17"/>
      <c r="DB750" s="17"/>
      <c r="DC750" s="17"/>
      <c r="DD750" s="17"/>
      <c r="DE750" s="17"/>
      <c r="DF750" s="17"/>
      <c r="DG750" s="17"/>
      <c r="DH750" s="17"/>
      <c r="DI750" s="17"/>
      <c r="DJ750" s="17"/>
      <c r="DK750" s="17"/>
      <c r="DL750" s="17"/>
      <c r="DM750" s="17"/>
      <c r="DN750" s="17"/>
      <c r="DO750" s="17"/>
      <c r="DP750" s="17"/>
      <c r="DQ750" s="17"/>
      <c r="DR750" s="17"/>
      <c r="DS750" s="17"/>
      <c r="DT750" s="17"/>
      <c r="DU750" s="17"/>
      <c r="DV750" s="111"/>
      <c r="DW750" s="111"/>
      <c r="DX750" s="111"/>
      <c r="DY750" s="111"/>
      <c r="DZ750" s="111"/>
      <c r="EA750" s="111"/>
      <c r="EB750" s="17"/>
      <c r="EC750" s="17"/>
      <c r="ED750" s="17"/>
      <c r="EE750" s="17"/>
      <c r="EF750" s="17"/>
      <c r="EG750" s="17"/>
      <c r="EH750" s="17"/>
      <c r="EI750" s="17"/>
      <c r="EJ750" s="17"/>
      <c r="EK750" s="17"/>
    </row>
    <row r="751" spans="1:141" ht="16.5" customHeight="1">
      <c r="A751" s="17"/>
      <c r="B751" s="17"/>
      <c r="C751" s="17"/>
      <c r="D751" s="145"/>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46"/>
      <c r="AI751" s="146"/>
      <c r="AJ751" s="17"/>
      <c r="AK751" s="17"/>
      <c r="AL751" s="146"/>
      <c r="AM751" s="146"/>
      <c r="AN751" s="17"/>
      <c r="AO751" s="17"/>
      <c r="AP751" s="17"/>
      <c r="AQ751" s="17"/>
      <c r="AR751" s="17"/>
      <c r="AS751" s="17"/>
      <c r="AT751" s="17"/>
      <c r="AU751" s="17"/>
      <c r="AV751" s="17"/>
      <c r="AW751" s="17"/>
      <c r="AX751" s="17"/>
      <c r="AY751" s="17"/>
      <c r="AZ751" s="17"/>
      <c r="BA751" s="17"/>
      <c r="BB751" s="17"/>
      <c r="BC751" s="17"/>
      <c r="BD751" s="17"/>
      <c r="BE751" s="17"/>
      <c r="BF751" s="17"/>
      <c r="BG751" s="17"/>
      <c r="BH751" s="17"/>
      <c r="BI751" s="17"/>
      <c r="BJ751" s="17"/>
      <c r="BK751" s="17"/>
      <c r="BL751" s="17"/>
      <c r="BM751" s="17"/>
      <c r="BN751" s="17"/>
      <c r="BO751" s="17"/>
      <c r="BP751" s="17"/>
      <c r="BQ751" s="17"/>
      <c r="BR751" s="17"/>
      <c r="BS751" s="17"/>
      <c r="BT751" s="17"/>
      <c r="BU751" s="17"/>
      <c r="BV751" s="17"/>
      <c r="BW751" s="17"/>
      <c r="BX751" s="17"/>
      <c r="BY751" s="17"/>
      <c r="BZ751" s="17"/>
      <c r="CA751" s="17"/>
      <c r="CB751" s="17"/>
      <c r="CC751" s="17"/>
      <c r="CD751" s="17"/>
      <c r="CE751" s="17"/>
      <c r="CF751" s="17"/>
      <c r="CG751" s="17"/>
      <c r="CH751" s="17"/>
      <c r="CI751" s="17"/>
      <c r="CJ751" s="17"/>
      <c r="CK751" s="17"/>
      <c r="CL751" s="17"/>
      <c r="CM751" s="17"/>
      <c r="CN751" s="17"/>
      <c r="CO751" s="17"/>
      <c r="CP751" s="17"/>
      <c r="CQ751" s="17"/>
      <c r="CR751" s="17"/>
      <c r="CS751" s="17"/>
      <c r="CT751" s="17"/>
      <c r="CU751" s="17"/>
      <c r="CV751" s="17"/>
      <c r="CW751" s="17"/>
      <c r="CX751" s="17"/>
      <c r="CY751" s="17"/>
      <c r="CZ751" s="17"/>
      <c r="DA751" s="17"/>
      <c r="DB751" s="17"/>
      <c r="DC751" s="17"/>
      <c r="DD751" s="17"/>
      <c r="DE751" s="17"/>
      <c r="DF751" s="17"/>
      <c r="DG751" s="17"/>
      <c r="DH751" s="17"/>
      <c r="DI751" s="17"/>
      <c r="DJ751" s="17"/>
      <c r="DK751" s="17"/>
      <c r="DL751" s="17"/>
      <c r="DM751" s="17"/>
      <c r="DN751" s="17"/>
      <c r="DO751" s="17"/>
      <c r="DP751" s="17"/>
      <c r="DQ751" s="17"/>
      <c r="DR751" s="17"/>
      <c r="DS751" s="17"/>
      <c r="DT751" s="17"/>
      <c r="DU751" s="17"/>
      <c r="DV751" s="111"/>
      <c r="DW751" s="111"/>
      <c r="DX751" s="111"/>
      <c r="DY751" s="111"/>
      <c r="DZ751" s="111"/>
      <c r="EA751" s="111"/>
      <c r="EB751" s="17"/>
      <c r="EC751" s="17"/>
      <c r="ED751" s="17"/>
      <c r="EE751" s="17"/>
      <c r="EF751" s="17"/>
      <c r="EG751" s="17"/>
      <c r="EH751" s="17"/>
      <c r="EI751" s="17"/>
      <c r="EJ751" s="17"/>
      <c r="EK751" s="17"/>
    </row>
    <row r="752" spans="1:141" ht="16.5" customHeight="1">
      <c r="A752" s="17"/>
      <c r="B752" s="17"/>
      <c r="C752" s="17"/>
      <c r="D752" s="145"/>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46"/>
      <c r="AI752" s="146"/>
      <c r="AJ752" s="17"/>
      <c r="AK752" s="17"/>
      <c r="AL752" s="146"/>
      <c r="AM752" s="146"/>
      <c r="AN752" s="17"/>
      <c r="AO752" s="17"/>
      <c r="AP752" s="17"/>
      <c r="AQ752" s="17"/>
      <c r="AR752" s="17"/>
      <c r="AS752" s="17"/>
      <c r="AT752" s="17"/>
      <c r="AU752" s="17"/>
      <c r="AV752" s="17"/>
      <c r="AW752" s="17"/>
      <c r="AX752" s="17"/>
      <c r="AY752" s="17"/>
      <c r="AZ752" s="17"/>
      <c r="BA752" s="17"/>
      <c r="BB752" s="17"/>
      <c r="BC752" s="17"/>
      <c r="BD752" s="17"/>
      <c r="BE752" s="17"/>
      <c r="BF752" s="17"/>
      <c r="BG752" s="17"/>
      <c r="BH752" s="17"/>
      <c r="BI752" s="17"/>
      <c r="BJ752" s="17"/>
      <c r="BK752" s="17"/>
      <c r="BL752" s="17"/>
      <c r="BM752" s="17"/>
      <c r="BN752" s="17"/>
      <c r="BO752" s="17"/>
      <c r="BP752" s="17"/>
      <c r="BQ752" s="17"/>
      <c r="BR752" s="17"/>
      <c r="BS752" s="17"/>
      <c r="BT752" s="17"/>
      <c r="BU752" s="17"/>
      <c r="BV752" s="17"/>
      <c r="BW752" s="17"/>
      <c r="BX752" s="17"/>
      <c r="BY752" s="17"/>
      <c r="BZ752" s="17"/>
      <c r="CA752" s="17"/>
      <c r="CB752" s="17"/>
      <c r="CC752" s="17"/>
      <c r="CD752" s="17"/>
      <c r="CE752" s="17"/>
      <c r="CF752" s="17"/>
      <c r="CG752" s="17"/>
      <c r="CH752" s="17"/>
      <c r="CI752" s="17"/>
      <c r="CJ752" s="17"/>
      <c r="CK752" s="17"/>
      <c r="CL752" s="17"/>
      <c r="CM752" s="17"/>
      <c r="CN752" s="17"/>
      <c r="CO752" s="17"/>
      <c r="CP752" s="17"/>
      <c r="CQ752" s="17"/>
      <c r="CR752" s="17"/>
      <c r="CS752" s="17"/>
      <c r="CT752" s="17"/>
      <c r="CU752" s="17"/>
      <c r="CV752" s="17"/>
      <c r="CW752" s="17"/>
      <c r="CX752" s="17"/>
      <c r="CY752" s="17"/>
      <c r="CZ752" s="17"/>
      <c r="DA752" s="17"/>
      <c r="DB752" s="17"/>
      <c r="DC752" s="17"/>
      <c r="DD752" s="17"/>
      <c r="DE752" s="17"/>
      <c r="DF752" s="17"/>
      <c r="DG752" s="17"/>
      <c r="DH752" s="17"/>
      <c r="DI752" s="17"/>
      <c r="DJ752" s="17"/>
      <c r="DK752" s="17"/>
      <c r="DL752" s="17"/>
      <c r="DM752" s="17"/>
      <c r="DN752" s="17"/>
      <c r="DO752" s="17"/>
      <c r="DP752" s="17"/>
      <c r="DQ752" s="17"/>
      <c r="DR752" s="17"/>
      <c r="DS752" s="17"/>
      <c r="DT752" s="17"/>
      <c r="DU752" s="17"/>
      <c r="DV752" s="111"/>
      <c r="DW752" s="111"/>
      <c r="DX752" s="111"/>
      <c r="DY752" s="111"/>
      <c r="DZ752" s="111"/>
      <c r="EA752" s="111"/>
      <c r="EB752" s="17"/>
      <c r="EC752" s="17"/>
      <c r="ED752" s="17"/>
      <c r="EE752" s="17"/>
      <c r="EF752" s="17"/>
      <c r="EG752" s="17"/>
      <c r="EH752" s="17"/>
      <c r="EI752" s="17"/>
      <c r="EJ752" s="17"/>
      <c r="EK752" s="17"/>
    </row>
    <row r="753" spans="1:141" ht="16.5" customHeight="1">
      <c r="A753" s="17"/>
      <c r="B753" s="17"/>
      <c r="C753" s="17"/>
      <c r="D753" s="145"/>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46"/>
      <c r="AI753" s="146"/>
      <c r="AJ753" s="17"/>
      <c r="AK753" s="17"/>
      <c r="AL753" s="146"/>
      <c r="AM753" s="146"/>
      <c r="AN753" s="17"/>
      <c r="AO753" s="17"/>
      <c r="AP753" s="17"/>
      <c r="AQ753" s="17"/>
      <c r="AR753" s="17"/>
      <c r="AS753" s="17"/>
      <c r="AT753" s="17"/>
      <c r="AU753" s="17"/>
      <c r="AV753" s="17"/>
      <c r="AW753" s="17"/>
      <c r="AX753" s="17"/>
      <c r="AY753" s="17"/>
      <c r="AZ753" s="17"/>
      <c r="BA753" s="17"/>
      <c r="BB753" s="17"/>
      <c r="BC753" s="17"/>
      <c r="BD753" s="17"/>
      <c r="BE753" s="17"/>
      <c r="BF753" s="17"/>
      <c r="BG753" s="17"/>
      <c r="BH753" s="17"/>
      <c r="BI753" s="17"/>
      <c r="BJ753" s="17"/>
      <c r="BK753" s="17"/>
      <c r="BL753" s="17"/>
      <c r="BM753" s="17"/>
      <c r="BN753" s="17"/>
      <c r="BO753" s="17"/>
      <c r="BP753" s="17"/>
      <c r="BQ753" s="17"/>
      <c r="BR753" s="17"/>
      <c r="BS753" s="17"/>
      <c r="BT753" s="17"/>
      <c r="BU753" s="17"/>
      <c r="BV753" s="17"/>
      <c r="BW753" s="17"/>
      <c r="BX753" s="17"/>
      <c r="BY753" s="17"/>
      <c r="BZ753" s="17"/>
      <c r="CA753" s="17"/>
      <c r="CB753" s="17"/>
      <c r="CC753" s="17"/>
      <c r="CD753" s="17"/>
      <c r="CE753" s="17"/>
      <c r="CF753" s="17"/>
      <c r="CG753" s="17"/>
      <c r="CH753" s="17"/>
      <c r="CI753" s="17"/>
      <c r="CJ753" s="17"/>
      <c r="CK753" s="17"/>
      <c r="CL753" s="17"/>
      <c r="CM753" s="17"/>
      <c r="CN753" s="17"/>
      <c r="CO753" s="17"/>
      <c r="CP753" s="17"/>
      <c r="CQ753" s="17"/>
      <c r="CR753" s="17"/>
      <c r="CS753" s="17"/>
      <c r="CT753" s="17"/>
      <c r="CU753" s="17"/>
      <c r="CV753" s="17"/>
      <c r="CW753" s="17"/>
      <c r="CX753" s="17"/>
      <c r="CY753" s="17"/>
      <c r="CZ753" s="17"/>
      <c r="DA753" s="17"/>
      <c r="DB753" s="17"/>
      <c r="DC753" s="17"/>
      <c r="DD753" s="17"/>
      <c r="DE753" s="17"/>
      <c r="DF753" s="17"/>
      <c r="DG753" s="17"/>
      <c r="DH753" s="17"/>
      <c r="DI753" s="17"/>
      <c r="DJ753" s="17"/>
      <c r="DK753" s="17"/>
      <c r="DL753" s="17"/>
      <c r="DM753" s="17"/>
      <c r="DN753" s="17"/>
      <c r="DO753" s="17"/>
      <c r="DP753" s="17"/>
      <c r="DQ753" s="17"/>
      <c r="DR753" s="17"/>
      <c r="DS753" s="17"/>
      <c r="DT753" s="17"/>
      <c r="DU753" s="17"/>
      <c r="DV753" s="111"/>
      <c r="DW753" s="111"/>
      <c r="DX753" s="111"/>
      <c r="DY753" s="111"/>
      <c r="DZ753" s="111"/>
      <c r="EA753" s="111"/>
      <c r="EB753" s="17"/>
      <c r="EC753" s="17"/>
      <c r="ED753" s="17"/>
      <c r="EE753" s="17"/>
      <c r="EF753" s="17"/>
      <c r="EG753" s="17"/>
      <c r="EH753" s="17"/>
      <c r="EI753" s="17"/>
      <c r="EJ753" s="17"/>
      <c r="EK753" s="17"/>
    </row>
    <row r="754" spans="1:141" ht="16.5" customHeight="1">
      <c r="A754" s="17"/>
      <c r="B754" s="17"/>
      <c r="C754" s="17"/>
      <c r="D754" s="145"/>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46"/>
      <c r="AI754" s="146"/>
      <c r="AJ754" s="17"/>
      <c r="AK754" s="17"/>
      <c r="AL754" s="146"/>
      <c r="AM754" s="146"/>
      <c r="AN754" s="17"/>
      <c r="AO754" s="17"/>
      <c r="AP754" s="17"/>
      <c r="AQ754" s="17"/>
      <c r="AR754" s="17"/>
      <c r="AS754" s="17"/>
      <c r="AT754" s="17"/>
      <c r="AU754" s="17"/>
      <c r="AV754" s="17"/>
      <c r="AW754" s="17"/>
      <c r="AX754" s="17"/>
      <c r="AY754" s="17"/>
      <c r="AZ754" s="17"/>
      <c r="BA754" s="17"/>
      <c r="BB754" s="17"/>
      <c r="BC754" s="17"/>
      <c r="BD754" s="17"/>
      <c r="BE754" s="17"/>
      <c r="BF754" s="17"/>
      <c r="BG754" s="17"/>
      <c r="BH754" s="17"/>
      <c r="BI754" s="17"/>
      <c r="BJ754" s="17"/>
      <c r="BK754" s="17"/>
      <c r="BL754" s="17"/>
      <c r="BM754" s="17"/>
      <c r="BN754" s="17"/>
      <c r="BO754" s="17"/>
      <c r="BP754" s="17"/>
      <c r="BQ754" s="17"/>
      <c r="BR754" s="17"/>
      <c r="BS754" s="17"/>
      <c r="BT754" s="17"/>
      <c r="BU754" s="17"/>
      <c r="BV754" s="17"/>
      <c r="BW754" s="17"/>
      <c r="BX754" s="17"/>
      <c r="BY754" s="17"/>
      <c r="BZ754" s="17"/>
      <c r="CA754" s="17"/>
      <c r="CB754" s="17"/>
      <c r="CC754" s="17"/>
      <c r="CD754" s="17"/>
      <c r="CE754" s="17"/>
      <c r="CF754" s="17"/>
      <c r="CG754" s="17"/>
      <c r="CH754" s="17"/>
      <c r="CI754" s="17"/>
      <c r="CJ754" s="17"/>
      <c r="CK754" s="17"/>
      <c r="CL754" s="17"/>
      <c r="CM754" s="17"/>
      <c r="CN754" s="17"/>
      <c r="CO754" s="17"/>
      <c r="CP754" s="17"/>
      <c r="CQ754" s="17"/>
      <c r="CR754" s="17"/>
      <c r="CS754" s="17"/>
      <c r="CT754" s="17"/>
      <c r="CU754" s="17"/>
      <c r="CV754" s="17"/>
      <c r="CW754" s="17"/>
      <c r="CX754" s="17"/>
      <c r="CY754" s="17"/>
      <c r="CZ754" s="17"/>
      <c r="DA754" s="17"/>
      <c r="DB754" s="17"/>
      <c r="DC754" s="17"/>
      <c r="DD754" s="17"/>
      <c r="DE754" s="17"/>
      <c r="DF754" s="17"/>
      <c r="DG754" s="17"/>
      <c r="DH754" s="17"/>
      <c r="DI754" s="17"/>
      <c r="DJ754" s="17"/>
      <c r="DK754" s="17"/>
      <c r="DL754" s="17"/>
      <c r="DM754" s="17"/>
      <c r="DN754" s="17"/>
      <c r="DO754" s="17"/>
      <c r="DP754" s="17"/>
      <c r="DQ754" s="17"/>
      <c r="DR754" s="17"/>
      <c r="DS754" s="17"/>
      <c r="DT754" s="17"/>
      <c r="DU754" s="17"/>
      <c r="DV754" s="111"/>
      <c r="DW754" s="111"/>
      <c r="DX754" s="111"/>
      <c r="DY754" s="111"/>
      <c r="DZ754" s="111"/>
      <c r="EA754" s="111"/>
      <c r="EB754" s="17"/>
      <c r="EC754" s="17"/>
      <c r="ED754" s="17"/>
      <c r="EE754" s="17"/>
      <c r="EF754" s="17"/>
      <c r="EG754" s="17"/>
      <c r="EH754" s="17"/>
      <c r="EI754" s="17"/>
      <c r="EJ754" s="17"/>
      <c r="EK754" s="17"/>
    </row>
    <row r="755" spans="1:141" ht="16.5" customHeight="1">
      <c r="A755" s="17"/>
      <c r="B755" s="17"/>
      <c r="C755" s="17"/>
      <c r="D755" s="145"/>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46"/>
      <c r="AI755" s="146"/>
      <c r="AJ755" s="17"/>
      <c r="AK755" s="17"/>
      <c r="AL755" s="146"/>
      <c r="AM755" s="146"/>
      <c r="AN755" s="17"/>
      <c r="AO755" s="17"/>
      <c r="AP755" s="17"/>
      <c r="AQ755" s="17"/>
      <c r="AR755" s="17"/>
      <c r="AS755" s="17"/>
      <c r="AT755" s="17"/>
      <c r="AU755" s="17"/>
      <c r="AV755" s="17"/>
      <c r="AW755" s="17"/>
      <c r="AX755" s="17"/>
      <c r="AY755" s="17"/>
      <c r="AZ755" s="17"/>
      <c r="BA755" s="17"/>
      <c r="BB755" s="17"/>
      <c r="BC755" s="17"/>
      <c r="BD755" s="17"/>
      <c r="BE755" s="17"/>
      <c r="BF755" s="17"/>
      <c r="BG755" s="17"/>
      <c r="BH755" s="17"/>
      <c r="BI755" s="17"/>
      <c r="BJ755" s="17"/>
      <c r="BK755" s="17"/>
      <c r="BL755" s="17"/>
      <c r="BM755" s="17"/>
      <c r="BN755" s="17"/>
      <c r="BO755" s="17"/>
      <c r="BP755" s="17"/>
      <c r="BQ755" s="17"/>
      <c r="BR755" s="17"/>
      <c r="BS755" s="17"/>
      <c r="BT755" s="17"/>
      <c r="BU755" s="17"/>
      <c r="BV755" s="17"/>
      <c r="BW755" s="17"/>
      <c r="BX755" s="17"/>
      <c r="BY755" s="17"/>
      <c r="BZ755" s="17"/>
      <c r="CA755" s="17"/>
      <c r="CB755" s="17"/>
      <c r="CC755" s="17"/>
      <c r="CD755" s="17"/>
      <c r="CE755" s="17"/>
      <c r="CF755" s="17"/>
      <c r="CG755" s="17"/>
      <c r="CH755" s="17"/>
      <c r="CI755" s="17"/>
      <c r="CJ755" s="17"/>
      <c r="CK755" s="17"/>
      <c r="CL755" s="17"/>
      <c r="CM755" s="17"/>
      <c r="CN755" s="17"/>
      <c r="CO755" s="17"/>
      <c r="CP755" s="17"/>
      <c r="CQ755" s="17"/>
      <c r="CR755" s="17"/>
      <c r="CS755" s="17"/>
      <c r="CT755" s="17"/>
      <c r="CU755" s="17"/>
      <c r="CV755" s="17"/>
      <c r="CW755" s="17"/>
      <c r="CX755" s="17"/>
      <c r="CY755" s="17"/>
      <c r="CZ755" s="17"/>
      <c r="DA755" s="17"/>
      <c r="DB755" s="17"/>
      <c r="DC755" s="17"/>
      <c r="DD755" s="17"/>
      <c r="DE755" s="17"/>
      <c r="DF755" s="17"/>
      <c r="DG755" s="17"/>
      <c r="DH755" s="17"/>
      <c r="DI755" s="17"/>
      <c r="DJ755" s="17"/>
      <c r="DK755" s="17"/>
      <c r="DL755" s="17"/>
      <c r="DM755" s="17"/>
      <c r="DN755" s="17"/>
      <c r="DO755" s="17"/>
      <c r="DP755" s="17"/>
      <c r="DQ755" s="17"/>
      <c r="DR755" s="17"/>
      <c r="DS755" s="17"/>
      <c r="DT755" s="17"/>
      <c r="DU755" s="17"/>
      <c r="DV755" s="111"/>
      <c r="DW755" s="111"/>
      <c r="DX755" s="111"/>
      <c r="DY755" s="111"/>
      <c r="DZ755" s="111"/>
      <c r="EA755" s="111"/>
      <c r="EB755" s="17"/>
      <c r="EC755" s="17"/>
      <c r="ED755" s="17"/>
      <c r="EE755" s="17"/>
      <c r="EF755" s="17"/>
      <c r="EG755" s="17"/>
      <c r="EH755" s="17"/>
      <c r="EI755" s="17"/>
      <c r="EJ755" s="17"/>
      <c r="EK755" s="17"/>
    </row>
    <row r="756" spans="1:141" ht="16.5" customHeight="1">
      <c r="A756" s="17"/>
      <c r="B756" s="17"/>
      <c r="C756" s="17"/>
      <c r="D756" s="145"/>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46"/>
      <c r="AI756" s="146"/>
      <c r="AJ756" s="17"/>
      <c r="AK756" s="17"/>
      <c r="AL756" s="146"/>
      <c r="AM756" s="146"/>
      <c r="AN756" s="17"/>
      <c r="AO756" s="17"/>
      <c r="AP756" s="17"/>
      <c r="AQ756" s="17"/>
      <c r="AR756" s="17"/>
      <c r="AS756" s="17"/>
      <c r="AT756" s="17"/>
      <c r="AU756" s="17"/>
      <c r="AV756" s="17"/>
      <c r="AW756" s="17"/>
      <c r="AX756" s="17"/>
      <c r="AY756" s="17"/>
      <c r="AZ756" s="17"/>
      <c r="BA756" s="17"/>
      <c r="BB756" s="17"/>
      <c r="BC756" s="17"/>
      <c r="BD756" s="17"/>
      <c r="BE756" s="17"/>
      <c r="BF756" s="17"/>
      <c r="BG756" s="17"/>
      <c r="BH756" s="17"/>
      <c r="BI756" s="17"/>
      <c r="BJ756" s="17"/>
      <c r="BK756" s="17"/>
      <c r="BL756" s="17"/>
      <c r="BM756" s="17"/>
      <c r="BN756" s="17"/>
      <c r="BO756" s="17"/>
      <c r="BP756" s="17"/>
      <c r="BQ756" s="17"/>
      <c r="BR756" s="17"/>
      <c r="BS756" s="17"/>
      <c r="BT756" s="17"/>
      <c r="BU756" s="17"/>
      <c r="BV756" s="17"/>
      <c r="BW756" s="17"/>
      <c r="BX756" s="17"/>
      <c r="BY756" s="17"/>
      <c r="BZ756" s="17"/>
      <c r="CA756" s="17"/>
      <c r="CB756" s="17"/>
      <c r="CC756" s="17"/>
      <c r="CD756" s="17"/>
      <c r="CE756" s="17"/>
      <c r="CF756" s="17"/>
      <c r="CG756" s="17"/>
      <c r="CH756" s="17"/>
      <c r="CI756" s="17"/>
      <c r="CJ756" s="17"/>
      <c r="CK756" s="17"/>
      <c r="CL756" s="17"/>
      <c r="CM756" s="17"/>
      <c r="CN756" s="17"/>
      <c r="CO756" s="17"/>
      <c r="CP756" s="17"/>
      <c r="CQ756" s="17"/>
      <c r="CR756" s="17"/>
      <c r="CS756" s="17"/>
      <c r="CT756" s="17"/>
      <c r="CU756" s="17"/>
      <c r="CV756" s="17"/>
      <c r="CW756" s="17"/>
      <c r="CX756" s="17"/>
      <c r="CY756" s="17"/>
      <c r="CZ756" s="17"/>
      <c r="DA756" s="17"/>
      <c r="DB756" s="17"/>
      <c r="DC756" s="17"/>
      <c r="DD756" s="17"/>
      <c r="DE756" s="17"/>
      <c r="DF756" s="17"/>
      <c r="DG756" s="17"/>
      <c r="DH756" s="17"/>
      <c r="DI756" s="17"/>
      <c r="DJ756" s="17"/>
      <c r="DK756" s="17"/>
      <c r="DL756" s="17"/>
      <c r="DM756" s="17"/>
      <c r="DN756" s="17"/>
      <c r="DO756" s="17"/>
      <c r="DP756" s="17"/>
      <c r="DQ756" s="17"/>
      <c r="DR756" s="17"/>
      <c r="DS756" s="17"/>
      <c r="DT756" s="17"/>
      <c r="DU756" s="17"/>
      <c r="DV756" s="111"/>
      <c r="DW756" s="111"/>
      <c r="DX756" s="111"/>
      <c r="DY756" s="111"/>
      <c r="DZ756" s="111"/>
      <c r="EA756" s="111"/>
      <c r="EB756" s="17"/>
      <c r="EC756" s="17"/>
      <c r="ED756" s="17"/>
      <c r="EE756" s="17"/>
      <c r="EF756" s="17"/>
      <c r="EG756" s="17"/>
      <c r="EH756" s="17"/>
      <c r="EI756" s="17"/>
      <c r="EJ756" s="17"/>
      <c r="EK756" s="17"/>
    </row>
    <row r="757" spans="1:141" ht="16.5" customHeight="1">
      <c r="A757" s="17"/>
      <c r="B757" s="17"/>
      <c r="C757" s="17"/>
      <c r="D757" s="145"/>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46"/>
      <c r="AI757" s="146"/>
      <c r="AJ757" s="17"/>
      <c r="AK757" s="17"/>
      <c r="AL757" s="146"/>
      <c r="AM757" s="146"/>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17"/>
      <c r="BM757" s="17"/>
      <c r="BN757" s="17"/>
      <c r="BO757" s="17"/>
      <c r="BP757" s="17"/>
      <c r="BQ757" s="17"/>
      <c r="BR757" s="17"/>
      <c r="BS757" s="17"/>
      <c r="BT757" s="17"/>
      <c r="BU757" s="17"/>
      <c r="BV757" s="17"/>
      <c r="BW757" s="17"/>
      <c r="BX757" s="17"/>
      <c r="BY757" s="17"/>
      <c r="BZ757" s="17"/>
      <c r="CA757" s="17"/>
      <c r="CB757" s="17"/>
      <c r="CC757" s="17"/>
      <c r="CD757" s="17"/>
      <c r="CE757" s="17"/>
      <c r="CF757" s="17"/>
      <c r="CG757" s="17"/>
      <c r="CH757" s="17"/>
      <c r="CI757" s="17"/>
      <c r="CJ757" s="17"/>
      <c r="CK757" s="17"/>
      <c r="CL757" s="17"/>
      <c r="CM757" s="17"/>
      <c r="CN757" s="17"/>
      <c r="CO757" s="17"/>
      <c r="CP757" s="17"/>
      <c r="CQ757" s="17"/>
      <c r="CR757" s="17"/>
      <c r="CS757" s="17"/>
      <c r="CT757" s="17"/>
      <c r="CU757" s="17"/>
      <c r="CV757" s="17"/>
      <c r="CW757" s="17"/>
      <c r="CX757" s="17"/>
      <c r="CY757" s="17"/>
      <c r="CZ757" s="17"/>
      <c r="DA757" s="17"/>
      <c r="DB757" s="17"/>
      <c r="DC757" s="17"/>
      <c r="DD757" s="17"/>
      <c r="DE757" s="17"/>
      <c r="DF757" s="17"/>
      <c r="DG757" s="17"/>
      <c r="DH757" s="17"/>
      <c r="DI757" s="17"/>
      <c r="DJ757" s="17"/>
      <c r="DK757" s="17"/>
      <c r="DL757" s="17"/>
      <c r="DM757" s="17"/>
      <c r="DN757" s="17"/>
      <c r="DO757" s="17"/>
      <c r="DP757" s="17"/>
      <c r="DQ757" s="17"/>
      <c r="DR757" s="17"/>
      <c r="DS757" s="17"/>
      <c r="DT757" s="17"/>
      <c r="DU757" s="17"/>
      <c r="DV757" s="111"/>
      <c r="DW757" s="111"/>
      <c r="DX757" s="111"/>
      <c r="DY757" s="111"/>
      <c r="DZ757" s="111"/>
      <c r="EA757" s="111"/>
      <c r="EB757" s="17"/>
      <c r="EC757" s="17"/>
      <c r="ED757" s="17"/>
      <c r="EE757" s="17"/>
      <c r="EF757" s="17"/>
      <c r="EG757" s="17"/>
      <c r="EH757" s="17"/>
      <c r="EI757" s="17"/>
      <c r="EJ757" s="17"/>
      <c r="EK757" s="17"/>
    </row>
    <row r="758" spans="1:141" ht="16.5" customHeight="1">
      <c r="A758" s="17"/>
      <c r="B758" s="17"/>
      <c r="C758" s="17"/>
      <c r="D758" s="145"/>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46"/>
      <c r="AI758" s="146"/>
      <c r="AJ758" s="17"/>
      <c r="AK758" s="17"/>
      <c r="AL758" s="146"/>
      <c r="AM758" s="146"/>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17"/>
      <c r="BM758" s="17"/>
      <c r="BN758" s="17"/>
      <c r="BO758" s="17"/>
      <c r="BP758" s="17"/>
      <c r="BQ758" s="17"/>
      <c r="BR758" s="17"/>
      <c r="BS758" s="17"/>
      <c r="BT758" s="17"/>
      <c r="BU758" s="17"/>
      <c r="BV758" s="17"/>
      <c r="BW758" s="17"/>
      <c r="BX758" s="17"/>
      <c r="BY758" s="17"/>
      <c r="BZ758" s="17"/>
      <c r="CA758" s="17"/>
      <c r="CB758" s="17"/>
      <c r="CC758" s="17"/>
      <c r="CD758" s="17"/>
      <c r="CE758" s="17"/>
      <c r="CF758" s="17"/>
      <c r="CG758" s="17"/>
      <c r="CH758" s="17"/>
      <c r="CI758" s="17"/>
      <c r="CJ758" s="17"/>
      <c r="CK758" s="17"/>
      <c r="CL758" s="17"/>
      <c r="CM758" s="17"/>
      <c r="CN758" s="17"/>
      <c r="CO758" s="17"/>
      <c r="CP758" s="17"/>
      <c r="CQ758" s="17"/>
      <c r="CR758" s="17"/>
      <c r="CS758" s="17"/>
      <c r="CT758" s="17"/>
      <c r="CU758" s="17"/>
      <c r="CV758" s="17"/>
      <c r="CW758" s="17"/>
      <c r="CX758" s="17"/>
      <c r="CY758" s="17"/>
      <c r="CZ758" s="17"/>
      <c r="DA758" s="17"/>
      <c r="DB758" s="17"/>
      <c r="DC758" s="17"/>
      <c r="DD758" s="17"/>
      <c r="DE758" s="17"/>
      <c r="DF758" s="17"/>
      <c r="DG758" s="17"/>
      <c r="DH758" s="17"/>
      <c r="DI758" s="17"/>
      <c r="DJ758" s="17"/>
      <c r="DK758" s="17"/>
      <c r="DL758" s="17"/>
      <c r="DM758" s="17"/>
      <c r="DN758" s="17"/>
      <c r="DO758" s="17"/>
      <c r="DP758" s="17"/>
      <c r="DQ758" s="17"/>
      <c r="DR758" s="17"/>
      <c r="DS758" s="17"/>
      <c r="DT758" s="17"/>
      <c r="DU758" s="17"/>
      <c r="DV758" s="111"/>
      <c r="DW758" s="111"/>
      <c r="DX758" s="111"/>
      <c r="DY758" s="111"/>
      <c r="DZ758" s="111"/>
      <c r="EA758" s="111"/>
      <c r="EB758" s="17"/>
      <c r="EC758" s="17"/>
      <c r="ED758" s="17"/>
      <c r="EE758" s="17"/>
      <c r="EF758" s="17"/>
      <c r="EG758" s="17"/>
      <c r="EH758" s="17"/>
      <c r="EI758" s="17"/>
      <c r="EJ758" s="17"/>
      <c r="EK758" s="17"/>
    </row>
    <row r="759" spans="1:141" ht="16.5" customHeight="1">
      <c r="A759" s="17"/>
      <c r="B759" s="17"/>
      <c r="C759" s="17"/>
      <c r="D759" s="145"/>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46"/>
      <c r="AI759" s="146"/>
      <c r="AJ759" s="17"/>
      <c r="AK759" s="17"/>
      <c r="AL759" s="146"/>
      <c r="AM759" s="146"/>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17"/>
      <c r="BM759" s="17"/>
      <c r="BN759" s="17"/>
      <c r="BO759" s="17"/>
      <c r="BP759" s="17"/>
      <c r="BQ759" s="17"/>
      <c r="BR759" s="17"/>
      <c r="BS759" s="17"/>
      <c r="BT759" s="17"/>
      <c r="BU759" s="17"/>
      <c r="BV759" s="17"/>
      <c r="BW759" s="17"/>
      <c r="BX759" s="17"/>
      <c r="BY759" s="17"/>
      <c r="BZ759" s="17"/>
      <c r="CA759" s="17"/>
      <c r="CB759" s="17"/>
      <c r="CC759" s="17"/>
      <c r="CD759" s="17"/>
      <c r="CE759" s="17"/>
      <c r="CF759" s="17"/>
      <c r="CG759" s="17"/>
      <c r="CH759" s="17"/>
      <c r="CI759" s="17"/>
      <c r="CJ759" s="17"/>
      <c r="CK759" s="17"/>
      <c r="CL759" s="17"/>
      <c r="CM759" s="17"/>
      <c r="CN759" s="17"/>
      <c r="CO759" s="17"/>
      <c r="CP759" s="17"/>
      <c r="CQ759" s="17"/>
      <c r="CR759" s="17"/>
      <c r="CS759" s="17"/>
      <c r="CT759" s="17"/>
      <c r="CU759" s="17"/>
      <c r="CV759" s="17"/>
      <c r="CW759" s="17"/>
      <c r="CX759" s="17"/>
      <c r="CY759" s="17"/>
      <c r="CZ759" s="17"/>
      <c r="DA759" s="17"/>
      <c r="DB759" s="17"/>
      <c r="DC759" s="17"/>
      <c r="DD759" s="17"/>
      <c r="DE759" s="17"/>
      <c r="DF759" s="17"/>
      <c r="DG759" s="17"/>
      <c r="DH759" s="17"/>
      <c r="DI759" s="17"/>
      <c r="DJ759" s="17"/>
      <c r="DK759" s="17"/>
      <c r="DL759" s="17"/>
      <c r="DM759" s="17"/>
      <c r="DN759" s="17"/>
      <c r="DO759" s="17"/>
      <c r="DP759" s="17"/>
      <c r="DQ759" s="17"/>
      <c r="DR759" s="17"/>
      <c r="DS759" s="17"/>
      <c r="DT759" s="17"/>
      <c r="DU759" s="17"/>
      <c r="DV759" s="111"/>
      <c r="DW759" s="111"/>
      <c r="DX759" s="111"/>
      <c r="DY759" s="111"/>
      <c r="DZ759" s="111"/>
      <c r="EA759" s="111"/>
      <c r="EB759" s="17"/>
      <c r="EC759" s="17"/>
      <c r="ED759" s="17"/>
      <c r="EE759" s="17"/>
      <c r="EF759" s="17"/>
      <c r="EG759" s="17"/>
      <c r="EH759" s="17"/>
      <c r="EI759" s="17"/>
      <c r="EJ759" s="17"/>
      <c r="EK759" s="17"/>
    </row>
    <row r="760" spans="1:141" ht="16.5" customHeight="1">
      <c r="A760" s="17"/>
      <c r="B760" s="17"/>
      <c r="C760" s="17"/>
      <c r="D760" s="145"/>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46"/>
      <c r="AI760" s="146"/>
      <c r="AJ760" s="17"/>
      <c r="AK760" s="17"/>
      <c r="AL760" s="146"/>
      <c r="AM760" s="146"/>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17"/>
      <c r="BM760" s="17"/>
      <c r="BN760" s="17"/>
      <c r="BO760" s="17"/>
      <c r="BP760" s="17"/>
      <c r="BQ760" s="17"/>
      <c r="BR760" s="17"/>
      <c r="BS760" s="17"/>
      <c r="BT760" s="17"/>
      <c r="BU760" s="17"/>
      <c r="BV760" s="17"/>
      <c r="BW760" s="17"/>
      <c r="BX760" s="17"/>
      <c r="BY760" s="17"/>
      <c r="BZ760" s="17"/>
      <c r="CA760" s="17"/>
      <c r="CB760" s="17"/>
      <c r="CC760" s="17"/>
      <c r="CD760" s="17"/>
      <c r="CE760" s="17"/>
      <c r="CF760" s="17"/>
      <c r="CG760" s="17"/>
      <c r="CH760" s="17"/>
      <c r="CI760" s="17"/>
      <c r="CJ760" s="17"/>
      <c r="CK760" s="17"/>
      <c r="CL760" s="17"/>
      <c r="CM760" s="17"/>
      <c r="CN760" s="17"/>
      <c r="CO760" s="17"/>
      <c r="CP760" s="17"/>
      <c r="CQ760" s="17"/>
      <c r="CR760" s="17"/>
      <c r="CS760" s="17"/>
      <c r="CT760" s="17"/>
      <c r="CU760" s="17"/>
      <c r="CV760" s="17"/>
      <c r="CW760" s="17"/>
      <c r="CX760" s="17"/>
      <c r="CY760" s="17"/>
      <c r="CZ760" s="17"/>
      <c r="DA760" s="17"/>
      <c r="DB760" s="17"/>
      <c r="DC760" s="17"/>
      <c r="DD760" s="17"/>
      <c r="DE760" s="17"/>
      <c r="DF760" s="17"/>
      <c r="DG760" s="17"/>
      <c r="DH760" s="17"/>
      <c r="DI760" s="17"/>
      <c r="DJ760" s="17"/>
      <c r="DK760" s="17"/>
      <c r="DL760" s="17"/>
      <c r="DM760" s="17"/>
      <c r="DN760" s="17"/>
      <c r="DO760" s="17"/>
      <c r="DP760" s="17"/>
      <c r="DQ760" s="17"/>
      <c r="DR760" s="17"/>
      <c r="DS760" s="17"/>
      <c r="DT760" s="17"/>
      <c r="DU760" s="17"/>
      <c r="DV760" s="111"/>
      <c r="DW760" s="111"/>
      <c r="DX760" s="111"/>
      <c r="DY760" s="111"/>
      <c r="DZ760" s="111"/>
      <c r="EA760" s="111"/>
      <c r="EB760" s="17"/>
      <c r="EC760" s="17"/>
      <c r="ED760" s="17"/>
      <c r="EE760" s="17"/>
      <c r="EF760" s="17"/>
      <c r="EG760" s="17"/>
      <c r="EH760" s="17"/>
      <c r="EI760" s="17"/>
      <c r="EJ760" s="17"/>
      <c r="EK760" s="17"/>
    </row>
    <row r="761" spans="1:141" ht="16.5" customHeight="1">
      <c r="A761" s="17"/>
      <c r="B761" s="17"/>
      <c r="C761" s="17"/>
      <c r="D761" s="145"/>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46"/>
      <c r="AI761" s="146"/>
      <c r="AJ761" s="17"/>
      <c r="AK761" s="17"/>
      <c r="AL761" s="146"/>
      <c r="AM761" s="146"/>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17"/>
      <c r="BM761" s="17"/>
      <c r="BN761" s="17"/>
      <c r="BO761" s="17"/>
      <c r="BP761" s="17"/>
      <c r="BQ761" s="17"/>
      <c r="BR761" s="17"/>
      <c r="BS761" s="17"/>
      <c r="BT761" s="17"/>
      <c r="BU761" s="17"/>
      <c r="BV761" s="17"/>
      <c r="BW761" s="17"/>
      <c r="BX761" s="17"/>
      <c r="BY761" s="17"/>
      <c r="BZ761" s="17"/>
      <c r="CA761" s="17"/>
      <c r="CB761" s="17"/>
      <c r="CC761" s="17"/>
      <c r="CD761" s="17"/>
      <c r="CE761" s="17"/>
      <c r="CF761" s="17"/>
      <c r="CG761" s="17"/>
      <c r="CH761" s="17"/>
      <c r="CI761" s="17"/>
      <c r="CJ761" s="17"/>
      <c r="CK761" s="17"/>
      <c r="CL761" s="17"/>
      <c r="CM761" s="17"/>
      <c r="CN761" s="17"/>
      <c r="CO761" s="17"/>
      <c r="CP761" s="17"/>
      <c r="CQ761" s="17"/>
      <c r="CR761" s="17"/>
      <c r="CS761" s="17"/>
      <c r="CT761" s="17"/>
      <c r="CU761" s="17"/>
      <c r="CV761" s="17"/>
      <c r="CW761" s="17"/>
      <c r="CX761" s="17"/>
      <c r="CY761" s="17"/>
      <c r="CZ761" s="17"/>
      <c r="DA761" s="17"/>
      <c r="DB761" s="17"/>
      <c r="DC761" s="17"/>
      <c r="DD761" s="17"/>
      <c r="DE761" s="17"/>
      <c r="DF761" s="17"/>
      <c r="DG761" s="17"/>
      <c r="DH761" s="17"/>
      <c r="DI761" s="17"/>
      <c r="DJ761" s="17"/>
      <c r="DK761" s="17"/>
      <c r="DL761" s="17"/>
      <c r="DM761" s="17"/>
      <c r="DN761" s="17"/>
      <c r="DO761" s="17"/>
      <c r="DP761" s="17"/>
      <c r="DQ761" s="17"/>
      <c r="DR761" s="17"/>
      <c r="DS761" s="17"/>
      <c r="DT761" s="17"/>
      <c r="DU761" s="17"/>
      <c r="DV761" s="111"/>
      <c r="DW761" s="111"/>
      <c r="DX761" s="111"/>
      <c r="DY761" s="111"/>
      <c r="DZ761" s="111"/>
      <c r="EA761" s="111"/>
      <c r="EB761" s="17"/>
      <c r="EC761" s="17"/>
      <c r="ED761" s="17"/>
      <c r="EE761" s="17"/>
      <c r="EF761" s="17"/>
      <c r="EG761" s="17"/>
      <c r="EH761" s="17"/>
      <c r="EI761" s="17"/>
      <c r="EJ761" s="17"/>
      <c r="EK761" s="17"/>
    </row>
    <row r="762" spans="1:141" ht="16.5" customHeight="1">
      <c r="A762" s="17"/>
      <c r="B762" s="17"/>
      <c r="C762" s="17"/>
      <c r="D762" s="145"/>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46"/>
      <c r="AI762" s="146"/>
      <c r="AJ762" s="17"/>
      <c r="AK762" s="17"/>
      <c r="AL762" s="146"/>
      <c r="AM762" s="146"/>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17"/>
      <c r="BM762" s="17"/>
      <c r="BN762" s="17"/>
      <c r="BO762" s="17"/>
      <c r="BP762" s="17"/>
      <c r="BQ762" s="17"/>
      <c r="BR762" s="17"/>
      <c r="BS762" s="17"/>
      <c r="BT762" s="17"/>
      <c r="BU762" s="17"/>
      <c r="BV762" s="17"/>
      <c r="BW762" s="17"/>
      <c r="BX762" s="17"/>
      <c r="BY762" s="17"/>
      <c r="BZ762" s="17"/>
      <c r="CA762" s="17"/>
      <c r="CB762" s="17"/>
      <c r="CC762" s="17"/>
      <c r="CD762" s="17"/>
      <c r="CE762" s="17"/>
      <c r="CF762" s="17"/>
      <c r="CG762" s="17"/>
      <c r="CH762" s="17"/>
      <c r="CI762" s="17"/>
      <c r="CJ762" s="17"/>
      <c r="CK762" s="17"/>
      <c r="CL762" s="17"/>
      <c r="CM762" s="17"/>
      <c r="CN762" s="17"/>
      <c r="CO762" s="17"/>
      <c r="CP762" s="17"/>
      <c r="CQ762" s="17"/>
      <c r="CR762" s="17"/>
      <c r="CS762" s="17"/>
      <c r="CT762" s="17"/>
      <c r="CU762" s="17"/>
      <c r="CV762" s="17"/>
      <c r="CW762" s="17"/>
      <c r="CX762" s="17"/>
      <c r="CY762" s="17"/>
      <c r="CZ762" s="17"/>
      <c r="DA762" s="17"/>
      <c r="DB762" s="17"/>
      <c r="DC762" s="17"/>
      <c r="DD762" s="17"/>
      <c r="DE762" s="17"/>
      <c r="DF762" s="17"/>
      <c r="DG762" s="17"/>
      <c r="DH762" s="17"/>
      <c r="DI762" s="17"/>
      <c r="DJ762" s="17"/>
      <c r="DK762" s="17"/>
      <c r="DL762" s="17"/>
      <c r="DM762" s="17"/>
      <c r="DN762" s="17"/>
      <c r="DO762" s="17"/>
      <c r="DP762" s="17"/>
      <c r="DQ762" s="17"/>
      <c r="DR762" s="17"/>
      <c r="DS762" s="17"/>
      <c r="DT762" s="17"/>
      <c r="DU762" s="17"/>
      <c r="DV762" s="111"/>
      <c r="DW762" s="111"/>
      <c r="DX762" s="111"/>
      <c r="DY762" s="111"/>
      <c r="DZ762" s="111"/>
      <c r="EA762" s="111"/>
      <c r="EB762" s="17"/>
      <c r="EC762" s="17"/>
      <c r="ED762" s="17"/>
      <c r="EE762" s="17"/>
      <c r="EF762" s="17"/>
      <c r="EG762" s="17"/>
      <c r="EH762" s="17"/>
      <c r="EI762" s="17"/>
      <c r="EJ762" s="17"/>
      <c r="EK762" s="17"/>
    </row>
    <row r="763" spans="1:141" ht="16.5" customHeight="1">
      <c r="A763" s="17"/>
      <c r="B763" s="17"/>
      <c r="C763" s="17"/>
      <c r="D763" s="145"/>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46"/>
      <c r="AI763" s="146"/>
      <c r="AJ763" s="17"/>
      <c r="AK763" s="17"/>
      <c r="AL763" s="146"/>
      <c r="AM763" s="146"/>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17"/>
      <c r="BM763" s="17"/>
      <c r="BN763" s="17"/>
      <c r="BO763" s="17"/>
      <c r="BP763" s="17"/>
      <c r="BQ763" s="17"/>
      <c r="BR763" s="17"/>
      <c r="BS763" s="17"/>
      <c r="BT763" s="17"/>
      <c r="BU763" s="17"/>
      <c r="BV763" s="17"/>
      <c r="BW763" s="17"/>
      <c r="BX763" s="17"/>
      <c r="BY763" s="17"/>
      <c r="BZ763" s="17"/>
      <c r="CA763" s="17"/>
      <c r="CB763" s="17"/>
      <c r="CC763" s="17"/>
      <c r="CD763" s="17"/>
      <c r="CE763" s="17"/>
      <c r="CF763" s="17"/>
      <c r="CG763" s="17"/>
      <c r="CH763" s="17"/>
      <c r="CI763" s="17"/>
      <c r="CJ763" s="17"/>
      <c r="CK763" s="17"/>
      <c r="CL763" s="17"/>
      <c r="CM763" s="17"/>
      <c r="CN763" s="17"/>
      <c r="CO763" s="17"/>
      <c r="CP763" s="17"/>
      <c r="CQ763" s="17"/>
      <c r="CR763" s="17"/>
      <c r="CS763" s="17"/>
      <c r="CT763" s="17"/>
      <c r="CU763" s="17"/>
      <c r="CV763" s="17"/>
      <c r="CW763" s="17"/>
      <c r="CX763" s="17"/>
      <c r="CY763" s="17"/>
      <c r="CZ763" s="17"/>
      <c r="DA763" s="17"/>
      <c r="DB763" s="17"/>
      <c r="DC763" s="17"/>
      <c r="DD763" s="17"/>
      <c r="DE763" s="17"/>
      <c r="DF763" s="17"/>
      <c r="DG763" s="17"/>
      <c r="DH763" s="17"/>
      <c r="DI763" s="17"/>
      <c r="DJ763" s="17"/>
      <c r="DK763" s="17"/>
      <c r="DL763" s="17"/>
      <c r="DM763" s="17"/>
      <c r="DN763" s="17"/>
      <c r="DO763" s="17"/>
      <c r="DP763" s="17"/>
      <c r="DQ763" s="17"/>
      <c r="DR763" s="17"/>
      <c r="DS763" s="17"/>
      <c r="DT763" s="17"/>
      <c r="DU763" s="17"/>
      <c r="DV763" s="111"/>
      <c r="DW763" s="111"/>
      <c r="DX763" s="111"/>
      <c r="DY763" s="111"/>
      <c r="DZ763" s="111"/>
      <c r="EA763" s="111"/>
      <c r="EB763" s="17"/>
      <c r="EC763" s="17"/>
      <c r="ED763" s="17"/>
      <c r="EE763" s="17"/>
      <c r="EF763" s="17"/>
      <c r="EG763" s="17"/>
      <c r="EH763" s="17"/>
      <c r="EI763" s="17"/>
      <c r="EJ763" s="17"/>
      <c r="EK763" s="17"/>
    </row>
    <row r="764" spans="1:141" ht="16.5" customHeight="1">
      <c r="A764" s="17"/>
      <c r="B764" s="17"/>
      <c r="C764" s="17"/>
      <c r="D764" s="145"/>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46"/>
      <c r="AI764" s="146"/>
      <c r="AJ764" s="17"/>
      <c r="AK764" s="17"/>
      <c r="AL764" s="146"/>
      <c r="AM764" s="146"/>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17"/>
      <c r="BM764" s="17"/>
      <c r="BN764" s="17"/>
      <c r="BO764" s="17"/>
      <c r="BP764" s="17"/>
      <c r="BQ764" s="17"/>
      <c r="BR764" s="17"/>
      <c r="BS764" s="17"/>
      <c r="BT764" s="17"/>
      <c r="BU764" s="17"/>
      <c r="BV764" s="17"/>
      <c r="BW764" s="17"/>
      <c r="BX764" s="17"/>
      <c r="BY764" s="17"/>
      <c r="BZ764" s="17"/>
      <c r="CA764" s="17"/>
      <c r="CB764" s="17"/>
      <c r="CC764" s="17"/>
      <c r="CD764" s="17"/>
      <c r="CE764" s="17"/>
      <c r="CF764" s="17"/>
      <c r="CG764" s="17"/>
      <c r="CH764" s="17"/>
      <c r="CI764" s="17"/>
      <c r="CJ764" s="17"/>
      <c r="CK764" s="17"/>
      <c r="CL764" s="17"/>
      <c r="CM764" s="17"/>
      <c r="CN764" s="17"/>
      <c r="CO764" s="17"/>
      <c r="CP764" s="17"/>
      <c r="CQ764" s="17"/>
      <c r="CR764" s="17"/>
      <c r="CS764" s="17"/>
      <c r="CT764" s="17"/>
      <c r="CU764" s="17"/>
      <c r="CV764" s="17"/>
      <c r="CW764" s="17"/>
      <c r="CX764" s="17"/>
      <c r="CY764" s="17"/>
      <c r="CZ764" s="17"/>
      <c r="DA764" s="17"/>
      <c r="DB764" s="17"/>
      <c r="DC764" s="17"/>
      <c r="DD764" s="17"/>
      <c r="DE764" s="17"/>
      <c r="DF764" s="17"/>
      <c r="DG764" s="17"/>
      <c r="DH764" s="17"/>
      <c r="DI764" s="17"/>
      <c r="DJ764" s="17"/>
      <c r="DK764" s="17"/>
      <c r="DL764" s="17"/>
      <c r="DM764" s="17"/>
      <c r="DN764" s="17"/>
      <c r="DO764" s="17"/>
      <c r="DP764" s="17"/>
      <c r="DQ764" s="17"/>
      <c r="DR764" s="17"/>
      <c r="DS764" s="17"/>
      <c r="DT764" s="17"/>
      <c r="DU764" s="17"/>
      <c r="DV764" s="111"/>
      <c r="DW764" s="111"/>
      <c r="DX764" s="111"/>
      <c r="DY764" s="111"/>
      <c r="DZ764" s="111"/>
      <c r="EA764" s="111"/>
      <c r="EB764" s="17"/>
      <c r="EC764" s="17"/>
      <c r="ED764" s="17"/>
      <c r="EE764" s="17"/>
      <c r="EF764" s="17"/>
      <c r="EG764" s="17"/>
      <c r="EH764" s="17"/>
      <c r="EI764" s="17"/>
      <c r="EJ764" s="17"/>
      <c r="EK764" s="17"/>
    </row>
    <row r="765" spans="1:141" ht="16.5" customHeight="1">
      <c r="A765" s="17"/>
      <c r="B765" s="17"/>
      <c r="C765" s="17"/>
      <c r="D765" s="145"/>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46"/>
      <c r="AI765" s="146"/>
      <c r="AJ765" s="17"/>
      <c r="AK765" s="17"/>
      <c r="AL765" s="146"/>
      <c r="AM765" s="146"/>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7"/>
      <c r="CC765" s="17"/>
      <c r="CD765" s="17"/>
      <c r="CE765" s="17"/>
      <c r="CF765" s="17"/>
      <c r="CG765" s="17"/>
      <c r="CH765" s="17"/>
      <c r="CI765" s="17"/>
      <c r="CJ765" s="17"/>
      <c r="CK765" s="17"/>
      <c r="CL765" s="17"/>
      <c r="CM765" s="17"/>
      <c r="CN765" s="17"/>
      <c r="CO765" s="17"/>
      <c r="CP765" s="17"/>
      <c r="CQ765" s="17"/>
      <c r="CR765" s="17"/>
      <c r="CS765" s="17"/>
      <c r="CT765" s="17"/>
      <c r="CU765" s="17"/>
      <c r="CV765" s="17"/>
      <c r="CW765" s="17"/>
      <c r="CX765" s="17"/>
      <c r="CY765" s="17"/>
      <c r="CZ765" s="17"/>
      <c r="DA765" s="17"/>
      <c r="DB765" s="17"/>
      <c r="DC765" s="17"/>
      <c r="DD765" s="17"/>
      <c r="DE765" s="17"/>
      <c r="DF765" s="17"/>
      <c r="DG765" s="17"/>
      <c r="DH765" s="17"/>
      <c r="DI765" s="17"/>
      <c r="DJ765" s="17"/>
      <c r="DK765" s="17"/>
      <c r="DL765" s="17"/>
      <c r="DM765" s="17"/>
      <c r="DN765" s="17"/>
      <c r="DO765" s="17"/>
      <c r="DP765" s="17"/>
      <c r="DQ765" s="17"/>
      <c r="DR765" s="17"/>
      <c r="DS765" s="17"/>
      <c r="DT765" s="17"/>
      <c r="DU765" s="17"/>
      <c r="DV765" s="111"/>
      <c r="DW765" s="111"/>
      <c r="DX765" s="111"/>
      <c r="DY765" s="111"/>
      <c r="DZ765" s="111"/>
      <c r="EA765" s="111"/>
      <c r="EB765" s="17"/>
      <c r="EC765" s="17"/>
      <c r="ED765" s="17"/>
      <c r="EE765" s="17"/>
      <c r="EF765" s="17"/>
      <c r="EG765" s="17"/>
      <c r="EH765" s="17"/>
      <c r="EI765" s="17"/>
      <c r="EJ765" s="17"/>
      <c r="EK765" s="17"/>
    </row>
    <row r="766" spans="1:141" ht="16.5" customHeight="1">
      <c r="A766" s="17"/>
      <c r="B766" s="17"/>
      <c r="C766" s="17"/>
      <c r="D766" s="145"/>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46"/>
      <c r="AI766" s="146"/>
      <c r="AJ766" s="17"/>
      <c r="AK766" s="17"/>
      <c r="AL766" s="146"/>
      <c r="AM766" s="146"/>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17"/>
      <c r="BM766" s="17"/>
      <c r="BN766" s="17"/>
      <c r="BO766" s="17"/>
      <c r="BP766" s="17"/>
      <c r="BQ766" s="17"/>
      <c r="BR766" s="17"/>
      <c r="BS766" s="17"/>
      <c r="BT766" s="17"/>
      <c r="BU766" s="17"/>
      <c r="BV766" s="17"/>
      <c r="BW766" s="17"/>
      <c r="BX766" s="17"/>
      <c r="BY766" s="17"/>
      <c r="BZ766" s="17"/>
      <c r="CA766" s="17"/>
      <c r="CB766" s="17"/>
      <c r="CC766" s="17"/>
      <c r="CD766" s="17"/>
      <c r="CE766" s="17"/>
      <c r="CF766" s="17"/>
      <c r="CG766" s="17"/>
      <c r="CH766" s="17"/>
      <c r="CI766" s="17"/>
      <c r="CJ766" s="17"/>
      <c r="CK766" s="17"/>
      <c r="CL766" s="17"/>
      <c r="CM766" s="17"/>
      <c r="CN766" s="17"/>
      <c r="CO766" s="17"/>
      <c r="CP766" s="17"/>
      <c r="CQ766" s="17"/>
      <c r="CR766" s="17"/>
      <c r="CS766" s="17"/>
      <c r="CT766" s="17"/>
      <c r="CU766" s="17"/>
      <c r="CV766" s="17"/>
      <c r="CW766" s="17"/>
      <c r="CX766" s="17"/>
      <c r="CY766" s="17"/>
      <c r="CZ766" s="17"/>
      <c r="DA766" s="17"/>
      <c r="DB766" s="17"/>
      <c r="DC766" s="17"/>
      <c r="DD766" s="17"/>
      <c r="DE766" s="17"/>
      <c r="DF766" s="17"/>
      <c r="DG766" s="17"/>
      <c r="DH766" s="17"/>
      <c r="DI766" s="17"/>
      <c r="DJ766" s="17"/>
      <c r="DK766" s="17"/>
      <c r="DL766" s="17"/>
      <c r="DM766" s="17"/>
      <c r="DN766" s="17"/>
      <c r="DO766" s="17"/>
      <c r="DP766" s="17"/>
      <c r="DQ766" s="17"/>
      <c r="DR766" s="17"/>
      <c r="DS766" s="17"/>
      <c r="DT766" s="17"/>
      <c r="DU766" s="17"/>
      <c r="DV766" s="111"/>
      <c r="DW766" s="111"/>
      <c r="DX766" s="111"/>
      <c r="DY766" s="111"/>
      <c r="DZ766" s="111"/>
      <c r="EA766" s="111"/>
      <c r="EB766" s="17"/>
      <c r="EC766" s="17"/>
      <c r="ED766" s="17"/>
      <c r="EE766" s="17"/>
      <c r="EF766" s="17"/>
      <c r="EG766" s="17"/>
      <c r="EH766" s="17"/>
      <c r="EI766" s="17"/>
      <c r="EJ766" s="17"/>
      <c r="EK766" s="17"/>
    </row>
    <row r="767" spans="1:141" ht="16.5" customHeight="1">
      <c r="A767" s="17"/>
      <c r="B767" s="17"/>
      <c r="C767" s="17"/>
      <c r="D767" s="145"/>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46"/>
      <c r="AI767" s="146"/>
      <c r="AJ767" s="17"/>
      <c r="AK767" s="17"/>
      <c r="AL767" s="146"/>
      <c r="AM767" s="146"/>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17"/>
      <c r="BM767" s="17"/>
      <c r="BN767" s="17"/>
      <c r="BO767" s="17"/>
      <c r="BP767" s="17"/>
      <c r="BQ767" s="17"/>
      <c r="BR767" s="17"/>
      <c r="BS767" s="17"/>
      <c r="BT767" s="17"/>
      <c r="BU767" s="17"/>
      <c r="BV767" s="17"/>
      <c r="BW767" s="17"/>
      <c r="BX767" s="17"/>
      <c r="BY767" s="17"/>
      <c r="BZ767" s="17"/>
      <c r="CA767" s="17"/>
      <c r="CB767" s="17"/>
      <c r="CC767" s="17"/>
      <c r="CD767" s="17"/>
      <c r="CE767" s="17"/>
      <c r="CF767" s="17"/>
      <c r="CG767" s="17"/>
      <c r="CH767" s="17"/>
      <c r="CI767" s="17"/>
      <c r="CJ767" s="17"/>
      <c r="CK767" s="17"/>
      <c r="CL767" s="17"/>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7"/>
      <c r="DK767" s="17"/>
      <c r="DL767" s="17"/>
      <c r="DM767" s="17"/>
      <c r="DN767" s="17"/>
      <c r="DO767" s="17"/>
      <c r="DP767" s="17"/>
      <c r="DQ767" s="17"/>
      <c r="DR767" s="17"/>
      <c r="DS767" s="17"/>
      <c r="DT767" s="17"/>
      <c r="DU767" s="17"/>
      <c r="DV767" s="111"/>
      <c r="DW767" s="111"/>
      <c r="DX767" s="111"/>
      <c r="DY767" s="111"/>
      <c r="DZ767" s="111"/>
      <c r="EA767" s="111"/>
      <c r="EB767" s="17"/>
      <c r="EC767" s="17"/>
      <c r="ED767" s="17"/>
      <c r="EE767" s="17"/>
      <c r="EF767" s="17"/>
      <c r="EG767" s="17"/>
      <c r="EH767" s="17"/>
      <c r="EI767" s="17"/>
      <c r="EJ767" s="17"/>
      <c r="EK767" s="17"/>
    </row>
    <row r="768" spans="1:141" ht="16.5" customHeight="1">
      <c r="A768" s="17"/>
      <c r="B768" s="17"/>
      <c r="C768" s="17"/>
      <c r="D768" s="145"/>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46"/>
      <c r="AI768" s="146"/>
      <c r="AJ768" s="17"/>
      <c r="AK768" s="17"/>
      <c r="AL768" s="146"/>
      <c r="AM768" s="146"/>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17"/>
      <c r="BM768" s="17"/>
      <c r="BN768" s="17"/>
      <c r="BO768" s="17"/>
      <c r="BP768" s="17"/>
      <c r="BQ768" s="17"/>
      <c r="BR768" s="17"/>
      <c r="BS768" s="17"/>
      <c r="BT768" s="17"/>
      <c r="BU768" s="17"/>
      <c r="BV768" s="17"/>
      <c r="BW768" s="17"/>
      <c r="BX768" s="17"/>
      <c r="BY768" s="17"/>
      <c r="BZ768" s="17"/>
      <c r="CA768" s="17"/>
      <c r="CB768" s="17"/>
      <c r="CC768" s="17"/>
      <c r="CD768" s="17"/>
      <c r="CE768" s="17"/>
      <c r="CF768" s="17"/>
      <c r="CG768" s="17"/>
      <c r="CH768" s="17"/>
      <c r="CI768" s="17"/>
      <c r="CJ768" s="17"/>
      <c r="CK768" s="17"/>
      <c r="CL768" s="17"/>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7"/>
      <c r="DK768" s="17"/>
      <c r="DL768" s="17"/>
      <c r="DM768" s="17"/>
      <c r="DN768" s="17"/>
      <c r="DO768" s="17"/>
      <c r="DP768" s="17"/>
      <c r="DQ768" s="17"/>
      <c r="DR768" s="17"/>
      <c r="DS768" s="17"/>
      <c r="DT768" s="17"/>
      <c r="DU768" s="17"/>
      <c r="DV768" s="111"/>
      <c r="DW768" s="111"/>
      <c r="DX768" s="111"/>
      <c r="DY768" s="111"/>
      <c r="DZ768" s="111"/>
      <c r="EA768" s="111"/>
      <c r="EB768" s="17"/>
      <c r="EC768" s="17"/>
      <c r="ED768" s="17"/>
      <c r="EE768" s="17"/>
      <c r="EF768" s="17"/>
      <c r="EG768" s="17"/>
      <c r="EH768" s="17"/>
      <c r="EI768" s="17"/>
      <c r="EJ768" s="17"/>
      <c r="EK768" s="17"/>
    </row>
    <row r="769" spans="1:141" ht="16.5" customHeight="1">
      <c r="A769" s="17"/>
      <c r="B769" s="17"/>
      <c r="C769" s="17"/>
      <c r="D769" s="145"/>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46"/>
      <c r="AI769" s="146"/>
      <c r="AJ769" s="17"/>
      <c r="AK769" s="17"/>
      <c r="AL769" s="146"/>
      <c r="AM769" s="146"/>
      <c r="AN769" s="17"/>
      <c r="AO769" s="17"/>
      <c r="AP769" s="17"/>
      <c r="AQ769" s="17"/>
      <c r="AR769" s="17"/>
      <c r="AS769" s="17"/>
      <c r="AT769" s="17"/>
      <c r="AU769" s="17"/>
      <c r="AV769" s="17"/>
      <c r="AW769" s="17"/>
      <c r="AX769" s="17"/>
      <c r="AY769" s="17"/>
      <c r="AZ769" s="17"/>
      <c r="BA769" s="17"/>
      <c r="BB769" s="17"/>
      <c r="BC769" s="17"/>
      <c r="BD769" s="17"/>
      <c r="BE769" s="17"/>
      <c r="BF769" s="17"/>
      <c r="BG769" s="17"/>
      <c r="BH769" s="17"/>
      <c r="BI769" s="17"/>
      <c r="BJ769" s="17"/>
      <c r="BK769" s="17"/>
      <c r="BL769" s="17"/>
      <c r="BM769" s="17"/>
      <c r="BN769" s="17"/>
      <c r="BO769" s="17"/>
      <c r="BP769" s="17"/>
      <c r="BQ769" s="17"/>
      <c r="BR769" s="17"/>
      <c r="BS769" s="17"/>
      <c r="BT769" s="17"/>
      <c r="BU769" s="17"/>
      <c r="BV769" s="17"/>
      <c r="BW769" s="17"/>
      <c r="BX769" s="17"/>
      <c r="BY769" s="17"/>
      <c r="BZ769" s="17"/>
      <c r="CA769" s="17"/>
      <c r="CB769" s="17"/>
      <c r="CC769" s="17"/>
      <c r="CD769" s="17"/>
      <c r="CE769" s="17"/>
      <c r="CF769" s="17"/>
      <c r="CG769" s="17"/>
      <c r="CH769" s="17"/>
      <c r="CI769" s="17"/>
      <c r="CJ769" s="17"/>
      <c r="CK769" s="17"/>
      <c r="CL769" s="17"/>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7"/>
      <c r="DK769" s="17"/>
      <c r="DL769" s="17"/>
      <c r="DM769" s="17"/>
      <c r="DN769" s="17"/>
      <c r="DO769" s="17"/>
      <c r="DP769" s="17"/>
      <c r="DQ769" s="17"/>
      <c r="DR769" s="17"/>
      <c r="DS769" s="17"/>
      <c r="DT769" s="17"/>
      <c r="DU769" s="17"/>
      <c r="DV769" s="111"/>
      <c r="DW769" s="111"/>
      <c r="DX769" s="111"/>
      <c r="DY769" s="111"/>
      <c r="DZ769" s="111"/>
      <c r="EA769" s="111"/>
      <c r="EB769" s="17"/>
      <c r="EC769" s="17"/>
      <c r="ED769" s="17"/>
      <c r="EE769" s="17"/>
      <c r="EF769" s="17"/>
      <c r="EG769" s="17"/>
      <c r="EH769" s="17"/>
      <c r="EI769" s="17"/>
      <c r="EJ769" s="17"/>
      <c r="EK769" s="17"/>
    </row>
    <row r="770" spans="1:141" ht="16.5" customHeight="1">
      <c r="A770" s="17"/>
      <c r="B770" s="17"/>
      <c r="C770" s="17"/>
      <c r="D770" s="145"/>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46"/>
      <c r="AI770" s="146"/>
      <c r="AJ770" s="17"/>
      <c r="AK770" s="17"/>
      <c r="AL770" s="146"/>
      <c r="AM770" s="146"/>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17"/>
      <c r="BM770" s="17"/>
      <c r="BN770" s="17"/>
      <c r="BO770" s="17"/>
      <c r="BP770" s="17"/>
      <c r="BQ770" s="17"/>
      <c r="BR770" s="17"/>
      <c r="BS770" s="17"/>
      <c r="BT770" s="17"/>
      <c r="BU770" s="17"/>
      <c r="BV770" s="17"/>
      <c r="BW770" s="17"/>
      <c r="BX770" s="17"/>
      <c r="BY770" s="17"/>
      <c r="BZ770" s="17"/>
      <c r="CA770" s="17"/>
      <c r="CB770" s="17"/>
      <c r="CC770" s="17"/>
      <c r="CD770" s="17"/>
      <c r="CE770" s="17"/>
      <c r="CF770" s="17"/>
      <c r="CG770" s="17"/>
      <c r="CH770" s="17"/>
      <c r="CI770" s="17"/>
      <c r="CJ770" s="17"/>
      <c r="CK770" s="17"/>
      <c r="CL770" s="17"/>
      <c r="CM770" s="17"/>
      <c r="CN770" s="17"/>
      <c r="CO770" s="17"/>
      <c r="CP770" s="17"/>
      <c r="CQ770" s="17"/>
      <c r="CR770" s="17"/>
      <c r="CS770" s="17"/>
      <c r="CT770" s="17"/>
      <c r="CU770" s="17"/>
      <c r="CV770" s="17"/>
      <c r="CW770" s="17"/>
      <c r="CX770" s="17"/>
      <c r="CY770" s="17"/>
      <c r="CZ770" s="17"/>
      <c r="DA770" s="17"/>
      <c r="DB770" s="17"/>
      <c r="DC770" s="17"/>
      <c r="DD770" s="17"/>
      <c r="DE770" s="17"/>
      <c r="DF770" s="17"/>
      <c r="DG770" s="17"/>
      <c r="DH770" s="17"/>
      <c r="DI770" s="17"/>
      <c r="DJ770" s="17"/>
      <c r="DK770" s="17"/>
      <c r="DL770" s="17"/>
      <c r="DM770" s="17"/>
      <c r="DN770" s="17"/>
      <c r="DO770" s="17"/>
      <c r="DP770" s="17"/>
      <c r="DQ770" s="17"/>
      <c r="DR770" s="17"/>
      <c r="DS770" s="17"/>
      <c r="DT770" s="17"/>
      <c r="DU770" s="17"/>
      <c r="DV770" s="111"/>
      <c r="DW770" s="111"/>
      <c r="DX770" s="111"/>
      <c r="DY770" s="111"/>
      <c r="DZ770" s="111"/>
      <c r="EA770" s="111"/>
      <c r="EB770" s="17"/>
      <c r="EC770" s="17"/>
      <c r="ED770" s="17"/>
      <c r="EE770" s="17"/>
      <c r="EF770" s="17"/>
      <c r="EG770" s="17"/>
      <c r="EH770" s="17"/>
      <c r="EI770" s="17"/>
      <c r="EJ770" s="17"/>
      <c r="EK770" s="17"/>
    </row>
    <row r="771" spans="1:141" ht="16.5" customHeight="1">
      <c r="A771" s="17"/>
      <c r="B771" s="17"/>
      <c r="C771" s="17"/>
      <c r="D771" s="145"/>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46"/>
      <c r="AI771" s="146"/>
      <c r="AJ771" s="17"/>
      <c r="AK771" s="17"/>
      <c r="AL771" s="146"/>
      <c r="AM771" s="146"/>
      <c r="AN771" s="17"/>
      <c r="AO771" s="17"/>
      <c r="AP771" s="17"/>
      <c r="AQ771" s="17"/>
      <c r="AR771" s="17"/>
      <c r="AS771" s="17"/>
      <c r="AT771" s="17"/>
      <c r="AU771" s="17"/>
      <c r="AV771" s="17"/>
      <c r="AW771" s="17"/>
      <c r="AX771" s="17"/>
      <c r="AY771" s="17"/>
      <c r="AZ771" s="17"/>
      <c r="BA771" s="17"/>
      <c r="BB771" s="17"/>
      <c r="BC771" s="17"/>
      <c r="BD771" s="17"/>
      <c r="BE771" s="17"/>
      <c r="BF771" s="17"/>
      <c r="BG771" s="17"/>
      <c r="BH771" s="17"/>
      <c r="BI771" s="17"/>
      <c r="BJ771" s="17"/>
      <c r="BK771" s="17"/>
      <c r="BL771" s="17"/>
      <c r="BM771" s="17"/>
      <c r="BN771" s="17"/>
      <c r="BO771" s="17"/>
      <c r="BP771" s="17"/>
      <c r="BQ771" s="17"/>
      <c r="BR771" s="17"/>
      <c r="BS771" s="17"/>
      <c r="BT771" s="17"/>
      <c r="BU771" s="17"/>
      <c r="BV771" s="17"/>
      <c r="BW771" s="17"/>
      <c r="BX771" s="17"/>
      <c r="BY771" s="17"/>
      <c r="BZ771" s="17"/>
      <c r="CA771" s="17"/>
      <c r="CB771" s="17"/>
      <c r="CC771" s="17"/>
      <c r="CD771" s="17"/>
      <c r="CE771" s="17"/>
      <c r="CF771" s="17"/>
      <c r="CG771" s="17"/>
      <c r="CH771" s="17"/>
      <c r="CI771" s="17"/>
      <c r="CJ771" s="17"/>
      <c r="CK771" s="17"/>
      <c r="CL771" s="17"/>
      <c r="CM771" s="17"/>
      <c r="CN771" s="17"/>
      <c r="CO771" s="17"/>
      <c r="CP771" s="17"/>
      <c r="CQ771" s="17"/>
      <c r="CR771" s="17"/>
      <c r="CS771" s="17"/>
      <c r="CT771" s="17"/>
      <c r="CU771" s="17"/>
      <c r="CV771" s="17"/>
      <c r="CW771" s="17"/>
      <c r="CX771" s="17"/>
      <c r="CY771" s="17"/>
      <c r="CZ771" s="17"/>
      <c r="DA771" s="17"/>
      <c r="DB771" s="17"/>
      <c r="DC771" s="17"/>
      <c r="DD771" s="17"/>
      <c r="DE771" s="17"/>
      <c r="DF771" s="17"/>
      <c r="DG771" s="17"/>
      <c r="DH771" s="17"/>
      <c r="DI771" s="17"/>
      <c r="DJ771" s="17"/>
      <c r="DK771" s="17"/>
      <c r="DL771" s="17"/>
      <c r="DM771" s="17"/>
      <c r="DN771" s="17"/>
      <c r="DO771" s="17"/>
      <c r="DP771" s="17"/>
      <c r="DQ771" s="17"/>
      <c r="DR771" s="17"/>
      <c r="DS771" s="17"/>
      <c r="DT771" s="17"/>
      <c r="DU771" s="17"/>
      <c r="DV771" s="111"/>
      <c r="DW771" s="111"/>
      <c r="DX771" s="111"/>
      <c r="DY771" s="111"/>
      <c r="DZ771" s="111"/>
      <c r="EA771" s="111"/>
      <c r="EB771" s="17"/>
      <c r="EC771" s="17"/>
      <c r="ED771" s="17"/>
      <c r="EE771" s="17"/>
      <c r="EF771" s="17"/>
      <c r="EG771" s="17"/>
      <c r="EH771" s="17"/>
      <c r="EI771" s="17"/>
      <c r="EJ771" s="17"/>
      <c r="EK771" s="17"/>
    </row>
    <row r="772" spans="1:141" ht="16.5" customHeight="1">
      <c r="A772" s="17"/>
      <c r="B772" s="17"/>
      <c r="C772" s="17"/>
      <c r="D772" s="145"/>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46"/>
      <c r="AI772" s="146"/>
      <c r="AJ772" s="17"/>
      <c r="AK772" s="17"/>
      <c r="AL772" s="146"/>
      <c r="AM772" s="146"/>
      <c r="AN772" s="17"/>
      <c r="AO772" s="17"/>
      <c r="AP772" s="17"/>
      <c r="AQ772" s="17"/>
      <c r="AR772" s="17"/>
      <c r="AS772" s="17"/>
      <c r="AT772" s="17"/>
      <c r="AU772" s="17"/>
      <c r="AV772" s="17"/>
      <c r="AW772" s="17"/>
      <c r="AX772" s="17"/>
      <c r="AY772" s="17"/>
      <c r="AZ772" s="17"/>
      <c r="BA772" s="17"/>
      <c r="BB772" s="17"/>
      <c r="BC772" s="17"/>
      <c r="BD772" s="17"/>
      <c r="BE772" s="17"/>
      <c r="BF772" s="17"/>
      <c r="BG772" s="17"/>
      <c r="BH772" s="17"/>
      <c r="BI772" s="17"/>
      <c r="BJ772" s="17"/>
      <c r="BK772" s="17"/>
      <c r="BL772" s="17"/>
      <c r="BM772" s="17"/>
      <c r="BN772" s="17"/>
      <c r="BO772" s="17"/>
      <c r="BP772" s="17"/>
      <c r="BQ772" s="17"/>
      <c r="BR772" s="17"/>
      <c r="BS772" s="17"/>
      <c r="BT772" s="17"/>
      <c r="BU772" s="17"/>
      <c r="BV772" s="17"/>
      <c r="BW772" s="17"/>
      <c r="BX772" s="17"/>
      <c r="BY772" s="17"/>
      <c r="BZ772" s="17"/>
      <c r="CA772" s="17"/>
      <c r="CB772" s="17"/>
      <c r="CC772" s="17"/>
      <c r="CD772" s="17"/>
      <c r="CE772" s="17"/>
      <c r="CF772" s="17"/>
      <c r="CG772" s="17"/>
      <c r="CH772" s="17"/>
      <c r="CI772" s="17"/>
      <c r="CJ772" s="17"/>
      <c r="CK772" s="17"/>
      <c r="CL772" s="17"/>
      <c r="CM772" s="17"/>
      <c r="CN772" s="17"/>
      <c r="CO772" s="17"/>
      <c r="CP772" s="17"/>
      <c r="CQ772" s="17"/>
      <c r="CR772" s="17"/>
      <c r="CS772" s="17"/>
      <c r="CT772" s="17"/>
      <c r="CU772" s="17"/>
      <c r="CV772" s="17"/>
      <c r="CW772" s="17"/>
      <c r="CX772" s="17"/>
      <c r="CY772" s="17"/>
      <c r="CZ772" s="17"/>
      <c r="DA772" s="17"/>
      <c r="DB772" s="17"/>
      <c r="DC772" s="17"/>
      <c r="DD772" s="17"/>
      <c r="DE772" s="17"/>
      <c r="DF772" s="17"/>
      <c r="DG772" s="17"/>
      <c r="DH772" s="17"/>
      <c r="DI772" s="17"/>
      <c r="DJ772" s="17"/>
      <c r="DK772" s="17"/>
      <c r="DL772" s="17"/>
      <c r="DM772" s="17"/>
      <c r="DN772" s="17"/>
      <c r="DO772" s="17"/>
      <c r="DP772" s="17"/>
      <c r="DQ772" s="17"/>
      <c r="DR772" s="17"/>
      <c r="DS772" s="17"/>
      <c r="DT772" s="17"/>
      <c r="DU772" s="17"/>
      <c r="DV772" s="111"/>
      <c r="DW772" s="111"/>
      <c r="DX772" s="111"/>
      <c r="DY772" s="111"/>
      <c r="DZ772" s="111"/>
      <c r="EA772" s="111"/>
      <c r="EB772" s="17"/>
      <c r="EC772" s="17"/>
      <c r="ED772" s="17"/>
      <c r="EE772" s="17"/>
      <c r="EF772" s="17"/>
      <c r="EG772" s="17"/>
      <c r="EH772" s="17"/>
      <c r="EI772" s="17"/>
      <c r="EJ772" s="17"/>
      <c r="EK772" s="17"/>
    </row>
    <row r="773" spans="1:141" ht="16.5" customHeight="1">
      <c r="A773" s="17"/>
      <c r="B773" s="17"/>
      <c r="C773" s="17"/>
      <c r="D773" s="145"/>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46"/>
      <c r="AI773" s="146"/>
      <c r="AJ773" s="17"/>
      <c r="AK773" s="17"/>
      <c r="AL773" s="146"/>
      <c r="AM773" s="146"/>
      <c r="AN773" s="17"/>
      <c r="AO773" s="17"/>
      <c r="AP773" s="17"/>
      <c r="AQ773" s="17"/>
      <c r="AR773" s="17"/>
      <c r="AS773" s="17"/>
      <c r="AT773" s="17"/>
      <c r="AU773" s="17"/>
      <c r="AV773" s="17"/>
      <c r="AW773" s="17"/>
      <c r="AX773" s="17"/>
      <c r="AY773" s="17"/>
      <c r="AZ773" s="17"/>
      <c r="BA773" s="17"/>
      <c r="BB773" s="17"/>
      <c r="BC773" s="17"/>
      <c r="BD773" s="17"/>
      <c r="BE773" s="17"/>
      <c r="BF773" s="17"/>
      <c r="BG773" s="17"/>
      <c r="BH773" s="17"/>
      <c r="BI773" s="17"/>
      <c r="BJ773" s="17"/>
      <c r="BK773" s="17"/>
      <c r="BL773" s="17"/>
      <c r="BM773" s="17"/>
      <c r="BN773" s="17"/>
      <c r="BO773" s="17"/>
      <c r="BP773" s="17"/>
      <c r="BQ773" s="17"/>
      <c r="BR773" s="17"/>
      <c r="BS773" s="17"/>
      <c r="BT773" s="17"/>
      <c r="BU773" s="17"/>
      <c r="BV773" s="17"/>
      <c r="BW773" s="17"/>
      <c r="BX773" s="17"/>
      <c r="BY773" s="17"/>
      <c r="BZ773" s="17"/>
      <c r="CA773" s="17"/>
      <c r="CB773" s="17"/>
      <c r="CC773" s="17"/>
      <c r="CD773" s="17"/>
      <c r="CE773" s="17"/>
      <c r="CF773" s="17"/>
      <c r="CG773" s="17"/>
      <c r="CH773" s="17"/>
      <c r="CI773" s="17"/>
      <c r="CJ773" s="17"/>
      <c r="CK773" s="17"/>
      <c r="CL773" s="17"/>
      <c r="CM773" s="17"/>
      <c r="CN773" s="17"/>
      <c r="CO773" s="17"/>
      <c r="CP773" s="17"/>
      <c r="CQ773" s="17"/>
      <c r="CR773" s="17"/>
      <c r="CS773" s="17"/>
      <c r="CT773" s="17"/>
      <c r="CU773" s="17"/>
      <c r="CV773" s="17"/>
      <c r="CW773" s="17"/>
      <c r="CX773" s="17"/>
      <c r="CY773" s="17"/>
      <c r="CZ773" s="17"/>
      <c r="DA773" s="17"/>
      <c r="DB773" s="17"/>
      <c r="DC773" s="17"/>
      <c r="DD773" s="17"/>
      <c r="DE773" s="17"/>
      <c r="DF773" s="17"/>
      <c r="DG773" s="17"/>
      <c r="DH773" s="17"/>
      <c r="DI773" s="17"/>
      <c r="DJ773" s="17"/>
      <c r="DK773" s="17"/>
      <c r="DL773" s="17"/>
      <c r="DM773" s="17"/>
      <c r="DN773" s="17"/>
      <c r="DO773" s="17"/>
      <c r="DP773" s="17"/>
      <c r="DQ773" s="17"/>
      <c r="DR773" s="17"/>
      <c r="DS773" s="17"/>
      <c r="DT773" s="17"/>
      <c r="DU773" s="17"/>
      <c r="DV773" s="111"/>
      <c r="DW773" s="111"/>
      <c r="DX773" s="111"/>
      <c r="DY773" s="111"/>
      <c r="DZ773" s="111"/>
      <c r="EA773" s="111"/>
      <c r="EB773" s="17"/>
      <c r="EC773" s="17"/>
      <c r="ED773" s="17"/>
      <c r="EE773" s="17"/>
      <c r="EF773" s="17"/>
      <c r="EG773" s="17"/>
      <c r="EH773" s="17"/>
      <c r="EI773" s="17"/>
      <c r="EJ773" s="17"/>
      <c r="EK773" s="17"/>
    </row>
    <row r="774" spans="1:141" ht="16.5" customHeight="1">
      <c r="A774" s="17"/>
      <c r="B774" s="17"/>
      <c r="C774" s="17"/>
      <c r="D774" s="145"/>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46"/>
      <c r="AI774" s="146"/>
      <c r="AJ774" s="17"/>
      <c r="AK774" s="17"/>
      <c r="AL774" s="146"/>
      <c r="AM774" s="146"/>
      <c r="AN774" s="17"/>
      <c r="AO774" s="17"/>
      <c r="AP774" s="17"/>
      <c r="AQ774" s="17"/>
      <c r="AR774" s="17"/>
      <c r="AS774" s="17"/>
      <c r="AT774" s="17"/>
      <c r="AU774" s="17"/>
      <c r="AV774" s="17"/>
      <c r="AW774" s="17"/>
      <c r="AX774" s="17"/>
      <c r="AY774" s="17"/>
      <c r="AZ774" s="17"/>
      <c r="BA774" s="17"/>
      <c r="BB774" s="17"/>
      <c r="BC774" s="17"/>
      <c r="BD774" s="17"/>
      <c r="BE774" s="17"/>
      <c r="BF774" s="17"/>
      <c r="BG774" s="17"/>
      <c r="BH774" s="17"/>
      <c r="BI774" s="17"/>
      <c r="BJ774" s="17"/>
      <c r="BK774" s="17"/>
      <c r="BL774" s="17"/>
      <c r="BM774" s="17"/>
      <c r="BN774" s="17"/>
      <c r="BO774" s="17"/>
      <c r="BP774" s="17"/>
      <c r="BQ774" s="17"/>
      <c r="BR774" s="17"/>
      <c r="BS774" s="17"/>
      <c r="BT774" s="17"/>
      <c r="BU774" s="17"/>
      <c r="BV774" s="17"/>
      <c r="BW774" s="17"/>
      <c r="BX774" s="17"/>
      <c r="BY774" s="17"/>
      <c r="BZ774" s="17"/>
      <c r="CA774" s="17"/>
      <c r="CB774" s="17"/>
      <c r="CC774" s="17"/>
      <c r="CD774" s="17"/>
      <c r="CE774" s="17"/>
      <c r="CF774" s="17"/>
      <c r="CG774" s="17"/>
      <c r="CH774" s="17"/>
      <c r="CI774" s="17"/>
      <c r="CJ774" s="17"/>
      <c r="CK774" s="17"/>
      <c r="CL774" s="17"/>
      <c r="CM774" s="17"/>
      <c r="CN774" s="17"/>
      <c r="CO774" s="17"/>
      <c r="CP774" s="17"/>
      <c r="CQ774" s="17"/>
      <c r="CR774" s="17"/>
      <c r="CS774" s="17"/>
      <c r="CT774" s="17"/>
      <c r="CU774" s="17"/>
      <c r="CV774" s="17"/>
      <c r="CW774" s="17"/>
      <c r="CX774" s="17"/>
      <c r="CY774" s="17"/>
      <c r="CZ774" s="17"/>
      <c r="DA774" s="17"/>
      <c r="DB774" s="17"/>
      <c r="DC774" s="17"/>
      <c r="DD774" s="17"/>
      <c r="DE774" s="17"/>
      <c r="DF774" s="17"/>
      <c r="DG774" s="17"/>
      <c r="DH774" s="17"/>
      <c r="DI774" s="17"/>
      <c r="DJ774" s="17"/>
      <c r="DK774" s="17"/>
      <c r="DL774" s="17"/>
      <c r="DM774" s="17"/>
      <c r="DN774" s="17"/>
      <c r="DO774" s="17"/>
      <c r="DP774" s="17"/>
      <c r="DQ774" s="17"/>
      <c r="DR774" s="17"/>
      <c r="DS774" s="17"/>
      <c r="DT774" s="17"/>
      <c r="DU774" s="17"/>
      <c r="DV774" s="111"/>
      <c r="DW774" s="111"/>
      <c r="DX774" s="111"/>
      <c r="DY774" s="111"/>
      <c r="DZ774" s="111"/>
      <c r="EA774" s="111"/>
      <c r="EB774" s="17"/>
      <c r="EC774" s="17"/>
      <c r="ED774" s="17"/>
      <c r="EE774" s="17"/>
      <c r="EF774" s="17"/>
      <c r="EG774" s="17"/>
      <c r="EH774" s="17"/>
      <c r="EI774" s="17"/>
      <c r="EJ774" s="17"/>
      <c r="EK774" s="17"/>
    </row>
    <row r="775" spans="1:141" ht="16.5" customHeight="1">
      <c r="A775" s="17"/>
      <c r="B775" s="17"/>
      <c r="C775" s="17"/>
      <c r="D775" s="145"/>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46"/>
      <c r="AI775" s="146"/>
      <c r="AJ775" s="17"/>
      <c r="AK775" s="17"/>
      <c r="AL775" s="146"/>
      <c r="AM775" s="146"/>
      <c r="AN775" s="17"/>
      <c r="AO775" s="17"/>
      <c r="AP775" s="17"/>
      <c r="AQ775" s="17"/>
      <c r="AR775" s="17"/>
      <c r="AS775" s="17"/>
      <c r="AT775" s="17"/>
      <c r="AU775" s="17"/>
      <c r="AV775" s="17"/>
      <c r="AW775" s="17"/>
      <c r="AX775" s="17"/>
      <c r="AY775" s="17"/>
      <c r="AZ775" s="17"/>
      <c r="BA775" s="17"/>
      <c r="BB775" s="17"/>
      <c r="BC775" s="17"/>
      <c r="BD775" s="17"/>
      <c r="BE775" s="17"/>
      <c r="BF775" s="17"/>
      <c r="BG775" s="17"/>
      <c r="BH775" s="17"/>
      <c r="BI775" s="17"/>
      <c r="BJ775" s="17"/>
      <c r="BK775" s="17"/>
      <c r="BL775" s="17"/>
      <c r="BM775" s="17"/>
      <c r="BN775" s="17"/>
      <c r="BO775" s="17"/>
      <c r="BP775" s="17"/>
      <c r="BQ775" s="17"/>
      <c r="BR775" s="17"/>
      <c r="BS775" s="17"/>
      <c r="BT775" s="17"/>
      <c r="BU775" s="17"/>
      <c r="BV775" s="17"/>
      <c r="BW775" s="17"/>
      <c r="BX775" s="17"/>
      <c r="BY775" s="17"/>
      <c r="BZ775" s="17"/>
      <c r="CA775" s="17"/>
      <c r="CB775" s="17"/>
      <c r="CC775" s="17"/>
      <c r="CD775" s="17"/>
      <c r="CE775" s="17"/>
      <c r="CF775" s="17"/>
      <c r="CG775" s="17"/>
      <c r="CH775" s="17"/>
      <c r="CI775" s="17"/>
      <c r="CJ775" s="17"/>
      <c r="CK775" s="17"/>
      <c r="CL775" s="17"/>
      <c r="CM775" s="17"/>
      <c r="CN775" s="17"/>
      <c r="CO775" s="17"/>
      <c r="CP775" s="17"/>
      <c r="CQ775" s="17"/>
      <c r="CR775" s="17"/>
      <c r="CS775" s="17"/>
      <c r="CT775" s="17"/>
      <c r="CU775" s="17"/>
      <c r="CV775" s="17"/>
      <c r="CW775" s="17"/>
      <c r="CX775" s="17"/>
      <c r="CY775" s="17"/>
      <c r="CZ775" s="17"/>
      <c r="DA775" s="17"/>
      <c r="DB775" s="17"/>
      <c r="DC775" s="17"/>
      <c r="DD775" s="17"/>
      <c r="DE775" s="17"/>
      <c r="DF775" s="17"/>
      <c r="DG775" s="17"/>
      <c r="DH775" s="17"/>
      <c r="DI775" s="17"/>
      <c r="DJ775" s="17"/>
      <c r="DK775" s="17"/>
      <c r="DL775" s="17"/>
      <c r="DM775" s="17"/>
      <c r="DN775" s="17"/>
      <c r="DO775" s="17"/>
      <c r="DP775" s="17"/>
      <c r="DQ775" s="17"/>
      <c r="DR775" s="17"/>
      <c r="DS775" s="17"/>
      <c r="DT775" s="17"/>
      <c r="DU775" s="17"/>
      <c r="DV775" s="111"/>
      <c r="DW775" s="111"/>
      <c r="DX775" s="111"/>
      <c r="DY775" s="111"/>
      <c r="DZ775" s="111"/>
      <c r="EA775" s="111"/>
      <c r="EB775" s="17"/>
      <c r="EC775" s="17"/>
      <c r="ED775" s="17"/>
      <c r="EE775" s="17"/>
      <c r="EF775" s="17"/>
      <c r="EG775" s="17"/>
      <c r="EH775" s="17"/>
      <c r="EI775" s="17"/>
      <c r="EJ775" s="17"/>
      <c r="EK775" s="17"/>
    </row>
    <row r="776" spans="1:141" ht="16.5" customHeight="1">
      <c r="A776" s="17"/>
      <c r="B776" s="17"/>
      <c r="C776" s="17"/>
      <c r="D776" s="145"/>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46"/>
      <c r="AI776" s="146"/>
      <c r="AJ776" s="17"/>
      <c r="AK776" s="17"/>
      <c r="AL776" s="146"/>
      <c r="AM776" s="146"/>
      <c r="AN776" s="17"/>
      <c r="AO776" s="17"/>
      <c r="AP776" s="17"/>
      <c r="AQ776" s="17"/>
      <c r="AR776" s="17"/>
      <c r="AS776" s="17"/>
      <c r="AT776" s="17"/>
      <c r="AU776" s="17"/>
      <c r="AV776" s="17"/>
      <c r="AW776" s="17"/>
      <c r="AX776" s="17"/>
      <c r="AY776" s="17"/>
      <c r="AZ776" s="17"/>
      <c r="BA776" s="17"/>
      <c r="BB776" s="17"/>
      <c r="BC776" s="17"/>
      <c r="BD776" s="17"/>
      <c r="BE776" s="17"/>
      <c r="BF776" s="17"/>
      <c r="BG776" s="17"/>
      <c r="BH776" s="17"/>
      <c r="BI776" s="17"/>
      <c r="BJ776" s="17"/>
      <c r="BK776" s="17"/>
      <c r="BL776" s="17"/>
      <c r="BM776" s="17"/>
      <c r="BN776" s="17"/>
      <c r="BO776" s="17"/>
      <c r="BP776" s="17"/>
      <c r="BQ776" s="17"/>
      <c r="BR776" s="17"/>
      <c r="BS776" s="17"/>
      <c r="BT776" s="17"/>
      <c r="BU776" s="17"/>
      <c r="BV776" s="17"/>
      <c r="BW776" s="17"/>
      <c r="BX776" s="17"/>
      <c r="BY776" s="17"/>
      <c r="BZ776" s="17"/>
      <c r="CA776" s="17"/>
      <c r="CB776" s="17"/>
      <c r="CC776" s="17"/>
      <c r="CD776" s="17"/>
      <c r="CE776" s="17"/>
      <c r="CF776" s="17"/>
      <c r="CG776" s="17"/>
      <c r="CH776" s="17"/>
      <c r="CI776" s="17"/>
      <c r="CJ776" s="17"/>
      <c r="CK776" s="17"/>
      <c r="CL776" s="17"/>
      <c r="CM776" s="17"/>
      <c r="CN776" s="17"/>
      <c r="CO776" s="17"/>
      <c r="CP776" s="17"/>
      <c r="CQ776" s="17"/>
      <c r="CR776" s="17"/>
      <c r="CS776" s="17"/>
      <c r="CT776" s="17"/>
      <c r="CU776" s="17"/>
      <c r="CV776" s="17"/>
      <c r="CW776" s="17"/>
      <c r="CX776" s="17"/>
      <c r="CY776" s="17"/>
      <c r="CZ776" s="17"/>
      <c r="DA776" s="17"/>
      <c r="DB776" s="17"/>
      <c r="DC776" s="17"/>
      <c r="DD776" s="17"/>
      <c r="DE776" s="17"/>
      <c r="DF776" s="17"/>
      <c r="DG776" s="17"/>
      <c r="DH776" s="17"/>
      <c r="DI776" s="17"/>
      <c r="DJ776" s="17"/>
      <c r="DK776" s="17"/>
      <c r="DL776" s="17"/>
      <c r="DM776" s="17"/>
      <c r="DN776" s="17"/>
      <c r="DO776" s="17"/>
      <c r="DP776" s="17"/>
      <c r="DQ776" s="17"/>
      <c r="DR776" s="17"/>
      <c r="DS776" s="17"/>
      <c r="DT776" s="17"/>
      <c r="DU776" s="17"/>
      <c r="DV776" s="111"/>
      <c r="DW776" s="111"/>
      <c r="DX776" s="111"/>
      <c r="DY776" s="111"/>
      <c r="DZ776" s="111"/>
      <c r="EA776" s="111"/>
      <c r="EB776" s="17"/>
      <c r="EC776" s="17"/>
      <c r="ED776" s="17"/>
      <c r="EE776" s="17"/>
      <c r="EF776" s="17"/>
      <c r="EG776" s="17"/>
      <c r="EH776" s="17"/>
      <c r="EI776" s="17"/>
      <c r="EJ776" s="17"/>
      <c r="EK776" s="17"/>
    </row>
    <row r="777" spans="1:141" ht="16.5" customHeight="1">
      <c r="A777" s="17"/>
      <c r="B777" s="17"/>
      <c r="C777" s="17"/>
      <c r="D777" s="145"/>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46"/>
      <c r="AI777" s="146"/>
      <c r="AJ777" s="17"/>
      <c r="AK777" s="17"/>
      <c r="AL777" s="146"/>
      <c r="AM777" s="146"/>
      <c r="AN777" s="17"/>
      <c r="AO777" s="17"/>
      <c r="AP777" s="17"/>
      <c r="AQ777" s="17"/>
      <c r="AR777" s="17"/>
      <c r="AS777" s="17"/>
      <c r="AT777" s="17"/>
      <c r="AU777" s="17"/>
      <c r="AV777" s="17"/>
      <c r="AW777" s="17"/>
      <c r="AX777" s="17"/>
      <c r="AY777" s="17"/>
      <c r="AZ777" s="17"/>
      <c r="BA777" s="17"/>
      <c r="BB777" s="17"/>
      <c r="BC777" s="17"/>
      <c r="BD777" s="17"/>
      <c r="BE777" s="17"/>
      <c r="BF777" s="17"/>
      <c r="BG777" s="17"/>
      <c r="BH777" s="17"/>
      <c r="BI777" s="17"/>
      <c r="BJ777" s="17"/>
      <c r="BK777" s="17"/>
      <c r="BL777" s="17"/>
      <c r="BM777" s="17"/>
      <c r="BN777" s="17"/>
      <c r="BO777" s="17"/>
      <c r="BP777" s="17"/>
      <c r="BQ777" s="17"/>
      <c r="BR777" s="17"/>
      <c r="BS777" s="17"/>
      <c r="BT777" s="17"/>
      <c r="BU777" s="17"/>
      <c r="BV777" s="17"/>
      <c r="BW777" s="17"/>
      <c r="BX777" s="17"/>
      <c r="BY777" s="17"/>
      <c r="BZ777" s="17"/>
      <c r="CA777" s="17"/>
      <c r="CB777" s="17"/>
      <c r="CC777" s="17"/>
      <c r="CD777" s="17"/>
      <c r="CE777" s="17"/>
      <c r="CF777" s="17"/>
      <c r="CG777" s="17"/>
      <c r="CH777" s="17"/>
      <c r="CI777" s="17"/>
      <c r="CJ777" s="17"/>
      <c r="CK777" s="17"/>
      <c r="CL777" s="17"/>
      <c r="CM777" s="17"/>
      <c r="CN777" s="17"/>
      <c r="CO777" s="17"/>
      <c r="CP777" s="17"/>
      <c r="CQ777" s="17"/>
      <c r="CR777" s="17"/>
      <c r="CS777" s="17"/>
      <c r="CT777" s="17"/>
      <c r="CU777" s="17"/>
      <c r="CV777" s="17"/>
      <c r="CW777" s="17"/>
      <c r="CX777" s="17"/>
      <c r="CY777" s="17"/>
      <c r="CZ777" s="17"/>
      <c r="DA777" s="17"/>
      <c r="DB777" s="17"/>
      <c r="DC777" s="17"/>
      <c r="DD777" s="17"/>
      <c r="DE777" s="17"/>
      <c r="DF777" s="17"/>
      <c r="DG777" s="17"/>
      <c r="DH777" s="17"/>
      <c r="DI777" s="17"/>
      <c r="DJ777" s="17"/>
      <c r="DK777" s="17"/>
      <c r="DL777" s="17"/>
      <c r="DM777" s="17"/>
      <c r="DN777" s="17"/>
      <c r="DO777" s="17"/>
      <c r="DP777" s="17"/>
      <c r="DQ777" s="17"/>
      <c r="DR777" s="17"/>
      <c r="DS777" s="17"/>
      <c r="DT777" s="17"/>
      <c r="DU777" s="17"/>
      <c r="DV777" s="111"/>
      <c r="DW777" s="111"/>
      <c r="DX777" s="111"/>
      <c r="DY777" s="111"/>
      <c r="DZ777" s="111"/>
      <c r="EA777" s="111"/>
      <c r="EB777" s="17"/>
      <c r="EC777" s="17"/>
      <c r="ED777" s="17"/>
      <c r="EE777" s="17"/>
      <c r="EF777" s="17"/>
      <c r="EG777" s="17"/>
      <c r="EH777" s="17"/>
      <c r="EI777" s="17"/>
      <c r="EJ777" s="17"/>
      <c r="EK777" s="17"/>
    </row>
    <row r="778" spans="1:141" ht="16.5" customHeight="1">
      <c r="A778" s="17"/>
      <c r="B778" s="17"/>
      <c r="C778" s="17"/>
      <c r="D778" s="145"/>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46"/>
      <c r="AI778" s="146"/>
      <c r="AJ778" s="17"/>
      <c r="AK778" s="17"/>
      <c r="AL778" s="146"/>
      <c r="AM778" s="146"/>
      <c r="AN778" s="17"/>
      <c r="AO778" s="17"/>
      <c r="AP778" s="17"/>
      <c r="AQ778" s="17"/>
      <c r="AR778" s="17"/>
      <c r="AS778" s="17"/>
      <c r="AT778" s="17"/>
      <c r="AU778" s="17"/>
      <c r="AV778" s="17"/>
      <c r="AW778" s="17"/>
      <c r="AX778" s="17"/>
      <c r="AY778" s="17"/>
      <c r="AZ778" s="17"/>
      <c r="BA778" s="17"/>
      <c r="BB778" s="17"/>
      <c r="BC778" s="17"/>
      <c r="BD778" s="17"/>
      <c r="BE778" s="17"/>
      <c r="BF778" s="17"/>
      <c r="BG778" s="17"/>
      <c r="BH778" s="17"/>
      <c r="BI778" s="17"/>
      <c r="BJ778" s="17"/>
      <c r="BK778" s="17"/>
      <c r="BL778" s="17"/>
      <c r="BM778" s="17"/>
      <c r="BN778" s="17"/>
      <c r="BO778" s="17"/>
      <c r="BP778" s="17"/>
      <c r="BQ778" s="17"/>
      <c r="BR778" s="17"/>
      <c r="BS778" s="17"/>
      <c r="BT778" s="17"/>
      <c r="BU778" s="17"/>
      <c r="BV778" s="17"/>
      <c r="BW778" s="17"/>
      <c r="BX778" s="17"/>
      <c r="BY778" s="17"/>
      <c r="BZ778" s="17"/>
      <c r="CA778" s="17"/>
      <c r="CB778" s="17"/>
      <c r="CC778" s="17"/>
      <c r="CD778" s="17"/>
      <c r="CE778" s="17"/>
      <c r="CF778" s="17"/>
      <c r="CG778" s="17"/>
      <c r="CH778" s="17"/>
      <c r="CI778" s="17"/>
      <c r="CJ778" s="17"/>
      <c r="CK778" s="17"/>
      <c r="CL778" s="17"/>
      <c r="CM778" s="17"/>
      <c r="CN778" s="17"/>
      <c r="CO778" s="17"/>
      <c r="CP778" s="17"/>
      <c r="CQ778" s="17"/>
      <c r="CR778" s="17"/>
      <c r="CS778" s="17"/>
      <c r="CT778" s="17"/>
      <c r="CU778" s="17"/>
      <c r="CV778" s="17"/>
      <c r="CW778" s="17"/>
      <c r="CX778" s="17"/>
      <c r="CY778" s="17"/>
      <c r="CZ778" s="17"/>
      <c r="DA778" s="17"/>
      <c r="DB778" s="17"/>
      <c r="DC778" s="17"/>
      <c r="DD778" s="17"/>
      <c r="DE778" s="17"/>
      <c r="DF778" s="17"/>
      <c r="DG778" s="17"/>
      <c r="DH778" s="17"/>
      <c r="DI778" s="17"/>
      <c r="DJ778" s="17"/>
      <c r="DK778" s="17"/>
      <c r="DL778" s="17"/>
      <c r="DM778" s="17"/>
      <c r="DN778" s="17"/>
      <c r="DO778" s="17"/>
      <c r="DP778" s="17"/>
      <c r="DQ778" s="17"/>
      <c r="DR778" s="17"/>
      <c r="DS778" s="17"/>
      <c r="DT778" s="17"/>
      <c r="DU778" s="17"/>
      <c r="DV778" s="111"/>
      <c r="DW778" s="111"/>
      <c r="DX778" s="111"/>
      <c r="DY778" s="111"/>
      <c r="DZ778" s="111"/>
      <c r="EA778" s="111"/>
      <c r="EB778" s="17"/>
      <c r="EC778" s="17"/>
      <c r="ED778" s="17"/>
      <c r="EE778" s="17"/>
      <c r="EF778" s="17"/>
      <c r="EG778" s="17"/>
      <c r="EH778" s="17"/>
      <c r="EI778" s="17"/>
      <c r="EJ778" s="17"/>
      <c r="EK778" s="17"/>
    </row>
    <row r="779" spans="1:141" ht="16.5" customHeight="1">
      <c r="A779" s="17"/>
      <c r="B779" s="17"/>
      <c r="C779" s="17"/>
      <c r="D779" s="145"/>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46"/>
      <c r="AI779" s="146"/>
      <c r="AJ779" s="17"/>
      <c r="AK779" s="17"/>
      <c r="AL779" s="146"/>
      <c r="AM779" s="146"/>
      <c r="AN779" s="17"/>
      <c r="AO779" s="17"/>
      <c r="AP779" s="17"/>
      <c r="AQ779" s="17"/>
      <c r="AR779" s="17"/>
      <c r="AS779" s="17"/>
      <c r="AT779" s="17"/>
      <c r="AU779" s="17"/>
      <c r="AV779" s="17"/>
      <c r="AW779" s="17"/>
      <c r="AX779" s="17"/>
      <c r="AY779" s="17"/>
      <c r="AZ779" s="17"/>
      <c r="BA779" s="17"/>
      <c r="BB779" s="17"/>
      <c r="BC779" s="17"/>
      <c r="BD779" s="17"/>
      <c r="BE779" s="17"/>
      <c r="BF779" s="17"/>
      <c r="BG779" s="17"/>
      <c r="BH779" s="17"/>
      <c r="BI779" s="17"/>
      <c r="BJ779" s="17"/>
      <c r="BK779" s="17"/>
      <c r="BL779" s="17"/>
      <c r="BM779" s="17"/>
      <c r="BN779" s="17"/>
      <c r="BO779" s="17"/>
      <c r="BP779" s="17"/>
      <c r="BQ779" s="17"/>
      <c r="BR779" s="17"/>
      <c r="BS779" s="17"/>
      <c r="BT779" s="17"/>
      <c r="BU779" s="17"/>
      <c r="BV779" s="17"/>
      <c r="BW779" s="17"/>
      <c r="BX779" s="17"/>
      <c r="BY779" s="17"/>
      <c r="BZ779" s="17"/>
      <c r="CA779" s="17"/>
      <c r="CB779" s="17"/>
      <c r="CC779" s="17"/>
      <c r="CD779" s="17"/>
      <c r="CE779" s="17"/>
      <c r="CF779" s="17"/>
      <c r="CG779" s="17"/>
      <c r="CH779" s="17"/>
      <c r="CI779" s="17"/>
      <c r="CJ779" s="17"/>
      <c r="CK779" s="17"/>
      <c r="CL779" s="17"/>
      <c r="CM779" s="17"/>
      <c r="CN779" s="17"/>
      <c r="CO779" s="17"/>
      <c r="CP779" s="17"/>
      <c r="CQ779" s="17"/>
      <c r="CR779" s="17"/>
      <c r="CS779" s="17"/>
      <c r="CT779" s="17"/>
      <c r="CU779" s="17"/>
      <c r="CV779" s="17"/>
      <c r="CW779" s="17"/>
      <c r="CX779" s="17"/>
      <c r="CY779" s="17"/>
      <c r="CZ779" s="17"/>
      <c r="DA779" s="17"/>
      <c r="DB779" s="17"/>
      <c r="DC779" s="17"/>
      <c r="DD779" s="17"/>
      <c r="DE779" s="17"/>
      <c r="DF779" s="17"/>
      <c r="DG779" s="17"/>
      <c r="DH779" s="17"/>
      <c r="DI779" s="17"/>
      <c r="DJ779" s="17"/>
      <c r="DK779" s="17"/>
      <c r="DL779" s="17"/>
      <c r="DM779" s="17"/>
      <c r="DN779" s="17"/>
      <c r="DO779" s="17"/>
      <c r="DP779" s="17"/>
      <c r="DQ779" s="17"/>
      <c r="DR779" s="17"/>
      <c r="DS779" s="17"/>
      <c r="DT779" s="17"/>
      <c r="DU779" s="17"/>
      <c r="DV779" s="111"/>
      <c r="DW779" s="111"/>
      <c r="DX779" s="111"/>
      <c r="DY779" s="111"/>
      <c r="DZ779" s="111"/>
      <c r="EA779" s="111"/>
      <c r="EB779" s="17"/>
      <c r="EC779" s="17"/>
      <c r="ED779" s="17"/>
      <c r="EE779" s="17"/>
      <c r="EF779" s="17"/>
      <c r="EG779" s="17"/>
      <c r="EH779" s="17"/>
      <c r="EI779" s="17"/>
      <c r="EJ779" s="17"/>
      <c r="EK779" s="17"/>
    </row>
    <row r="780" spans="1:141" ht="16.5" customHeight="1">
      <c r="A780" s="17"/>
      <c r="B780" s="17"/>
      <c r="C780" s="17"/>
      <c r="D780" s="145"/>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46"/>
      <c r="AI780" s="146"/>
      <c r="AJ780" s="17"/>
      <c r="AK780" s="17"/>
      <c r="AL780" s="146"/>
      <c r="AM780" s="146"/>
      <c r="AN780" s="17"/>
      <c r="AO780" s="17"/>
      <c r="AP780" s="17"/>
      <c r="AQ780" s="17"/>
      <c r="AR780" s="17"/>
      <c r="AS780" s="17"/>
      <c r="AT780" s="17"/>
      <c r="AU780" s="17"/>
      <c r="AV780" s="17"/>
      <c r="AW780" s="17"/>
      <c r="AX780" s="17"/>
      <c r="AY780" s="17"/>
      <c r="AZ780" s="17"/>
      <c r="BA780" s="17"/>
      <c r="BB780" s="17"/>
      <c r="BC780" s="17"/>
      <c r="BD780" s="17"/>
      <c r="BE780" s="17"/>
      <c r="BF780" s="17"/>
      <c r="BG780" s="17"/>
      <c r="BH780" s="17"/>
      <c r="BI780" s="17"/>
      <c r="BJ780" s="17"/>
      <c r="BK780" s="17"/>
      <c r="BL780" s="17"/>
      <c r="BM780" s="17"/>
      <c r="BN780" s="17"/>
      <c r="BO780" s="17"/>
      <c r="BP780" s="17"/>
      <c r="BQ780" s="17"/>
      <c r="BR780" s="17"/>
      <c r="BS780" s="17"/>
      <c r="BT780" s="17"/>
      <c r="BU780" s="17"/>
      <c r="BV780" s="17"/>
      <c r="BW780" s="17"/>
      <c r="BX780" s="17"/>
      <c r="BY780" s="17"/>
      <c r="BZ780" s="17"/>
      <c r="CA780" s="17"/>
      <c r="CB780" s="17"/>
      <c r="CC780" s="17"/>
      <c r="CD780" s="17"/>
      <c r="CE780" s="17"/>
      <c r="CF780" s="17"/>
      <c r="CG780" s="17"/>
      <c r="CH780" s="17"/>
      <c r="CI780" s="17"/>
      <c r="CJ780" s="17"/>
      <c r="CK780" s="17"/>
      <c r="CL780" s="17"/>
      <c r="CM780" s="17"/>
      <c r="CN780" s="17"/>
      <c r="CO780" s="17"/>
      <c r="CP780" s="17"/>
      <c r="CQ780" s="17"/>
      <c r="CR780" s="17"/>
      <c r="CS780" s="17"/>
      <c r="CT780" s="17"/>
      <c r="CU780" s="17"/>
      <c r="CV780" s="17"/>
      <c r="CW780" s="17"/>
      <c r="CX780" s="17"/>
      <c r="CY780" s="17"/>
      <c r="CZ780" s="17"/>
      <c r="DA780" s="17"/>
      <c r="DB780" s="17"/>
      <c r="DC780" s="17"/>
      <c r="DD780" s="17"/>
      <c r="DE780" s="17"/>
      <c r="DF780" s="17"/>
      <c r="DG780" s="17"/>
      <c r="DH780" s="17"/>
      <c r="DI780" s="17"/>
      <c r="DJ780" s="17"/>
      <c r="DK780" s="17"/>
      <c r="DL780" s="17"/>
      <c r="DM780" s="17"/>
      <c r="DN780" s="17"/>
      <c r="DO780" s="17"/>
      <c r="DP780" s="17"/>
      <c r="DQ780" s="17"/>
      <c r="DR780" s="17"/>
      <c r="DS780" s="17"/>
      <c r="DT780" s="17"/>
      <c r="DU780" s="17"/>
      <c r="DV780" s="111"/>
      <c r="DW780" s="111"/>
      <c r="DX780" s="111"/>
      <c r="DY780" s="111"/>
      <c r="DZ780" s="111"/>
      <c r="EA780" s="111"/>
      <c r="EB780" s="17"/>
      <c r="EC780" s="17"/>
      <c r="ED780" s="17"/>
      <c r="EE780" s="17"/>
      <c r="EF780" s="17"/>
      <c r="EG780" s="17"/>
      <c r="EH780" s="17"/>
      <c r="EI780" s="17"/>
      <c r="EJ780" s="17"/>
      <c r="EK780" s="17"/>
    </row>
    <row r="781" spans="1:141" ht="16.5" customHeight="1">
      <c r="A781" s="17"/>
      <c r="B781" s="17"/>
      <c r="C781" s="17"/>
      <c r="D781" s="145"/>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46"/>
      <c r="AI781" s="146"/>
      <c r="AJ781" s="17"/>
      <c r="AK781" s="17"/>
      <c r="AL781" s="146"/>
      <c r="AM781" s="146"/>
      <c r="AN781" s="17"/>
      <c r="AO781" s="17"/>
      <c r="AP781" s="17"/>
      <c r="AQ781" s="17"/>
      <c r="AR781" s="17"/>
      <c r="AS781" s="17"/>
      <c r="AT781" s="17"/>
      <c r="AU781" s="17"/>
      <c r="AV781" s="17"/>
      <c r="AW781" s="17"/>
      <c r="AX781" s="17"/>
      <c r="AY781" s="17"/>
      <c r="AZ781" s="17"/>
      <c r="BA781" s="17"/>
      <c r="BB781" s="17"/>
      <c r="BC781" s="17"/>
      <c r="BD781" s="17"/>
      <c r="BE781" s="17"/>
      <c r="BF781" s="17"/>
      <c r="BG781" s="17"/>
      <c r="BH781" s="17"/>
      <c r="BI781" s="17"/>
      <c r="BJ781" s="17"/>
      <c r="BK781" s="17"/>
      <c r="BL781" s="17"/>
      <c r="BM781" s="17"/>
      <c r="BN781" s="17"/>
      <c r="BO781" s="17"/>
      <c r="BP781" s="17"/>
      <c r="BQ781" s="17"/>
      <c r="BR781" s="17"/>
      <c r="BS781" s="17"/>
      <c r="BT781" s="17"/>
      <c r="BU781" s="17"/>
      <c r="BV781" s="17"/>
      <c r="BW781" s="17"/>
      <c r="BX781" s="17"/>
      <c r="BY781" s="17"/>
      <c r="BZ781" s="17"/>
      <c r="CA781" s="17"/>
      <c r="CB781" s="17"/>
      <c r="CC781" s="17"/>
      <c r="CD781" s="17"/>
      <c r="CE781" s="17"/>
      <c r="CF781" s="17"/>
      <c r="CG781" s="17"/>
      <c r="CH781" s="17"/>
      <c r="CI781" s="17"/>
      <c r="CJ781" s="17"/>
      <c r="CK781" s="17"/>
      <c r="CL781" s="17"/>
      <c r="CM781" s="17"/>
      <c r="CN781" s="17"/>
      <c r="CO781" s="17"/>
      <c r="CP781" s="17"/>
      <c r="CQ781" s="17"/>
      <c r="CR781" s="17"/>
      <c r="CS781" s="17"/>
      <c r="CT781" s="17"/>
      <c r="CU781" s="17"/>
      <c r="CV781" s="17"/>
      <c r="CW781" s="17"/>
      <c r="CX781" s="17"/>
      <c r="CY781" s="17"/>
      <c r="CZ781" s="17"/>
      <c r="DA781" s="17"/>
      <c r="DB781" s="17"/>
      <c r="DC781" s="17"/>
      <c r="DD781" s="17"/>
      <c r="DE781" s="17"/>
      <c r="DF781" s="17"/>
      <c r="DG781" s="17"/>
      <c r="DH781" s="17"/>
      <c r="DI781" s="17"/>
      <c r="DJ781" s="17"/>
      <c r="DK781" s="17"/>
      <c r="DL781" s="17"/>
      <c r="DM781" s="17"/>
      <c r="DN781" s="17"/>
      <c r="DO781" s="17"/>
      <c r="DP781" s="17"/>
      <c r="DQ781" s="17"/>
      <c r="DR781" s="17"/>
      <c r="DS781" s="17"/>
      <c r="DT781" s="17"/>
      <c r="DU781" s="17"/>
      <c r="DV781" s="111"/>
      <c r="DW781" s="111"/>
      <c r="DX781" s="111"/>
      <c r="DY781" s="111"/>
      <c r="DZ781" s="111"/>
      <c r="EA781" s="111"/>
      <c r="EB781" s="17"/>
      <c r="EC781" s="17"/>
      <c r="ED781" s="17"/>
      <c r="EE781" s="17"/>
      <c r="EF781" s="17"/>
      <c r="EG781" s="17"/>
      <c r="EH781" s="17"/>
      <c r="EI781" s="17"/>
      <c r="EJ781" s="17"/>
      <c r="EK781" s="17"/>
    </row>
    <row r="782" spans="1:141" ht="16.5" customHeight="1">
      <c r="A782" s="17"/>
      <c r="B782" s="17"/>
      <c r="C782" s="17"/>
      <c r="D782" s="145"/>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46"/>
      <c r="AI782" s="146"/>
      <c r="AJ782" s="17"/>
      <c r="AK782" s="17"/>
      <c r="AL782" s="146"/>
      <c r="AM782" s="146"/>
      <c r="AN782" s="17"/>
      <c r="AO782" s="17"/>
      <c r="AP782" s="17"/>
      <c r="AQ782" s="17"/>
      <c r="AR782" s="17"/>
      <c r="AS782" s="17"/>
      <c r="AT782" s="17"/>
      <c r="AU782" s="17"/>
      <c r="AV782" s="17"/>
      <c r="AW782" s="17"/>
      <c r="AX782" s="17"/>
      <c r="AY782" s="17"/>
      <c r="AZ782" s="17"/>
      <c r="BA782" s="17"/>
      <c r="BB782" s="17"/>
      <c r="BC782" s="17"/>
      <c r="BD782" s="17"/>
      <c r="BE782" s="17"/>
      <c r="BF782" s="17"/>
      <c r="BG782" s="17"/>
      <c r="BH782" s="17"/>
      <c r="BI782" s="17"/>
      <c r="BJ782" s="17"/>
      <c r="BK782" s="17"/>
      <c r="BL782" s="17"/>
      <c r="BM782" s="17"/>
      <c r="BN782" s="17"/>
      <c r="BO782" s="17"/>
      <c r="BP782" s="17"/>
      <c r="BQ782" s="17"/>
      <c r="BR782" s="17"/>
      <c r="BS782" s="17"/>
      <c r="BT782" s="17"/>
      <c r="BU782" s="17"/>
      <c r="BV782" s="17"/>
      <c r="BW782" s="17"/>
      <c r="BX782" s="17"/>
      <c r="BY782" s="17"/>
      <c r="BZ782" s="17"/>
      <c r="CA782" s="17"/>
      <c r="CB782" s="17"/>
      <c r="CC782" s="17"/>
      <c r="CD782" s="17"/>
      <c r="CE782" s="17"/>
      <c r="CF782" s="17"/>
      <c r="CG782" s="17"/>
      <c r="CH782" s="17"/>
      <c r="CI782" s="17"/>
      <c r="CJ782" s="17"/>
      <c r="CK782" s="17"/>
      <c r="CL782" s="17"/>
      <c r="CM782" s="17"/>
      <c r="CN782" s="17"/>
      <c r="CO782" s="17"/>
      <c r="CP782" s="17"/>
      <c r="CQ782" s="17"/>
      <c r="CR782" s="17"/>
      <c r="CS782" s="17"/>
      <c r="CT782" s="17"/>
      <c r="CU782" s="17"/>
      <c r="CV782" s="17"/>
      <c r="CW782" s="17"/>
      <c r="CX782" s="17"/>
      <c r="CY782" s="17"/>
      <c r="CZ782" s="17"/>
      <c r="DA782" s="17"/>
      <c r="DB782" s="17"/>
      <c r="DC782" s="17"/>
      <c r="DD782" s="17"/>
      <c r="DE782" s="17"/>
      <c r="DF782" s="17"/>
      <c r="DG782" s="17"/>
      <c r="DH782" s="17"/>
      <c r="DI782" s="17"/>
      <c r="DJ782" s="17"/>
      <c r="DK782" s="17"/>
      <c r="DL782" s="17"/>
      <c r="DM782" s="17"/>
      <c r="DN782" s="17"/>
      <c r="DO782" s="17"/>
      <c r="DP782" s="17"/>
      <c r="DQ782" s="17"/>
      <c r="DR782" s="17"/>
      <c r="DS782" s="17"/>
      <c r="DT782" s="17"/>
      <c r="DU782" s="17"/>
      <c r="DV782" s="111"/>
      <c r="DW782" s="111"/>
      <c r="DX782" s="111"/>
      <c r="DY782" s="111"/>
      <c r="DZ782" s="111"/>
      <c r="EA782" s="111"/>
      <c r="EB782" s="17"/>
      <c r="EC782" s="17"/>
      <c r="ED782" s="17"/>
      <c r="EE782" s="17"/>
      <c r="EF782" s="17"/>
      <c r="EG782" s="17"/>
      <c r="EH782" s="17"/>
      <c r="EI782" s="17"/>
      <c r="EJ782" s="17"/>
      <c r="EK782" s="17"/>
    </row>
    <row r="783" spans="1:141" ht="16.5" customHeight="1">
      <c r="A783" s="17"/>
      <c r="B783" s="17"/>
      <c r="C783" s="17"/>
      <c r="D783" s="145"/>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46"/>
      <c r="AI783" s="146"/>
      <c r="AJ783" s="17"/>
      <c r="AK783" s="17"/>
      <c r="AL783" s="146"/>
      <c r="AM783" s="146"/>
      <c r="AN783" s="17"/>
      <c r="AO783" s="17"/>
      <c r="AP783" s="17"/>
      <c r="AQ783" s="17"/>
      <c r="AR783" s="17"/>
      <c r="AS783" s="17"/>
      <c r="AT783" s="17"/>
      <c r="AU783" s="17"/>
      <c r="AV783" s="17"/>
      <c r="AW783" s="17"/>
      <c r="AX783" s="17"/>
      <c r="AY783" s="17"/>
      <c r="AZ783" s="17"/>
      <c r="BA783" s="17"/>
      <c r="BB783" s="17"/>
      <c r="BC783" s="17"/>
      <c r="BD783" s="17"/>
      <c r="BE783" s="17"/>
      <c r="BF783" s="17"/>
      <c r="BG783" s="17"/>
      <c r="BH783" s="17"/>
      <c r="BI783" s="17"/>
      <c r="BJ783" s="17"/>
      <c r="BK783" s="17"/>
      <c r="BL783" s="17"/>
      <c r="BM783" s="17"/>
      <c r="BN783" s="17"/>
      <c r="BO783" s="17"/>
      <c r="BP783" s="17"/>
      <c r="BQ783" s="17"/>
      <c r="BR783" s="17"/>
      <c r="BS783" s="17"/>
      <c r="BT783" s="17"/>
      <c r="BU783" s="17"/>
      <c r="BV783" s="17"/>
      <c r="BW783" s="17"/>
      <c r="BX783" s="17"/>
      <c r="BY783" s="17"/>
      <c r="BZ783" s="17"/>
      <c r="CA783" s="17"/>
      <c r="CB783" s="17"/>
      <c r="CC783" s="17"/>
      <c r="CD783" s="17"/>
      <c r="CE783" s="17"/>
      <c r="CF783" s="17"/>
      <c r="CG783" s="17"/>
      <c r="CH783" s="17"/>
      <c r="CI783" s="17"/>
      <c r="CJ783" s="17"/>
      <c r="CK783" s="17"/>
      <c r="CL783" s="17"/>
      <c r="CM783" s="17"/>
      <c r="CN783" s="17"/>
      <c r="CO783" s="17"/>
      <c r="CP783" s="17"/>
      <c r="CQ783" s="17"/>
      <c r="CR783" s="17"/>
      <c r="CS783" s="17"/>
      <c r="CT783" s="17"/>
      <c r="CU783" s="17"/>
      <c r="CV783" s="17"/>
      <c r="CW783" s="17"/>
      <c r="CX783" s="17"/>
      <c r="CY783" s="17"/>
      <c r="CZ783" s="17"/>
      <c r="DA783" s="17"/>
      <c r="DB783" s="17"/>
      <c r="DC783" s="17"/>
      <c r="DD783" s="17"/>
      <c r="DE783" s="17"/>
      <c r="DF783" s="17"/>
      <c r="DG783" s="17"/>
      <c r="DH783" s="17"/>
      <c r="DI783" s="17"/>
      <c r="DJ783" s="17"/>
      <c r="DK783" s="17"/>
      <c r="DL783" s="17"/>
      <c r="DM783" s="17"/>
      <c r="DN783" s="17"/>
      <c r="DO783" s="17"/>
      <c r="DP783" s="17"/>
      <c r="DQ783" s="17"/>
      <c r="DR783" s="17"/>
      <c r="DS783" s="17"/>
      <c r="DT783" s="17"/>
      <c r="DU783" s="17"/>
      <c r="DV783" s="111"/>
      <c r="DW783" s="111"/>
      <c r="DX783" s="111"/>
      <c r="DY783" s="111"/>
      <c r="DZ783" s="111"/>
      <c r="EA783" s="111"/>
      <c r="EB783" s="17"/>
      <c r="EC783" s="17"/>
      <c r="ED783" s="17"/>
      <c r="EE783" s="17"/>
      <c r="EF783" s="17"/>
      <c r="EG783" s="17"/>
      <c r="EH783" s="17"/>
      <c r="EI783" s="17"/>
      <c r="EJ783" s="17"/>
      <c r="EK783" s="17"/>
    </row>
    <row r="784" spans="1:141" ht="16.5" customHeight="1">
      <c r="A784" s="17"/>
      <c r="B784" s="17"/>
      <c r="C784" s="17"/>
      <c r="D784" s="145"/>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46"/>
      <c r="AI784" s="146"/>
      <c r="AJ784" s="17"/>
      <c r="AK784" s="17"/>
      <c r="AL784" s="146"/>
      <c r="AM784" s="146"/>
      <c r="AN784" s="17"/>
      <c r="AO784" s="17"/>
      <c r="AP784" s="17"/>
      <c r="AQ784" s="17"/>
      <c r="AR784" s="17"/>
      <c r="AS784" s="17"/>
      <c r="AT784" s="17"/>
      <c r="AU784" s="17"/>
      <c r="AV784" s="17"/>
      <c r="AW784" s="17"/>
      <c r="AX784" s="17"/>
      <c r="AY784" s="17"/>
      <c r="AZ784" s="17"/>
      <c r="BA784" s="17"/>
      <c r="BB784" s="17"/>
      <c r="BC784" s="17"/>
      <c r="BD784" s="17"/>
      <c r="BE784" s="17"/>
      <c r="BF784" s="17"/>
      <c r="BG784" s="17"/>
      <c r="BH784" s="17"/>
      <c r="BI784" s="17"/>
      <c r="BJ784" s="17"/>
      <c r="BK784" s="17"/>
      <c r="BL784" s="17"/>
      <c r="BM784" s="17"/>
      <c r="BN784" s="17"/>
      <c r="BO784" s="17"/>
      <c r="BP784" s="17"/>
      <c r="BQ784" s="17"/>
      <c r="BR784" s="17"/>
      <c r="BS784" s="17"/>
      <c r="BT784" s="17"/>
      <c r="BU784" s="17"/>
      <c r="BV784" s="17"/>
      <c r="BW784" s="17"/>
      <c r="BX784" s="17"/>
      <c r="BY784" s="17"/>
      <c r="BZ784" s="17"/>
      <c r="CA784" s="17"/>
      <c r="CB784" s="17"/>
      <c r="CC784" s="17"/>
      <c r="CD784" s="17"/>
      <c r="CE784" s="17"/>
      <c r="CF784" s="17"/>
      <c r="CG784" s="17"/>
      <c r="CH784" s="17"/>
      <c r="CI784" s="17"/>
      <c r="CJ784" s="17"/>
      <c r="CK784" s="17"/>
      <c r="CL784" s="17"/>
      <c r="CM784" s="17"/>
      <c r="CN784" s="17"/>
      <c r="CO784" s="17"/>
      <c r="CP784" s="17"/>
      <c r="CQ784" s="17"/>
      <c r="CR784" s="17"/>
      <c r="CS784" s="17"/>
      <c r="CT784" s="17"/>
      <c r="CU784" s="17"/>
      <c r="CV784" s="17"/>
      <c r="CW784" s="17"/>
      <c r="CX784" s="17"/>
      <c r="CY784" s="17"/>
      <c r="CZ784" s="17"/>
      <c r="DA784" s="17"/>
      <c r="DB784" s="17"/>
      <c r="DC784" s="17"/>
      <c r="DD784" s="17"/>
      <c r="DE784" s="17"/>
      <c r="DF784" s="17"/>
      <c r="DG784" s="17"/>
      <c r="DH784" s="17"/>
      <c r="DI784" s="17"/>
      <c r="DJ784" s="17"/>
      <c r="DK784" s="17"/>
      <c r="DL784" s="17"/>
      <c r="DM784" s="17"/>
      <c r="DN784" s="17"/>
      <c r="DO784" s="17"/>
      <c r="DP784" s="17"/>
      <c r="DQ784" s="17"/>
      <c r="DR784" s="17"/>
      <c r="DS784" s="17"/>
      <c r="DT784" s="17"/>
      <c r="DU784" s="17"/>
      <c r="DV784" s="111"/>
      <c r="DW784" s="111"/>
      <c r="DX784" s="111"/>
      <c r="DY784" s="111"/>
      <c r="DZ784" s="111"/>
      <c r="EA784" s="111"/>
      <c r="EB784" s="17"/>
      <c r="EC784" s="17"/>
      <c r="ED784" s="17"/>
      <c r="EE784" s="17"/>
      <c r="EF784" s="17"/>
      <c r="EG784" s="17"/>
      <c r="EH784" s="17"/>
      <c r="EI784" s="17"/>
      <c r="EJ784" s="17"/>
      <c r="EK784" s="17"/>
    </row>
    <row r="785" spans="1:141" ht="16.5" customHeight="1">
      <c r="A785" s="17"/>
      <c r="B785" s="17"/>
      <c r="C785" s="17"/>
      <c r="D785" s="145"/>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46"/>
      <c r="AI785" s="146"/>
      <c r="AJ785" s="17"/>
      <c r="AK785" s="17"/>
      <c r="AL785" s="146"/>
      <c r="AM785" s="146"/>
      <c r="AN785" s="17"/>
      <c r="AO785" s="17"/>
      <c r="AP785" s="17"/>
      <c r="AQ785" s="17"/>
      <c r="AR785" s="17"/>
      <c r="AS785" s="17"/>
      <c r="AT785" s="17"/>
      <c r="AU785" s="17"/>
      <c r="AV785" s="17"/>
      <c r="AW785" s="17"/>
      <c r="AX785" s="17"/>
      <c r="AY785" s="17"/>
      <c r="AZ785" s="17"/>
      <c r="BA785" s="17"/>
      <c r="BB785" s="17"/>
      <c r="BC785" s="17"/>
      <c r="BD785" s="17"/>
      <c r="BE785" s="17"/>
      <c r="BF785" s="17"/>
      <c r="BG785" s="17"/>
      <c r="BH785" s="17"/>
      <c r="BI785" s="17"/>
      <c r="BJ785" s="17"/>
      <c r="BK785" s="17"/>
      <c r="BL785" s="17"/>
      <c r="BM785" s="17"/>
      <c r="BN785" s="17"/>
      <c r="BO785" s="17"/>
      <c r="BP785" s="17"/>
      <c r="BQ785" s="17"/>
      <c r="BR785" s="17"/>
      <c r="BS785" s="17"/>
      <c r="BT785" s="17"/>
      <c r="BU785" s="17"/>
      <c r="BV785" s="17"/>
      <c r="BW785" s="17"/>
      <c r="BX785" s="17"/>
      <c r="BY785" s="17"/>
      <c r="BZ785" s="17"/>
      <c r="CA785" s="17"/>
      <c r="CB785" s="17"/>
      <c r="CC785" s="17"/>
      <c r="CD785" s="17"/>
      <c r="CE785" s="17"/>
      <c r="CF785" s="17"/>
      <c r="CG785" s="17"/>
      <c r="CH785" s="17"/>
      <c r="CI785" s="17"/>
      <c r="CJ785" s="17"/>
      <c r="CK785" s="17"/>
      <c r="CL785" s="17"/>
      <c r="CM785" s="17"/>
      <c r="CN785" s="17"/>
      <c r="CO785" s="17"/>
      <c r="CP785" s="17"/>
      <c r="CQ785" s="17"/>
      <c r="CR785" s="17"/>
      <c r="CS785" s="17"/>
      <c r="CT785" s="17"/>
      <c r="CU785" s="17"/>
      <c r="CV785" s="17"/>
      <c r="CW785" s="17"/>
      <c r="CX785" s="17"/>
      <c r="CY785" s="17"/>
      <c r="CZ785" s="17"/>
      <c r="DA785" s="17"/>
      <c r="DB785" s="17"/>
      <c r="DC785" s="17"/>
      <c r="DD785" s="17"/>
      <c r="DE785" s="17"/>
      <c r="DF785" s="17"/>
      <c r="DG785" s="17"/>
      <c r="DH785" s="17"/>
      <c r="DI785" s="17"/>
      <c r="DJ785" s="17"/>
      <c r="DK785" s="17"/>
      <c r="DL785" s="17"/>
      <c r="DM785" s="17"/>
      <c r="DN785" s="17"/>
      <c r="DO785" s="17"/>
      <c r="DP785" s="17"/>
      <c r="DQ785" s="17"/>
      <c r="DR785" s="17"/>
      <c r="DS785" s="17"/>
      <c r="DT785" s="17"/>
      <c r="DU785" s="17"/>
      <c r="DV785" s="111"/>
      <c r="DW785" s="111"/>
      <c r="DX785" s="111"/>
      <c r="DY785" s="111"/>
      <c r="DZ785" s="111"/>
      <c r="EA785" s="111"/>
      <c r="EB785" s="17"/>
      <c r="EC785" s="17"/>
      <c r="ED785" s="17"/>
      <c r="EE785" s="17"/>
      <c r="EF785" s="17"/>
      <c r="EG785" s="17"/>
      <c r="EH785" s="17"/>
      <c r="EI785" s="17"/>
      <c r="EJ785" s="17"/>
      <c r="EK785" s="17"/>
    </row>
    <row r="786" spans="1:141" ht="16.5" customHeight="1">
      <c r="A786" s="17"/>
      <c r="B786" s="17"/>
      <c r="C786" s="17"/>
      <c r="D786" s="145"/>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46"/>
      <c r="AI786" s="146"/>
      <c r="AJ786" s="17"/>
      <c r="AK786" s="17"/>
      <c r="AL786" s="146"/>
      <c r="AM786" s="146"/>
      <c r="AN786" s="17"/>
      <c r="AO786" s="17"/>
      <c r="AP786" s="17"/>
      <c r="AQ786" s="17"/>
      <c r="AR786" s="17"/>
      <c r="AS786" s="17"/>
      <c r="AT786" s="17"/>
      <c r="AU786" s="17"/>
      <c r="AV786" s="17"/>
      <c r="AW786" s="17"/>
      <c r="AX786" s="17"/>
      <c r="AY786" s="17"/>
      <c r="AZ786" s="17"/>
      <c r="BA786" s="17"/>
      <c r="BB786" s="17"/>
      <c r="BC786" s="17"/>
      <c r="BD786" s="17"/>
      <c r="BE786" s="17"/>
      <c r="BF786" s="17"/>
      <c r="BG786" s="17"/>
      <c r="BH786" s="17"/>
      <c r="BI786" s="17"/>
      <c r="BJ786" s="17"/>
      <c r="BK786" s="17"/>
      <c r="BL786" s="17"/>
      <c r="BM786" s="17"/>
      <c r="BN786" s="17"/>
      <c r="BO786" s="17"/>
      <c r="BP786" s="17"/>
      <c r="BQ786" s="17"/>
      <c r="BR786" s="17"/>
      <c r="BS786" s="17"/>
      <c r="BT786" s="17"/>
      <c r="BU786" s="17"/>
      <c r="BV786" s="17"/>
      <c r="BW786" s="17"/>
      <c r="BX786" s="17"/>
      <c r="BY786" s="17"/>
      <c r="BZ786" s="17"/>
      <c r="CA786" s="17"/>
      <c r="CB786" s="17"/>
      <c r="CC786" s="17"/>
      <c r="CD786" s="17"/>
      <c r="CE786" s="17"/>
      <c r="CF786" s="17"/>
      <c r="CG786" s="17"/>
      <c r="CH786" s="17"/>
      <c r="CI786" s="17"/>
      <c r="CJ786" s="17"/>
      <c r="CK786" s="17"/>
      <c r="CL786" s="17"/>
      <c r="CM786" s="17"/>
      <c r="CN786" s="17"/>
      <c r="CO786" s="17"/>
      <c r="CP786" s="17"/>
      <c r="CQ786" s="17"/>
      <c r="CR786" s="17"/>
      <c r="CS786" s="17"/>
      <c r="CT786" s="17"/>
      <c r="CU786" s="17"/>
      <c r="CV786" s="17"/>
      <c r="CW786" s="17"/>
      <c r="CX786" s="17"/>
      <c r="CY786" s="17"/>
      <c r="CZ786" s="17"/>
      <c r="DA786" s="17"/>
      <c r="DB786" s="17"/>
      <c r="DC786" s="17"/>
      <c r="DD786" s="17"/>
      <c r="DE786" s="17"/>
      <c r="DF786" s="17"/>
      <c r="DG786" s="17"/>
      <c r="DH786" s="17"/>
      <c r="DI786" s="17"/>
      <c r="DJ786" s="17"/>
      <c r="DK786" s="17"/>
      <c r="DL786" s="17"/>
      <c r="DM786" s="17"/>
      <c r="DN786" s="17"/>
      <c r="DO786" s="17"/>
      <c r="DP786" s="17"/>
      <c r="DQ786" s="17"/>
      <c r="DR786" s="17"/>
      <c r="DS786" s="17"/>
      <c r="DT786" s="17"/>
      <c r="DU786" s="17"/>
      <c r="DV786" s="111"/>
      <c r="DW786" s="111"/>
      <c r="DX786" s="111"/>
      <c r="DY786" s="111"/>
      <c r="DZ786" s="111"/>
      <c r="EA786" s="111"/>
      <c r="EB786" s="17"/>
      <c r="EC786" s="17"/>
      <c r="ED786" s="17"/>
      <c r="EE786" s="17"/>
      <c r="EF786" s="17"/>
      <c r="EG786" s="17"/>
      <c r="EH786" s="17"/>
      <c r="EI786" s="17"/>
      <c r="EJ786" s="17"/>
      <c r="EK786" s="17"/>
    </row>
    <row r="787" spans="1:141" ht="16.5" customHeight="1">
      <c r="A787" s="17"/>
      <c r="B787" s="17"/>
      <c r="C787" s="17"/>
      <c r="D787" s="145"/>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46"/>
      <c r="AI787" s="146"/>
      <c r="AJ787" s="17"/>
      <c r="AK787" s="17"/>
      <c r="AL787" s="146"/>
      <c r="AM787" s="146"/>
      <c r="AN787" s="17"/>
      <c r="AO787" s="17"/>
      <c r="AP787" s="17"/>
      <c r="AQ787" s="17"/>
      <c r="AR787" s="17"/>
      <c r="AS787" s="17"/>
      <c r="AT787" s="17"/>
      <c r="AU787" s="17"/>
      <c r="AV787" s="17"/>
      <c r="AW787" s="17"/>
      <c r="AX787" s="17"/>
      <c r="AY787" s="17"/>
      <c r="AZ787" s="17"/>
      <c r="BA787" s="17"/>
      <c r="BB787" s="17"/>
      <c r="BC787" s="17"/>
      <c r="BD787" s="17"/>
      <c r="BE787" s="17"/>
      <c r="BF787" s="17"/>
      <c r="BG787" s="17"/>
      <c r="BH787" s="17"/>
      <c r="BI787" s="17"/>
      <c r="BJ787" s="17"/>
      <c r="BK787" s="17"/>
      <c r="BL787" s="17"/>
      <c r="BM787" s="17"/>
      <c r="BN787" s="17"/>
      <c r="BO787" s="17"/>
      <c r="BP787" s="17"/>
      <c r="BQ787" s="17"/>
      <c r="BR787" s="17"/>
      <c r="BS787" s="17"/>
      <c r="BT787" s="17"/>
      <c r="BU787" s="17"/>
      <c r="BV787" s="17"/>
      <c r="BW787" s="17"/>
      <c r="BX787" s="17"/>
      <c r="BY787" s="17"/>
      <c r="BZ787" s="17"/>
      <c r="CA787" s="17"/>
      <c r="CB787" s="17"/>
      <c r="CC787" s="17"/>
      <c r="CD787" s="17"/>
      <c r="CE787" s="17"/>
      <c r="CF787" s="17"/>
      <c r="CG787" s="17"/>
      <c r="CH787" s="17"/>
      <c r="CI787" s="17"/>
      <c r="CJ787" s="17"/>
      <c r="CK787" s="17"/>
      <c r="CL787" s="17"/>
      <c r="CM787" s="17"/>
      <c r="CN787" s="17"/>
      <c r="CO787" s="17"/>
      <c r="CP787" s="17"/>
      <c r="CQ787" s="17"/>
      <c r="CR787" s="17"/>
      <c r="CS787" s="17"/>
      <c r="CT787" s="17"/>
      <c r="CU787" s="17"/>
      <c r="CV787" s="17"/>
      <c r="CW787" s="17"/>
      <c r="CX787" s="17"/>
      <c r="CY787" s="17"/>
      <c r="CZ787" s="17"/>
      <c r="DA787" s="17"/>
      <c r="DB787" s="17"/>
      <c r="DC787" s="17"/>
      <c r="DD787" s="17"/>
      <c r="DE787" s="17"/>
      <c r="DF787" s="17"/>
      <c r="DG787" s="17"/>
      <c r="DH787" s="17"/>
      <c r="DI787" s="17"/>
      <c r="DJ787" s="17"/>
      <c r="DK787" s="17"/>
      <c r="DL787" s="17"/>
      <c r="DM787" s="17"/>
      <c r="DN787" s="17"/>
      <c r="DO787" s="17"/>
      <c r="DP787" s="17"/>
      <c r="DQ787" s="17"/>
      <c r="DR787" s="17"/>
      <c r="DS787" s="17"/>
      <c r="DT787" s="17"/>
      <c r="DU787" s="17"/>
      <c r="DV787" s="111"/>
      <c r="DW787" s="111"/>
      <c r="DX787" s="111"/>
      <c r="DY787" s="111"/>
      <c r="DZ787" s="111"/>
      <c r="EA787" s="111"/>
      <c r="EB787" s="17"/>
      <c r="EC787" s="17"/>
      <c r="ED787" s="17"/>
      <c r="EE787" s="17"/>
      <c r="EF787" s="17"/>
      <c r="EG787" s="17"/>
      <c r="EH787" s="17"/>
      <c r="EI787" s="17"/>
      <c r="EJ787" s="17"/>
      <c r="EK787" s="17"/>
    </row>
    <row r="788" spans="1:141" ht="16.5" customHeight="1">
      <c r="A788" s="17"/>
      <c r="B788" s="17"/>
      <c r="C788" s="17"/>
      <c r="D788" s="145"/>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46"/>
      <c r="AI788" s="146"/>
      <c r="AJ788" s="17"/>
      <c r="AK788" s="17"/>
      <c r="AL788" s="146"/>
      <c r="AM788" s="146"/>
      <c r="AN788" s="17"/>
      <c r="AO788" s="17"/>
      <c r="AP788" s="17"/>
      <c r="AQ788" s="17"/>
      <c r="AR788" s="17"/>
      <c r="AS788" s="17"/>
      <c r="AT788" s="17"/>
      <c r="AU788" s="17"/>
      <c r="AV788" s="17"/>
      <c r="AW788" s="17"/>
      <c r="AX788" s="17"/>
      <c r="AY788" s="17"/>
      <c r="AZ788" s="17"/>
      <c r="BA788" s="17"/>
      <c r="BB788" s="17"/>
      <c r="BC788" s="17"/>
      <c r="BD788" s="17"/>
      <c r="BE788" s="17"/>
      <c r="BF788" s="17"/>
      <c r="BG788" s="17"/>
      <c r="BH788" s="17"/>
      <c r="BI788" s="17"/>
      <c r="BJ788" s="17"/>
      <c r="BK788" s="17"/>
      <c r="BL788" s="17"/>
      <c r="BM788" s="17"/>
      <c r="BN788" s="17"/>
      <c r="BO788" s="17"/>
      <c r="BP788" s="17"/>
      <c r="BQ788" s="17"/>
      <c r="BR788" s="17"/>
      <c r="BS788" s="17"/>
      <c r="BT788" s="17"/>
      <c r="BU788" s="17"/>
      <c r="BV788" s="17"/>
      <c r="BW788" s="17"/>
      <c r="BX788" s="17"/>
      <c r="BY788" s="17"/>
      <c r="BZ788" s="17"/>
      <c r="CA788" s="17"/>
      <c r="CB788" s="17"/>
      <c r="CC788" s="17"/>
      <c r="CD788" s="17"/>
      <c r="CE788" s="17"/>
      <c r="CF788" s="17"/>
      <c r="CG788" s="17"/>
      <c r="CH788" s="17"/>
      <c r="CI788" s="17"/>
      <c r="CJ788" s="17"/>
      <c r="CK788" s="17"/>
      <c r="CL788" s="17"/>
      <c r="CM788" s="17"/>
      <c r="CN788" s="17"/>
      <c r="CO788" s="17"/>
      <c r="CP788" s="17"/>
      <c r="CQ788" s="17"/>
      <c r="CR788" s="17"/>
      <c r="CS788" s="17"/>
      <c r="CT788" s="17"/>
      <c r="CU788" s="17"/>
      <c r="CV788" s="17"/>
      <c r="CW788" s="17"/>
      <c r="CX788" s="17"/>
      <c r="CY788" s="17"/>
      <c r="CZ788" s="17"/>
      <c r="DA788" s="17"/>
      <c r="DB788" s="17"/>
      <c r="DC788" s="17"/>
      <c r="DD788" s="17"/>
      <c r="DE788" s="17"/>
      <c r="DF788" s="17"/>
      <c r="DG788" s="17"/>
      <c r="DH788" s="17"/>
      <c r="DI788" s="17"/>
      <c r="DJ788" s="17"/>
      <c r="DK788" s="17"/>
      <c r="DL788" s="17"/>
      <c r="DM788" s="17"/>
      <c r="DN788" s="17"/>
      <c r="DO788" s="17"/>
      <c r="DP788" s="17"/>
      <c r="DQ788" s="17"/>
      <c r="DR788" s="17"/>
      <c r="DS788" s="17"/>
      <c r="DT788" s="17"/>
      <c r="DU788" s="17"/>
      <c r="DV788" s="111"/>
      <c r="DW788" s="111"/>
      <c r="DX788" s="111"/>
      <c r="DY788" s="111"/>
      <c r="DZ788" s="111"/>
      <c r="EA788" s="111"/>
      <c r="EB788" s="17"/>
      <c r="EC788" s="17"/>
      <c r="ED788" s="17"/>
      <c r="EE788" s="17"/>
      <c r="EF788" s="17"/>
      <c r="EG788" s="17"/>
      <c r="EH788" s="17"/>
      <c r="EI788" s="17"/>
      <c r="EJ788" s="17"/>
      <c r="EK788" s="17"/>
    </row>
    <row r="789" spans="1:141" ht="16.5" customHeight="1">
      <c r="A789" s="17"/>
      <c r="B789" s="17"/>
      <c r="C789" s="17"/>
      <c r="D789" s="145"/>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46"/>
      <c r="AI789" s="146"/>
      <c r="AJ789" s="17"/>
      <c r="AK789" s="17"/>
      <c r="AL789" s="146"/>
      <c r="AM789" s="146"/>
      <c r="AN789" s="17"/>
      <c r="AO789" s="17"/>
      <c r="AP789" s="17"/>
      <c r="AQ789" s="17"/>
      <c r="AR789" s="17"/>
      <c r="AS789" s="17"/>
      <c r="AT789" s="17"/>
      <c r="AU789" s="17"/>
      <c r="AV789" s="17"/>
      <c r="AW789" s="17"/>
      <c r="AX789" s="17"/>
      <c r="AY789" s="17"/>
      <c r="AZ789" s="17"/>
      <c r="BA789" s="17"/>
      <c r="BB789" s="17"/>
      <c r="BC789" s="17"/>
      <c r="BD789" s="17"/>
      <c r="BE789" s="17"/>
      <c r="BF789" s="17"/>
      <c r="BG789" s="17"/>
      <c r="BH789" s="17"/>
      <c r="BI789" s="17"/>
      <c r="BJ789" s="17"/>
      <c r="BK789" s="17"/>
      <c r="BL789" s="17"/>
      <c r="BM789" s="17"/>
      <c r="BN789" s="17"/>
      <c r="BO789" s="17"/>
      <c r="BP789" s="17"/>
      <c r="BQ789" s="17"/>
      <c r="BR789" s="17"/>
      <c r="BS789" s="17"/>
      <c r="BT789" s="17"/>
      <c r="BU789" s="17"/>
      <c r="BV789" s="17"/>
      <c r="BW789" s="17"/>
      <c r="BX789" s="17"/>
      <c r="BY789" s="17"/>
      <c r="BZ789" s="17"/>
      <c r="CA789" s="17"/>
      <c r="CB789" s="17"/>
      <c r="CC789" s="17"/>
      <c r="CD789" s="17"/>
      <c r="CE789" s="17"/>
      <c r="CF789" s="17"/>
      <c r="CG789" s="17"/>
      <c r="CH789" s="17"/>
      <c r="CI789" s="17"/>
      <c r="CJ789" s="17"/>
      <c r="CK789" s="17"/>
      <c r="CL789" s="17"/>
      <c r="CM789" s="17"/>
      <c r="CN789" s="17"/>
      <c r="CO789" s="17"/>
      <c r="CP789" s="17"/>
      <c r="CQ789" s="17"/>
      <c r="CR789" s="17"/>
      <c r="CS789" s="17"/>
      <c r="CT789" s="17"/>
      <c r="CU789" s="17"/>
      <c r="CV789" s="17"/>
      <c r="CW789" s="17"/>
      <c r="CX789" s="17"/>
      <c r="CY789" s="17"/>
      <c r="CZ789" s="17"/>
      <c r="DA789" s="17"/>
      <c r="DB789" s="17"/>
      <c r="DC789" s="17"/>
      <c r="DD789" s="17"/>
      <c r="DE789" s="17"/>
      <c r="DF789" s="17"/>
      <c r="DG789" s="17"/>
      <c r="DH789" s="17"/>
      <c r="DI789" s="17"/>
      <c r="DJ789" s="17"/>
      <c r="DK789" s="17"/>
      <c r="DL789" s="17"/>
      <c r="DM789" s="17"/>
      <c r="DN789" s="17"/>
      <c r="DO789" s="17"/>
      <c r="DP789" s="17"/>
      <c r="DQ789" s="17"/>
      <c r="DR789" s="17"/>
      <c r="DS789" s="17"/>
      <c r="DT789" s="17"/>
      <c r="DU789" s="17"/>
      <c r="DV789" s="111"/>
      <c r="DW789" s="111"/>
      <c r="DX789" s="111"/>
      <c r="DY789" s="111"/>
      <c r="DZ789" s="111"/>
      <c r="EA789" s="111"/>
      <c r="EB789" s="17"/>
      <c r="EC789" s="17"/>
      <c r="ED789" s="17"/>
      <c r="EE789" s="17"/>
      <c r="EF789" s="17"/>
      <c r="EG789" s="17"/>
      <c r="EH789" s="17"/>
      <c r="EI789" s="17"/>
      <c r="EJ789" s="17"/>
      <c r="EK789" s="17"/>
    </row>
    <row r="790" spans="1:141" ht="16.5" customHeight="1">
      <c r="A790" s="17"/>
      <c r="B790" s="17"/>
      <c r="C790" s="17"/>
      <c r="D790" s="145"/>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46"/>
      <c r="AI790" s="146"/>
      <c r="AJ790" s="17"/>
      <c r="AK790" s="17"/>
      <c r="AL790" s="146"/>
      <c r="AM790" s="146"/>
      <c r="AN790" s="17"/>
      <c r="AO790" s="17"/>
      <c r="AP790" s="17"/>
      <c r="AQ790" s="17"/>
      <c r="AR790" s="17"/>
      <c r="AS790" s="17"/>
      <c r="AT790" s="17"/>
      <c r="AU790" s="17"/>
      <c r="AV790" s="17"/>
      <c r="AW790" s="17"/>
      <c r="AX790" s="17"/>
      <c r="AY790" s="17"/>
      <c r="AZ790" s="17"/>
      <c r="BA790" s="17"/>
      <c r="BB790" s="17"/>
      <c r="BC790" s="17"/>
      <c r="BD790" s="17"/>
      <c r="BE790" s="17"/>
      <c r="BF790" s="17"/>
      <c r="BG790" s="17"/>
      <c r="BH790" s="17"/>
      <c r="BI790" s="17"/>
      <c r="BJ790" s="17"/>
      <c r="BK790" s="17"/>
      <c r="BL790" s="17"/>
      <c r="BM790" s="17"/>
      <c r="BN790" s="17"/>
      <c r="BO790" s="17"/>
      <c r="BP790" s="17"/>
      <c r="BQ790" s="17"/>
      <c r="BR790" s="17"/>
      <c r="BS790" s="17"/>
      <c r="BT790" s="17"/>
      <c r="BU790" s="17"/>
      <c r="BV790" s="17"/>
      <c r="BW790" s="17"/>
      <c r="BX790" s="17"/>
      <c r="BY790" s="17"/>
      <c r="BZ790" s="17"/>
      <c r="CA790" s="17"/>
      <c r="CB790" s="17"/>
      <c r="CC790" s="17"/>
      <c r="CD790" s="17"/>
      <c r="CE790" s="17"/>
      <c r="CF790" s="17"/>
      <c r="CG790" s="17"/>
      <c r="CH790" s="17"/>
      <c r="CI790" s="17"/>
      <c r="CJ790" s="17"/>
      <c r="CK790" s="17"/>
      <c r="CL790" s="17"/>
      <c r="CM790" s="17"/>
      <c r="CN790" s="17"/>
      <c r="CO790" s="17"/>
      <c r="CP790" s="17"/>
      <c r="CQ790" s="17"/>
      <c r="CR790" s="17"/>
      <c r="CS790" s="17"/>
      <c r="CT790" s="17"/>
      <c r="CU790" s="17"/>
      <c r="CV790" s="17"/>
      <c r="CW790" s="17"/>
      <c r="CX790" s="17"/>
      <c r="CY790" s="17"/>
      <c r="CZ790" s="17"/>
      <c r="DA790" s="17"/>
      <c r="DB790" s="17"/>
      <c r="DC790" s="17"/>
      <c r="DD790" s="17"/>
      <c r="DE790" s="17"/>
      <c r="DF790" s="17"/>
      <c r="DG790" s="17"/>
      <c r="DH790" s="17"/>
      <c r="DI790" s="17"/>
      <c r="DJ790" s="17"/>
      <c r="DK790" s="17"/>
      <c r="DL790" s="17"/>
      <c r="DM790" s="17"/>
      <c r="DN790" s="17"/>
      <c r="DO790" s="17"/>
      <c r="DP790" s="17"/>
      <c r="DQ790" s="17"/>
      <c r="DR790" s="17"/>
      <c r="DS790" s="17"/>
      <c r="DT790" s="17"/>
      <c r="DU790" s="17"/>
      <c r="DV790" s="111"/>
      <c r="DW790" s="111"/>
      <c r="DX790" s="111"/>
      <c r="DY790" s="111"/>
      <c r="DZ790" s="111"/>
      <c r="EA790" s="111"/>
      <c r="EB790" s="17"/>
      <c r="EC790" s="17"/>
      <c r="ED790" s="17"/>
      <c r="EE790" s="17"/>
      <c r="EF790" s="17"/>
      <c r="EG790" s="17"/>
      <c r="EH790" s="17"/>
      <c r="EI790" s="17"/>
      <c r="EJ790" s="17"/>
      <c r="EK790" s="17"/>
    </row>
    <row r="791" spans="1:141" ht="16.5" customHeight="1">
      <c r="A791" s="17"/>
      <c r="B791" s="17"/>
      <c r="C791" s="17"/>
      <c r="D791" s="145"/>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46"/>
      <c r="AI791" s="146"/>
      <c r="AJ791" s="17"/>
      <c r="AK791" s="17"/>
      <c r="AL791" s="146"/>
      <c r="AM791" s="146"/>
      <c r="AN791" s="17"/>
      <c r="AO791" s="17"/>
      <c r="AP791" s="17"/>
      <c r="AQ791" s="17"/>
      <c r="AR791" s="17"/>
      <c r="AS791" s="17"/>
      <c r="AT791" s="17"/>
      <c r="AU791" s="17"/>
      <c r="AV791" s="17"/>
      <c r="AW791" s="17"/>
      <c r="AX791" s="17"/>
      <c r="AY791" s="17"/>
      <c r="AZ791" s="17"/>
      <c r="BA791" s="17"/>
      <c r="BB791" s="17"/>
      <c r="BC791" s="17"/>
      <c r="BD791" s="17"/>
      <c r="BE791" s="17"/>
      <c r="BF791" s="17"/>
      <c r="BG791" s="17"/>
      <c r="BH791" s="17"/>
      <c r="BI791" s="17"/>
      <c r="BJ791" s="17"/>
      <c r="BK791" s="17"/>
      <c r="BL791" s="17"/>
      <c r="BM791" s="17"/>
      <c r="BN791" s="17"/>
      <c r="BO791" s="17"/>
      <c r="BP791" s="17"/>
      <c r="BQ791" s="17"/>
      <c r="BR791" s="17"/>
      <c r="BS791" s="17"/>
      <c r="BT791" s="17"/>
      <c r="BU791" s="17"/>
      <c r="BV791" s="17"/>
      <c r="BW791" s="17"/>
      <c r="BX791" s="17"/>
      <c r="BY791" s="17"/>
      <c r="BZ791" s="17"/>
      <c r="CA791" s="17"/>
      <c r="CB791" s="17"/>
      <c r="CC791" s="17"/>
      <c r="CD791" s="17"/>
      <c r="CE791" s="17"/>
      <c r="CF791" s="17"/>
      <c r="CG791" s="17"/>
      <c r="CH791" s="17"/>
      <c r="CI791" s="17"/>
      <c r="CJ791" s="17"/>
      <c r="CK791" s="17"/>
      <c r="CL791" s="17"/>
      <c r="CM791" s="17"/>
      <c r="CN791" s="17"/>
      <c r="CO791" s="17"/>
      <c r="CP791" s="17"/>
      <c r="CQ791" s="17"/>
      <c r="CR791" s="17"/>
      <c r="CS791" s="17"/>
      <c r="CT791" s="17"/>
      <c r="CU791" s="17"/>
      <c r="CV791" s="17"/>
      <c r="CW791" s="17"/>
      <c r="CX791" s="17"/>
      <c r="CY791" s="17"/>
      <c r="CZ791" s="17"/>
      <c r="DA791" s="17"/>
      <c r="DB791" s="17"/>
      <c r="DC791" s="17"/>
      <c r="DD791" s="17"/>
      <c r="DE791" s="17"/>
      <c r="DF791" s="17"/>
      <c r="DG791" s="17"/>
      <c r="DH791" s="17"/>
      <c r="DI791" s="17"/>
      <c r="DJ791" s="17"/>
      <c r="DK791" s="17"/>
      <c r="DL791" s="17"/>
      <c r="DM791" s="17"/>
      <c r="DN791" s="17"/>
      <c r="DO791" s="17"/>
      <c r="DP791" s="17"/>
      <c r="DQ791" s="17"/>
      <c r="DR791" s="17"/>
      <c r="DS791" s="17"/>
      <c r="DT791" s="17"/>
      <c r="DU791" s="17"/>
      <c r="DV791" s="111"/>
      <c r="DW791" s="111"/>
      <c r="DX791" s="111"/>
      <c r="DY791" s="111"/>
      <c r="DZ791" s="111"/>
      <c r="EA791" s="111"/>
      <c r="EB791" s="17"/>
      <c r="EC791" s="17"/>
      <c r="ED791" s="17"/>
      <c r="EE791" s="17"/>
      <c r="EF791" s="17"/>
      <c r="EG791" s="17"/>
      <c r="EH791" s="17"/>
      <c r="EI791" s="17"/>
      <c r="EJ791" s="17"/>
      <c r="EK791" s="17"/>
    </row>
    <row r="792" spans="1:141" ht="16.5" customHeight="1">
      <c r="A792" s="17"/>
      <c r="B792" s="17"/>
      <c r="C792" s="17"/>
      <c r="D792" s="145"/>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46"/>
      <c r="AI792" s="146"/>
      <c r="AJ792" s="17"/>
      <c r="AK792" s="17"/>
      <c r="AL792" s="146"/>
      <c r="AM792" s="146"/>
      <c r="AN792" s="17"/>
      <c r="AO792" s="17"/>
      <c r="AP792" s="17"/>
      <c r="AQ792" s="17"/>
      <c r="AR792" s="17"/>
      <c r="AS792" s="17"/>
      <c r="AT792" s="17"/>
      <c r="AU792" s="17"/>
      <c r="AV792" s="17"/>
      <c r="AW792" s="17"/>
      <c r="AX792" s="17"/>
      <c r="AY792" s="17"/>
      <c r="AZ792" s="17"/>
      <c r="BA792" s="17"/>
      <c r="BB792" s="17"/>
      <c r="BC792" s="17"/>
      <c r="BD792" s="17"/>
      <c r="BE792" s="17"/>
      <c r="BF792" s="17"/>
      <c r="BG792" s="17"/>
      <c r="BH792" s="17"/>
      <c r="BI792" s="17"/>
      <c r="BJ792" s="17"/>
      <c r="BK792" s="17"/>
      <c r="BL792" s="17"/>
      <c r="BM792" s="17"/>
      <c r="BN792" s="17"/>
      <c r="BO792" s="17"/>
      <c r="BP792" s="17"/>
      <c r="BQ792" s="17"/>
      <c r="BR792" s="17"/>
      <c r="BS792" s="17"/>
      <c r="BT792" s="17"/>
      <c r="BU792" s="17"/>
      <c r="BV792" s="17"/>
      <c r="BW792" s="17"/>
      <c r="BX792" s="17"/>
      <c r="BY792" s="17"/>
      <c r="BZ792" s="17"/>
      <c r="CA792" s="17"/>
      <c r="CB792" s="17"/>
      <c r="CC792" s="17"/>
      <c r="CD792" s="17"/>
      <c r="CE792" s="17"/>
      <c r="CF792" s="17"/>
      <c r="CG792" s="17"/>
      <c r="CH792" s="17"/>
      <c r="CI792" s="17"/>
      <c r="CJ792" s="17"/>
      <c r="CK792" s="17"/>
      <c r="CL792" s="17"/>
      <c r="CM792" s="17"/>
      <c r="CN792" s="17"/>
      <c r="CO792" s="17"/>
      <c r="CP792" s="17"/>
      <c r="CQ792" s="17"/>
      <c r="CR792" s="17"/>
      <c r="CS792" s="17"/>
      <c r="CT792" s="17"/>
      <c r="CU792" s="17"/>
      <c r="CV792" s="17"/>
      <c r="CW792" s="17"/>
      <c r="CX792" s="17"/>
      <c r="CY792" s="17"/>
      <c r="CZ792" s="17"/>
      <c r="DA792" s="17"/>
      <c r="DB792" s="17"/>
      <c r="DC792" s="17"/>
      <c r="DD792" s="17"/>
      <c r="DE792" s="17"/>
      <c r="DF792" s="17"/>
      <c r="DG792" s="17"/>
      <c r="DH792" s="17"/>
      <c r="DI792" s="17"/>
      <c r="DJ792" s="17"/>
      <c r="DK792" s="17"/>
      <c r="DL792" s="17"/>
      <c r="DM792" s="17"/>
      <c r="DN792" s="17"/>
      <c r="DO792" s="17"/>
      <c r="DP792" s="17"/>
      <c r="DQ792" s="17"/>
      <c r="DR792" s="17"/>
      <c r="DS792" s="17"/>
      <c r="DT792" s="17"/>
      <c r="DU792" s="17"/>
      <c r="DV792" s="111"/>
      <c r="DW792" s="111"/>
      <c r="DX792" s="111"/>
      <c r="DY792" s="111"/>
      <c r="DZ792" s="111"/>
      <c r="EA792" s="111"/>
      <c r="EB792" s="17"/>
      <c r="EC792" s="17"/>
      <c r="ED792" s="17"/>
      <c r="EE792" s="17"/>
      <c r="EF792" s="17"/>
      <c r="EG792" s="17"/>
      <c r="EH792" s="17"/>
      <c r="EI792" s="17"/>
      <c r="EJ792" s="17"/>
      <c r="EK792" s="17"/>
    </row>
    <row r="793" spans="1:141" ht="16.5" customHeight="1">
      <c r="A793" s="17"/>
      <c r="B793" s="17"/>
      <c r="C793" s="17"/>
      <c r="D793" s="145"/>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46"/>
      <c r="AI793" s="146"/>
      <c r="AJ793" s="17"/>
      <c r="AK793" s="17"/>
      <c r="AL793" s="146"/>
      <c r="AM793" s="146"/>
      <c r="AN793" s="17"/>
      <c r="AO793" s="17"/>
      <c r="AP793" s="17"/>
      <c r="AQ793" s="17"/>
      <c r="AR793" s="17"/>
      <c r="AS793" s="17"/>
      <c r="AT793" s="17"/>
      <c r="AU793" s="17"/>
      <c r="AV793" s="17"/>
      <c r="AW793" s="17"/>
      <c r="AX793" s="17"/>
      <c r="AY793" s="17"/>
      <c r="AZ793" s="17"/>
      <c r="BA793" s="17"/>
      <c r="BB793" s="17"/>
      <c r="BC793" s="17"/>
      <c r="BD793" s="17"/>
      <c r="BE793" s="17"/>
      <c r="BF793" s="17"/>
      <c r="BG793" s="17"/>
      <c r="BH793" s="17"/>
      <c r="BI793" s="17"/>
      <c r="BJ793" s="17"/>
      <c r="BK793" s="17"/>
      <c r="BL793" s="17"/>
      <c r="BM793" s="17"/>
      <c r="BN793" s="17"/>
      <c r="BO793" s="17"/>
      <c r="BP793" s="17"/>
      <c r="BQ793" s="17"/>
      <c r="BR793" s="17"/>
      <c r="BS793" s="17"/>
      <c r="BT793" s="17"/>
      <c r="BU793" s="17"/>
      <c r="BV793" s="17"/>
      <c r="BW793" s="17"/>
      <c r="BX793" s="17"/>
      <c r="BY793" s="17"/>
      <c r="BZ793" s="17"/>
      <c r="CA793" s="17"/>
      <c r="CB793" s="17"/>
      <c r="CC793" s="17"/>
      <c r="CD793" s="17"/>
      <c r="CE793" s="17"/>
      <c r="CF793" s="17"/>
      <c r="CG793" s="17"/>
      <c r="CH793" s="17"/>
      <c r="CI793" s="17"/>
      <c r="CJ793" s="17"/>
      <c r="CK793" s="17"/>
      <c r="CL793" s="17"/>
      <c r="CM793" s="17"/>
      <c r="CN793" s="17"/>
      <c r="CO793" s="17"/>
      <c r="CP793" s="17"/>
      <c r="CQ793" s="17"/>
      <c r="CR793" s="17"/>
      <c r="CS793" s="17"/>
      <c r="CT793" s="17"/>
      <c r="CU793" s="17"/>
      <c r="CV793" s="17"/>
      <c r="CW793" s="17"/>
      <c r="CX793" s="17"/>
      <c r="CY793" s="17"/>
      <c r="CZ793" s="17"/>
      <c r="DA793" s="17"/>
      <c r="DB793" s="17"/>
      <c r="DC793" s="17"/>
      <c r="DD793" s="17"/>
      <c r="DE793" s="17"/>
      <c r="DF793" s="17"/>
      <c r="DG793" s="17"/>
      <c r="DH793" s="17"/>
      <c r="DI793" s="17"/>
      <c r="DJ793" s="17"/>
      <c r="DK793" s="17"/>
      <c r="DL793" s="17"/>
      <c r="DM793" s="17"/>
      <c r="DN793" s="17"/>
      <c r="DO793" s="17"/>
      <c r="DP793" s="17"/>
      <c r="DQ793" s="17"/>
      <c r="DR793" s="17"/>
      <c r="DS793" s="17"/>
      <c r="DT793" s="17"/>
      <c r="DU793" s="17"/>
      <c r="DV793" s="111"/>
      <c r="DW793" s="111"/>
      <c r="DX793" s="111"/>
      <c r="DY793" s="111"/>
      <c r="DZ793" s="111"/>
      <c r="EA793" s="111"/>
      <c r="EB793" s="17"/>
      <c r="EC793" s="17"/>
      <c r="ED793" s="17"/>
      <c r="EE793" s="17"/>
      <c r="EF793" s="17"/>
      <c r="EG793" s="17"/>
      <c r="EH793" s="17"/>
      <c r="EI793" s="17"/>
      <c r="EJ793" s="17"/>
      <c r="EK793" s="17"/>
    </row>
    <row r="794" spans="1:141" ht="16.5" customHeight="1">
      <c r="A794" s="17"/>
      <c r="B794" s="17"/>
      <c r="C794" s="17"/>
      <c r="D794" s="145"/>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46"/>
      <c r="AI794" s="146"/>
      <c r="AJ794" s="17"/>
      <c r="AK794" s="17"/>
      <c r="AL794" s="146"/>
      <c r="AM794" s="146"/>
      <c r="AN794" s="17"/>
      <c r="AO794" s="17"/>
      <c r="AP794" s="17"/>
      <c r="AQ794" s="17"/>
      <c r="AR794" s="17"/>
      <c r="AS794" s="17"/>
      <c r="AT794" s="17"/>
      <c r="AU794" s="17"/>
      <c r="AV794" s="17"/>
      <c r="AW794" s="17"/>
      <c r="AX794" s="17"/>
      <c r="AY794" s="17"/>
      <c r="AZ794" s="17"/>
      <c r="BA794" s="17"/>
      <c r="BB794" s="17"/>
      <c r="BC794" s="17"/>
      <c r="BD794" s="17"/>
      <c r="BE794" s="17"/>
      <c r="BF794" s="17"/>
      <c r="BG794" s="17"/>
      <c r="BH794" s="17"/>
      <c r="BI794" s="17"/>
      <c r="BJ794" s="17"/>
      <c r="BK794" s="17"/>
      <c r="BL794" s="17"/>
      <c r="BM794" s="17"/>
      <c r="BN794" s="17"/>
      <c r="BO794" s="17"/>
      <c r="BP794" s="17"/>
      <c r="BQ794" s="17"/>
      <c r="BR794" s="17"/>
      <c r="BS794" s="17"/>
      <c r="BT794" s="17"/>
      <c r="BU794" s="17"/>
      <c r="BV794" s="17"/>
      <c r="BW794" s="17"/>
      <c r="BX794" s="17"/>
      <c r="BY794" s="17"/>
      <c r="BZ794" s="17"/>
      <c r="CA794" s="17"/>
      <c r="CB794" s="17"/>
      <c r="CC794" s="17"/>
      <c r="CD794" s="17"/>
      <c r="CE794" s="17"/>
      <c r="CF794" s="17"/>
      <c r="CG794" s="17"/>
      <c r="CH794" s="17"/>
      <c r="CI794" s="17"/>
      <c r="CJ794" s="17"/>
      <c r="CK794" s="17"/>
      <c r="CL794" s="17"/>
      <c r="CM794" s="17"/>
      <c r="CN794" s="17"/>
      <c r="CO794" s="17"/>
      <c r="CP794" s="17"/>
      <c r="CQ794" s="17"/>
      <c r="CR794" s="17"/>
      <c r="CS794" s="17"/>
      <c r="CT794" s="17"/>
      <c r="CU794" s="17"/>
      <c r="CV794" s="17"/>
      <c r="CW794" s="17"/>
      <c r="CX794" s="17"/>
      <c r="CY794" s="17"/>
      <c r="CZ794" s="17"/>
      <c r="DA794" s="17"/>
      <c r="DB794" s="17"/>
      <c r="DC794" s="17"/>
      <c r="DD794" s="17"/>
      <c r="DE794" s="17"/>
      <c r="DF794" s="17"/>
      <c r="DG794" s="17"/>
      <c r="DH794" s="17"/>
      <c r="DI794" s="17"/>
      <c r="DJ794" s="17"/>
      <c r="DK794" s="17"/>
      <c r="DL794" s="17"/>
      <c r="DM794" s="17"/>
      <c r="DN794" s="17"/>
      <c r="DO794" s="17"/>
      <c r="DP794" s="17"/>
      <c r="DQ794" s="17"/>
      <c r="DR794" s="17"/>
      <c r="DS794" s="17"/>
      <c r="DT794" s="17"/>
      <c r="DU794" s="17"/>
      <c r="DV794" s="111"/>
      <c r="DW794" s="111"/>
      <c r="DX794" s="111"/>
      <c r="DY794" s="111"/>
      <c r="DZ794" s="111"/>
      <c r="EA794" s="111"/>
      <c r="EB794" s="17"/>
      <c r="EC794" s="17"/>
      <c r="ED794" s="17"/>
      <c r="EE794" s="17"/>
      <c r="EF794" s="17"/>
      <c r="EG794" s="17"/>
      <c r="EH794" s="17"/>
      <c r="EI794" s="17"/>
      <c r="EJ794" s="17"/>
      <c r="EK794" s="17"/>
    </row>
    <row r="795" spans="1:141" ht="16.5" customHeight="1">
      <c r="A795" s="17"/>
      <c r="B795" s="17"/>
      <c r="C795" s="17"/>
      <c r="D795" s="145"/>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46"/>
      <c r="AI795" s="146"/>
      <c r="AJ795" s="17"/>
      <c r="AK795" s="17"/>
      <c r="AL795" s="146"/>
      <c r="AM795" s="146"/>
      <c r="AN795" s="17"/>
      <c r="AO795" s="17"/>
      <c r="AP795" s="17"/>
      <c r="AQ795" s="17"/>
      <c r="AR795" s="17"/>
      <c r="AS795" s="17"/>
      <c r="AT795" s="17"/>
      <c r="AU795" s="17"/>
      <c r="AV795" s="17"/>
      <c r="AW795" s="17"/>
      <c r="AX795" s="17"/>
      <c r="AY795" s="17"/>
      <c r="AZ795" s="17"/>
      <c r="BA795" s="17"/>
      <c r="BB795" s="17"/>
      <c r="BC795" s="17"/>
      <c r="BD795" s="17"/>
      <c r="BE795" s="17"/>
      <c r="BF795" s="17"/>
      <c r="BG795" s="17"/>
      <c r="BH795" s="17"/>
      <c r="BI795" s="17"/>
      <c r="BJ795" s="17"/>
      <c r="BK795" s="17"/>
      <c r="BL795" s="17"/>
      <c r="BM795" s="17"/>
      <c r="BN795" s="17"/>
      <c r="BO795" s="17"/>
      <c r="BP795" s="17"/>
      <c r="BQ795" s="17"/>
      <c r="BR795" s="17"/>
      <c r="BS795" s="17"/>
      <c r="BT795" s="17"/>
      <c r="BU795" s="17"/>
      <c r="BV795" s="17"/>
      <c r="BW795" s="17"/>
      <c r="BX795" s="17"/>
      <c r="BY795" s="17"/>
      <c r="BZ795" s="17"/>
      <c r="CA795" s="17"/>
      <c r="CB795" s="17"/>
      <c r="CC795" s="17"/>
      <c r="CD795" s="17"/>
      <c r="CE795" s="17"/>
      <c r="CF795" s="17"/>
      <c r="CG795" s="17"/>
      <c r="CH795" s="17"/>
      <c r="CI795" s="17"/>
      <c r="CJ795" s="17"/>
      <c r="CK795" s="17"/>
      <c r="CL795" s="17"/>
      <c r="CM795" s="17"/>
      <c r="CN795" s="17"/>
      <c r="CO795" s="17"/>
      <c r="CP795" s="17"/>
      <c r="CQ795" s="17"/>
      <c r="CR795" s="17"/>
      <c r="CS795" s="17"/>
      <c r="CT795" s="17"/>
      <c r="CU795" s="17"/>
      <c r="CV795" s="17"/>
      <c r="CW795" s="17"/>
      <c r="CX795" s="17"/>
      <c r="CY795" s="17"/>
      <c r="CZ795" s="17"/>
      <c r="DA795" s="17"/>
      <c r="DB795" s="17"/>
      <c r="DC795" s="17"/>
      <c r="DD795" s="17"/>
      <c r="DE795" s="17"/>
      <c r="DF795" s="17"/>
      <c r="DG795" s="17"/>
      <c r="DH795" s="17"/>
      <c r="DI795" s="17"/>
      <c r="DJ795" s="17"/>
      <c r="DK795" s="17"/>
      <c r="DL795" s="17"/>
      <c r="DM795" s="17"/>
      <c r="DN795" s="17"/>
      <c r="DO795" s="17"/>
      <c r="DP795" s="17"/>
      <c r="DQ795" s="17"/>
      <c r="DR795" s="17"/>
      <c r="DS795" s="17"/>
      <c r="DT795" s="17"/>
      <c r="DU795" s="17"/>
      <c r="DV795" s="111"/>
      <c r="DW795" s="111"/>
      <c r="DX795" s="111"/>
      <c r="DY795" s="111"/>
      <c r="DZ795" s="111"/>
      <c r="EA795" s="111"/>
      <c r="EB795" s="17"/>
      <c r="EC795" s="17"/>
      <c r="ED795" s="17"/>
      <c r="EE795" s="17"/>
      <c r="EF795" s="17"/>
      <c r="EG795" s="17"/>
      <c r="EH795" s="17"/>
      <c r="EI795" s="17"/>
      <c r="EJ795" s="17"/>
      <c r="EK795" s="17"/>
    </row>
    <row r="796" spans="1:141" ht="16.5" customHeight="1">
      <c r="A796" s="17"/>
      <c r="B796" s="17"/>
      <c r="C796" s="17"/>
      <c r="D796" s="145"/>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46"/>
      <c r="AI796" s="146"/>
      <c r="AJ796" s="17"/>
      <c r="AK796" s="17"/>
      <c r="AL796" s="146"/>
      <c r="AM796" s="146"/>
      <c r="AN796" s="17"/>
      <c r="AO796" s="17"/>
      <c r="AP796" s="17"/>
      <c r="AQ796" s="17"/>
      <c r="AR796" s="17"/>
      <c r="AS796" s="17"/>
      <c r="AT796" s="17"/>
      <c r="AU796" s="17"/>
      <c r="AV796" s="17"/>
      <c r="AW796" s="17"/>
      <c r="AX796" s="17"/>
      <c r="AY796" s="17"/>
      <c r="AZ796" s="17"/>
      <c r="BA796" s="17"/>
      <c r="BB796" s="17"/>
      <c r="BC796" s="17"/>
      <c r="BD796" s="17"/>
      <c r="BE796" s="17"/>
      <c r="BF796" s="17"/>
      <c r="BG796" s="17"/>
      <c r="BH796" s="17"/>
      <c r="BI796" s="17"/>
      <c r="BJ796" s="17"/>
      <c r="BK796" s="17"/>
      <c r="BL796" s="17"/>
      <c r="BM796" s="17"/>
      <c r="BN796" s="17"/>
      <c r="BO796" s="17"/>
      <c r="BP796" s="17"/>
      <c r="BQ796" s="17"/>
      <c r="BR796" s="17"/>
      <c r="BS796" s="17"/>
      <c r="BT796" s="17"/>
      <c r="BU796" s="17"/>
      <c r="BV796" s="17"/>
      <c r="BW796" s="17"/>
      <c r="BX796" s="17"/>
      <c r="BY796" s="17"/>
      <c r="BZ796" s="17"/>
      <c r="CA796" s="17"/>
      <c r="CB796" s="17"/>
      <c r="CC796" s="17"/>
      <c r="CD796" s="17"/>
      <c r="CE796" s="17"/>
      <c r="CF796" s="17"/>
      <c r="CG796" s="17"/>
      <c r="CH796" s="17"/>
      <c r="CI796" s="17"/>
      <c r="CJ796" s="17"/>
      <c r="CK796" s="17"/>
      <c r="CL796" s="17"/>
      <c r="CM796" s="17"/>
      <c r="CN796" s="17"/>
      <c r="CO796" s="17"/>
      <c r="CP796" s="17"/>
      <c r="CQ796" s="17"/>
      <c r="CR796" s="17"/>
      <c r="CS796" s="17"/>
      <c r="CT796" s="17"/>
      <c r="CU796" s="17"/>
      <c r="CV796" s="17"/>
      <c r="CW796" s="17"/>
      <c r="CX796" s="17"/>
      <c r="CY796" s="17"/>
      <c r="CZ796" s="17"/>
      <c r="DA796" s="17"/>
      <c r="DB796" s="17"/>
      <c r="DC796" s="17"/>
      <c r="DD796" s="17"/>
      <c r="DE796" s="17"/>
      <c r="DF796" s="17"/>
      <c r="DG796" s="17"/>
      <c r="DH796" s="17"/>
      <c r="DI796" s="17"/>
      <c r="DJ796" s="17"/>
      <c r="DK796" s="17"/>
      <c r="DL796" s="17"/>
      <c r="DM796" s="17"/>
      <c r="DN796" s="17"/>
      <c r="DO796" s="17"/>
      <c r="DP796" s="17"/>
      <c r="DQ796" s="17"/>
      <c r="DR796" s="17"/>
      <c r="DS796" s="17"/>
      <c r="DT796" s="17"/>
      <c r="DU796" s="17"/>
      <c r="DV796" s="111"/>
      <c r="DW796" s="111"/>
      <c r="DX796" s="111"/>
      <c r="DY796" s="111"/>
      <c r="DZ796" s="111"/>
      <c r="EA796" s="111"/>
      <c r="EB796" s="17"/>
      <c r="EC796" s="17"/>
      <c r="ED796" s="17"/>
      <c r="EE796" s="17"/>
      <c r="EF796" s="17"/>
      <c r="EG796" s="17"/>
      <c r="EH796" s="17"/>
      <c r="EI796" s="17"/>
      <c r="EJ796" s="17"/>
      <c r="EK796" s="17"/>
    </row>
    <row r="797" spans="1:141" ht="16.5" customHeight="1">
      <c r="A797" s="17"/>
      <c r="B797" s="17"/>
      <c r="C797" s="17"/>
      <c r="D797" s="145"/>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46"/>
      <c r="AI797" s="146"/>
      <c r="AJ797" s="17"/>
      <c r="AK797" s="17"/>
      <c r="AL797" s="146"/>
      <c r="AM797" s="146"/>
      <c r="AN797" s="17"/>
      <c r="AO797" s="17"/>
      <c r="AP797" s="17"/>
      <c r="AQ797" s="17"/>
      <c r="AR797" s="17"/>
      <c r="AS797" s="17"/>
      <c r="AT797" s="17"/>
      <c r="AU797" s="17"/>
      <c r="AV797" s="17"/>
      <c r="AW797" s="17"/>
      <c r="AX797" s="17"/>
      <c r="AY797" s="17"/>
      <c r="AZ797" s="17"/>
      <c r="BA797" s="17"/>
      <c r="BB797" s="17"/>
      <c r="BC797" s="17"/>
      <c r="BD797" s="17"/>
      <c r="BE797" s="17"/>
      <c r="BF797" s="17"/>
      <c r="BG797" s="17"/>
      <c r="BH797" s="17"/>
      <c r="BI797" s="17"/>
      <c r="BJ797" s="17"/>
      <c r="BK797" s="17"/>
      <c r="BL797" s="17"/>
      <c r="BM797" s="17"/>
      <c r="BN797" s="17"/>
      <c r="BO797" s="17"/>
      <c r="BP797" s="17"/>
      <c r="BQ797" s="17"/>
      <c r="BR797" s="17"/>
      <c r="BS797" s="17"/>
      <c r="BT797" s="17"/>
      <c r="BU797" s="17"/>
      <c r="BV797" s="17"/>
      <c r="BW797" s="17"/>
      <c r="BX797" s="17"/>
      <c r="BY797" s="17"/>
      <c r="BZ797" s="17"/>
      <c r="CA797" s="17"/>
      <c r="CB797" s="17"/>
      <c r="CC797" s="17"/>
      <c r="CD797" s="17"/>
      <c r="CE797" s="17"/>
      <c r="CF797" s="17"/>
      <c r="CG797" s="17"/>
      <c r="CH797" s="17"/>
      <c r="CI797" s="17"/>
      <c r="CJ797" s="17"/>
      <c r="CK797" s="17"/>
      <c r="CL797" s="17"/>
      <c r="CM797" s="17"/>
      <c r="CN797" s="17"/>
      <c r="CO797" s="17"/>
      <c r="CP797" s="17"/>
      <c r="CQ797" s="17"/>
      <c r="CR797" s="17"/>
      <c r="CS797" s="17"/>
      <c r="CT797" s="17"/>
      <c r="CU797" s="17"/>
      <c r="CV797" s="17"/>
      <c r="CW797" s="17"/>
      <c r="CX797" s="17"/>
      <c r="CY797" s="17"/>
      <c r="CZ797" s="17"/>
      <c r="DA797" s="17"/>
      <c r="DB797" s="17"/>
      <c r="DC797" s="17"/>
      <c r="DD797" s="17"/>
      <c r="DE797" s="17"/>
      <c r="DF797" s="17"/>
      <c r="DG797" s="17"/>
      <c r="DH797" s="17"/>
      <c r="DI797" s="17"/>
      <c r="DJ797" s="17"/>
      <c r="DK797" s="17"/>
      <c r="DL797" s="17"/>
      <c r="DM797" s="17"/>
      <c r="DN797" s="17"/>
      <c r="DO797" s="17"/>
      <c r="DP797" s="17"/>
      <c r="DQ797" s="17"/>
      <c r="DR797" s="17"/>
      <c r="DS797" s="17"/>
      <c r="DT797" s="17"/>
      <c r="DU797" s="17"/>
      <c r="DV797" s="111"/>
      <c r="DW797" s="111"/>
      <c r="DX797" s="111"/>
      <c r="DY797" s="111"/>
      <c r="DZ797" s="111"/>
      <c r="EA797" s="111"/>
      <c r="EB797" s="17"/>
      <c r="EC797" s="17"/>
      <c r="ED797" s="17"/>
      <c r="EE797" s="17"/>
      <c r="EF797" s="17"/>
      <c r="EG797" s="17"/>
      <c r="EH797" s="17"/>
      <c r="EI797" s="17"/>
      <c r="EJ797" s="17"/>
      <c r="EK797" s="17"/>
    </row>
    <row r="798" spans="1:141" ht="16.5" customHeight="1">
      <c r="A798" s="17"/>
      <c r="B798" s="17"/>
      <c r="C798" s="17"/>
      <c r="D798" s="145"/>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46"/>
      <c r="AI798" s="146"/>
      <c r="AJ798" s="17"/>
      <c r="AK798" s="17"/>
      <c r="AL798" s="146"/>
      <c r="AM798" s="146"/>
      <c r="AN798" s="17"/>
      <c r="AO798" s="17"/>
      <c r="AP798" s="17"/>
      <c r="AQ798" s="17"/>
      <c r="AR798" s="17"/>
      <c r="AS798" s="17"/>
      <c r="AT798" s="17"/>
      <c r="AU798" s="17"/>
      <c r="AV798" s="17"/>
      <c r="AW798" s="17"/>
      <c r="AX798" s="17"/>
      <c r="AY798" s="17"/>
      <c r="AZ798" s="17"/>
      <c r="BA798" s="17"/>
      <c r="BB798" s="17"/>
      <c r="BC798" s="17"/>
      <c r="BD798" s="17"/>
      <c r="BE798" s="17"/>
      <c r="BF798" s="17"/>
      <c r="BG798" s="17"/>
      <c r="BH798" s="17"/>
      <c r="BI798" s="17"/>
      <c r="BJ798" s="17"/>
      <c r="BK798" s="17"/>
      <c r="BL798" s="17"/>
      <c r="BM798" s="17"/>
      <c r="BN798" s="17"/>
      <c r="BO798" s="17"/>
      <c r="BP798" s="17"/>
      <c r="BQ798" s="17"/>
      <c r="BR798" s="17"/>
      <c r="BS798" s="17"/>
      <c r="BT798" s="17"/>
      <c r="BU798" s="17"/>
      <c r="BV798" s="17"/>
      <c r="BW798" s="17"/>
      <c r="BX798" s="17"/>
      <c r="BY798" s="17"/>
      <c r="BZ798" s="17"/>
      <c r="CA798" s="17"/>
      <c r="CB798" s="17"/>
      <c r="CC798" s="17"/>
      <c r="CD798" s="17"/>
      <c r="CE798" s="17"/>
      <c r="CF798" s="17"/>
      <c r="CG798" s="17"/>
      <c r="CH798" s="17"/>
      <c r="CI798" s="17"/>
      <c r="CJ798" s="17"/>
      <c r="CK798" s="17"/>
      <c r="CL798" s="17"/>
      <c r="CM798" s="17"/>
      <c r="CN798" s="17"/>
      <c r="CO798" s="17"/>
      <c r="CP798" s="17"/>
      <c r="CQ798" s="17"/>
      <c r="CR798" s="17"/>
      <c r="CS798" s="17"/>
      <c r="CT798" s="17"/>
      <c r="CU798" s="17"/>
      <c r="CV798" s="17"/>
      <c r="CW798" s="17"/>
      <c r="CX798" s="17"/>
      <c r="CY798" s="17"/>
      <c r="CZ798" s="17"/>
      <c r="DA798" s="17"/>
      <c r="DB798" s="17"/>
      <c r="DC798" s="17"/>
      <c r="DD798" s="17"/>
      <c r="DE798" s="17"/>
      <c r="DF798" s="17"/>
      <c r="DG798" s="17"/>
      <c r="DH798" s="17"/>
      <c r="DI798" s="17"/>
      <c r="DJ798" s="17"/>
      <c r="DK798" s="17"/>
      <c r="DL798" s="17"/>
      <c r="DM798" s="17"/>
      <c r="DN798" s="17"/>
      <c r="DO798" s="17"/>
      <c r="DP798" s="17"/>
      <c r="DQ798" s="17"/>
      <c r="DR798" s="17"/>
      <c r="DS798" s="17"/>
      <c r="DT798" s="17"/>
      <c r="DU798" s="17"/>
      <c r="DV798" s="111"/>
      <c r="DW798" s="111"/>
      <c r="DX798" s="111"/>
      <c r="DY798" s="111"/>
      <c r="DZ798" s="111"/>
      <c r="EA798" s="111"/>
      <c r="EB798" s="17"/>
      <c r="EC798" s="17"/>
      <c r="ED798" s="17"/>
      <c r="EE798" s="17"/>
      <c r="EF798" s="17"/>
      <c r="EG798" s="17"/>
      <c r="EH798" s="17"/>
      <c r="EI798" s="17"/>
      <c r="EJ798" s="17"/>
      <c r="EK798" s="17"/>
    </row>
    <row r="799" spans="1:141" ht="16.5" customHeight="1">
      <c r="A799" s="17"/>
      <c r="B799" s="17"/>
      <c r="C799" s="17"/>
      <c r="D799" s="145"/>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46"/>
      <c r="AI799" s="146"/>
      <c r="AJ799" s="17"/>
      <c r="AK799" s="17"/>
      <c r="AL799" s="146"/>
      <c r="AM799" s="146"/>
      <c r="AN799" s="17"/>
      <c r="AO799" s="17"/>
      <c r="AP799" s="17"/>
      <c r="AQ799" s="17"/>
      <c r="AR799" s="17"/>
      <c r="AS799" s="17"/>
      <c r="AT799" s="17"/>
      <c r="AU799" s="17"/>
      <c r="AV799" s="17"/>
      <c r="AW799" s="17"/>
      <c r="AX799" s="17"/>
      <c r="AY799" s="17"/>
      <c r="AZ799" s="17"/>
      <c r="BA799" s="17"/>
      <c r="BB799" s="17"/>
      <c r="BC799" s="17"/>
      <c r="BD799" s="17"/>
      <c r="BE799" s="17"/>
      <c r="BF799" s="17"/>
      <c r="BG799" s="17"/>
      <c r="BH799" s="17"/>
      <c r="BI799" s="17"/>
      <c r="BJ799" s="17"/>
      <c r="BK799" s="17"/>
      <c r="BL799" s="17"/>
      <c r="BM799" s="17"/>
      <c r="BN799" s="17"/>
      <c r="BO799" s="17"/>
      <c r="BP799" s="17"/>
      <c r="BQ799" s="17"/>
      <c r="BR799" s="17"/>
      <c r="BS799" s="17"/>
      <c r="BT799" s="17"/>
      <c r="BU799" s="17"/>
      <c r="BV799" s="17"/>
      <c r="BW799" s="17"/>
      <c r="BX799" s="17"/>
      <c r="BY799" s="17"/>
      <c r="BZ799" s="17"/>
      <c r="CA799" s="17"/>
      <c r="CB799" s="17"/>
      <c r="CC799" s="17"/>
      <c r="CD799" s="17"/>
      <c r="CE799" s="17"/>
      <c r="CF799" s="17"/>
      <c r="CG799" s="17"/>
      <c r="CH799" s="17"/>
      <c r="CI799" s="17"/>
      <c r="CJ799" s="17"/>
      <c r="CK799" s="17"/>
      <c r="CL799" s="17"/>
      <c r="CM799" s="17"/>
      <c r="CN799" s="17"/>
      <c r="CO799" s="17"/>
      <c r="CP799" s="17"/>
      <c r="CQ799" s="17"/>
      <c r="CR799" s="17"/>
      <c r="CS799" s="17"/>
      <c r="CT799" s="17"/>
      <c r="CU799" s="17"/>
      <c r="CV799" s="17"/>
      <c r="CW799" s="17"/>
      <c r="CX799" s="17"/>
      <c r="CY799" s="17"/>
      <c r="CZ799" s="17"/>
      <c r="DA799" s="17"/>
      <c r="DB799" s="17"/>
      <c r="DC799" s="17"/>
      <c r="DD799" s="17"/>
      <c r="DE799" s="17"/>
      <c r="DF799" s="17"/>
      <c r="DG799" s="17"/>
      <c r="DH799" s="17"/>
      <c r="DI799" s="17"/>
      <c r="DJ799" s="17"/>
      <c r="DK799" s="17"/>
      <c r="DL799" s="17"/>
      <c r="DM799" s="17"/>
      <c r="DN799" s="17"/>
      <c r="DO799" s="17"/>
      <c r="DP799" s="17"/>
      <c r="DQ799" s="17"/>
      <c r="DR799" s="17"/>
      <c r="DS799" s="17"/>
      <c r="DT799" s="17"/>
      <c r="DU799" s="17"/>
      <c r="DV799" s="111"/>
      <c r="DW799" s="111"/>
      <c r="DX799" s="111"/>
      <c r="DY799" s="111"/>
      <c r="DZ799" s="111"/>
      <c r="EA799" s="111"/>
      <c r="EB799" s="17"/>
      <c r="EC799" s="17"/>
      <c r="ED799" s="17"/>
      <c r="EE799" s="17"/>
      <c r="EF799" s="17"/>
      <c r="EG799" s="17"/>
      <c r="EH799" s="17"/>
      <c r="EI799" s="17"/>
      <c r="EJ799" s="17"/>
      <c r="EK799" s="17"/>
    </row>
    <row r="800" spans="1:141" ht="16.5" customHeight="1">
      <c r="A800" s="17"/>
      <c r="B800" s="17"/>
      <c r="C800" s="17"/>
      <c r="D800" s="145"/>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46"/>
      <c r="AI800" s="146"/>
      <c r="AJ800" s="17"/>
      <c r="AK800" s="17"/>
      <c r="AL800" s="146"/>
      <c r="AM800" s="146"/>
      <c r="AN800" s="17"/>
      <c r="AO800" s="17"/>
      <c r="AP800" s="17"/>
      <c r="AQ800" s="17"/>
      <c r="AR800" s="17"/>
      <c r="AS800" s="17"/>
      <c r="AT800" s="17"/>
      <c r="AU800" s="17"/>
      <c r="AV800" s="17"/>
      <c r="AW800" s="17"/>
      <c r="AX800" s="17"/>
      <c r="AY800" s="17"/>
      <c r="AZ800" s="17"/>
      <c r="BA800" s="17"/>
      <c r="BB800" s="17"/>
      <c r="BC800" s="17"/>
      <c r="BD800" s="17"/>
      <c r="BE800" s="17"/>
      <c r="BF800" s="17"/>
      <c r="BG800" s="17"/>
      <c r="BH800" s="17"/>
      <c r="BI800" s="17"/>
      <c r="BJ800" s="17"/>
      <c r="BK800" s="17"/>
      <c r="BL800" s="17"/>
      <c r="BM800" s="17"/>
      <c r="BN800" s="17"/>
      <c r="BO800" s="17"/>
      <c r="BP800" s="17"/>
      <c r="BQ800" s="17"/>
      <c r="BR800" s="17"/>
      <c r="BS800" s="17"/>
      <c r="BT800" s="17"/>
      <c r="BU800" s="17"/>
      <c r="BV800" s="17"/>
      <c r="BW800" s="17"/>
      <c r="BX800" s="17"/>
      <c r="BY800" s="17"/>
      <c r="BZ800" s="17"/>
      <c r="CA800" s="17"/>
      <c r="CB800" s="17"/>
      <c r="CC800" s="17"/>
      <c r="CD800" s="17"/>
      <c r="CE800" s="17"/>
      <c r="CF800" s="17"/>
      <c r="CG800" s="17"/>
      <c r="CH800" s="17"/>
      <c r="CI800" s="17"/>
      <c r="CJ800" s="17"/>
      <c r="CK800" s="17"/>
      <c r="CL800" s="17"/>
      <c r="CM800" s="17"/>
      <c r="CN800" s="17"/>
      <c r="CO800" s="17"/>
      <c r="CP800" s="17"/>
      <c r="CQ800" s="17"/>
      <c r="CR800" s="17"/>
      <c r="CS800" s="17"/>
      <c r="CT800" s="17"/>
      <c r="CU800" s="17"/>
      <c r="CV800" s="17"/>
      <c r="CW800" s="17"/>
      <c r="CX800" s="17"/>
      <c r="CY800" s="17"/>
      <c r="CZ800" s="17"/>
      <c r="DA800" s="17"/>
      <c r="DB800" s="17"/>
      <c r="DC800" s="17"/>
      <c r="DD800" s="17"/>
      <c r="DE800" s="17"/>
      <c r="DF800" s="17"/>
      <c r="DG800" s="17"/>
      <c r="DH800" s="17"/>
      <c r="DI800" s="17"/>
      <c r="DJ800" s="17"/>
      <c r="DK800" s="17"/>
      <c r="DL800" s="17"/>
      <c r="DM800" s="17"/>
      <c r="DN800" s="17"/>
      <c r="DO800" s="17"/>
      <c r="DP800" s="17"/>
      <c r="DQ800" s="17"/>
      <c r="DR800" s="17"/>
      <c r="DS800" s="17"/>
      <c r="DT800" s="17"/>
      <c r="DU800" s="17"/>
      <c r="DV800" s="111"/>
      <c r="DW800" s="111"/>
      <c r="DX800" s="111"/>
      <c r="DY800" s="111"/>
      <c r="DZ800" s="111"/>
      <c r="EA800" s="111"/>
      <c r="EB800" s="17"/>
      <c r="EC800" s="17"/>
      <c r="ED800" s="17"/>
      <c r="EE800" s="17"/>
      <c r="EF800" s="17"/>
      <c r="EG800" s="17"/>
      <c r="EH800" s="17"/>
      <c r="EI800" s="17"/>
      <c r="EJ800" s="17"/>
      <c r="EK800" s="17"/>
    </row>
    <row r="801" spans="1:141" ht="16.5" customHeight="1">
      <c r="A801" s="17"/>
      <c r="B801" s="17"/>
      <c r="C801" s="17"/>
      <c r="D801" s="145"/>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46"/>
      <c r="AI801" s="146"/>
      <c r="AJ801" s="17"/>
      <c r="AK801" s="17"/>
      <c r="AL801" s="146"/>
      <c r="AM801" s="146"/>
      <c r="AN801" s="17"/>
      <c r="AO801" s="17"/>
      <c r="AP801" s="17"/>
      <c r="AQ801" s="17"/>
      <c r="AR801" s="17"/>
      <c r="AS801" s="17"/>
      <c r="AT801" s="17"/>
      <c r="AU801" s="17"/>
      <c r="AV801" s="17"/>
      <c r="AW801" s="17"/>
      <c r="AX801" s="17"/>
      <c r="AY801" s="17"/>
      <c r="AZ801" s="17"/>
      <c r="BA801" s="17"/>
      <c r="BB801" s="17"/>
      <c r="BC801" s="17"/>
      <c r="BD801" s="17"/>
      <c r="BE801" s="17"/>
      <c r="BF801" s="17"/>
      <c r="BG801" s="17"/>
      <c r="BH801" s="17"/>
      <c r="BI801" s="17"/>
      <c r="BJ801" s="17"/>
      <c r="BK801" s="17"/>
      <c r="BL801" s="17"/>
      <c r="BM801" s="17"/>
      <c r="BN801" s="17"/>
      <c r="BO801" s="17"/>
      <c r="BP801" s="17"/>
      <c r="BQ801" s="17"/>
      <c r="BR801" s="17"/>
      <c r="BS801" s="17"/>
      <c r="BT801" s="17"/>
      <c r="BU801" s="17"/>
      <c r="BV801" s="17"/>
      <c r="BW801" s="17"/>
      <c r="BX801" s="17"/>
      <c r="BY801" s="17"/>
      <c r="BZ801" s="17"/>
      <c r="CA801" s="17"/>
      <c r="CB801" s="17"/>
      <c r="CC801" s="17"/>
      <c r="CD801" s="17"/>
      <c r="CE801" s="17"/>
      <c r="CF801" s="17"/>
      <c r="CG801" s="17"/>
      <c r="CH801" s="17"/>
      <c r="CI801" s="17"/>
      <c r="CJ801" s="17"/>
      <c r="CK801" s="17"/>
      <c r="CL801" s="17"/>
      <c r="CM801" s="17"/>
      <c r="CN801" s="17"/>
      <c r="CO801" s="17"/>
      <c r="CP801" s="17"/>
      <c r="CQ801" s="17"/>
      <c r="CR801" s="17"/>
      <c r="CS801" s="17"/>
      <c r="CT801" s="17"/>
      <c r="CU801" s="17"/>
      <c r="CV801" s="17"/>
      <c r="CW801" s="17"/>
      <c r="CX801" s="17"/>
      <c r="CY801" s="17"/>
      <c r="CZ801" s="17"/>
      <c r="DA801" s="17"/>
      <c r="DB801" s="17"/>
      <c r="DC801" s="17"/>
      <c r="DD801" s="17"/>
      <c r="DE801" s="17"/>
      <c r="DF801" s="17"/>
      <c r="DG801" s="17"/>
      <c r="DH801" s="17"/>
      <c r="DI801" s="17"/>
      <c r="DJ801" s="17"/>
      <c r="DK801" s="17"/>
      <c r="DL801" s="17"/>
      <c r="DM801" s="17"/>
      <c r="DN801" s="17"/>
      <c r="DO801" s="17"/>
      <c r="DP801" s="17"/>
      <c r="DQ801" s="17"/>
      <c r="DR801" s="17"/>
      <c r="DS801" s="17"/>
      <c r="DT801" s="17"/>
      <c r="DU801" s="17"/>
      <c r="DV801" s="111"/>
      <c r="DW801" s="111"/>
      <c r="DX801" s="111"/>
      <c r="DY801" s="111"/>
      <c r="DZ801" s="111"/>
      <c r="EA801" s="111"/>
      <c r="EB801" s="17"/>
      <c r="EC801" s="17"/>
      <c r="ED801" s="17"/>
      <c r="EE801" s="17"/>
      <c r="EF801" s="17"/>
      <c r="EG801" s="17"/>
      <c r="EH801" s="17"/>
      <c r="EI801" s="17"/>
      <c r="EJ801" s="17"/>
      <c r="EK801" s="17"/>
    </row>
    <row r="802" spans="1:141" ht="16.5" customHeight="1">
      <c r="A802" s="17"/>
      <c r="B802" s="17"/>
      <c r="C802" s="17"/>
      <c r="D802" s="145"/>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46"/>
      <c r="AI802" s="146"/>
      <c r="AJ802" s="17"/>
      <c r="AK802" s="17"/>
      <c r="AL802" s="146"/>
      <c r="AM802" s="146"/>
      <c r="AN802" s="17"/>
      <c r="AO802" s="17"/>
      <c r="AP802" s="17"/>
      <c r="AQ802" s="17"/>
      <c r="AR802" s="17"/>
      <c r="AS802" s="17"/>
      <c r="AT802" s="17"/>
      <c r="AU802" s="17"/>
      <c r="AV802" s="17"/>
      <c r="AW802" s="17"/>
      <c r="AX802" s="17"/>
      <c r="AY802" s="17"/>
      <c r="AZ802" s="17"/>
      <c r="BA802" s="17"/>
      <c r="BB802" s="17"/>
      <c r="BC802" s="17"/>
      <c r="BD802" s="17"/>
      <c r="BE802" s="17"/>
      <c r="BF802" s="17"/>
      <c r="BG802" s="17"/>
      <c r="BH802" s="17"/>
      <c r="BI802" s="17"/>
      <c r="BJ802" s="17"/>
      <c r="BK802" s="17"/>
      <c r="BL802" s="17"/>
      <c r="BM802" s="17"/>
      <c r="BN802" s="17"/>
      <c r="BO802" s="17"/>
      <c r="BP802" s="17"/>
      <c r="BQ802" s="17"/>
      <c r="BR802" s="17"/>
      <c r="BS802" s="17"/>
      <c r="BT802" s="17"/>
      <c r="BU802" s="17"/>
      <c r="BV802" s="17"/>
      <c r="BW802" s="17"/>
      <c r="BX802" s="17"/>
      <c r="BY802" s="17"/>
      <c r="BZ802" s="17"/>
      <c r="CA802" s="17"/>
      <c r="CB802" s="17"/>
      <c r="CC802" s="17"/>
      <c r="CD802" s="17"/>
      <c r="CE802" s="17"/>
      <c r="CF802" s="17"/>
      <c r="CG802" s="17"/>
      <c r="CH802" s="17"/>
      <c r="CI802" s="17"/>
      <c r="CJ802" s="17"/>
      <c r="CK802" s="17"/>
      <c r="CL802" s="17"/>
      <c r="CM802" s="17"/>
      <c r="CN802" s="17"/>
      <c r="CO802" s="17"/>
      <c r="CP802" s="17"/>
      <c r="CQ802" s="17"/>
      <c r="CR802" s="17"/>
      <c r="CS802" s="17"/>
      <c r="CT802" s="17"/>
      <c r="CU802" s="17"/>
      <c r="CV802" s="17"/>
      <c r="CW802" s="17"/>
      <c r="CX802" s="17"/>
      <c r="CY802" s="17"/>
      <c r="CZ802" s="17"/>
      <c r="DA802" s="17"/>
      <c r="DB802" s="17"/>
      <c r="DC802" s="17"/>
      <c r="DD802" s="17"/>
      <c r="DE802" s="17"/>
      <c r="DF802" s="17"/>
      <c r="DG802" s="17"/>
      <c r="DH802" s="17"/>
      <c r="DI802" s="17"/>
      <c r="DJ802" s="17"/>
      <c r="DK802" s="17"/>
      <c r="DL802" s="17"/>
      <c r="DM802" s="17"/>
      <c r="DN802" s="17"/>
      <c r="DO802" s="17"/>
      <c r="DP802" s="17"/>
      <c r="DQ802" s="17"/>
      <c r="DR802" s="17"/>
      <c r="DS802" s="17"/>
      <c r="DT802" s="17"/>
      <c r="DU802" s="17"/>
      <c r="DV802" s="111"/>
      <c r="DW802" s="111"/>
      <c r="DX802" s="111"/>
      <c r="DY802" s="111"/>
      <c r="DZ802" s="111"/>
      <c r="EA802" s="111"/>
      <c r="EB802" s="17"/>
      <c r="EC802" s="17"/>
      <c r="ED802" s="17"/>
      <c r="EE802" s="17"/>
      <c r="EF802" s="17"/>
      <c r="EG802" s="17"/>
      <c r="EH802" s="17"/>
      <c r="EI802" s="17"/>
      <c r="EJ802" s="17"/>
      <c r="EK802" s="17"/>
    </row>
    <row r="803" spans="1:141" ht="16.5" customHeight="1">
      <c r="A803" s="17"/>
      <c r="B803" s="17"/>
      <c r="C803" s="17"/>
      <c r="D803" s="145"/>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46"/>
      <c r="AI803" s="146"/>
      <c r="AJ803" s="17"/>
      <c r="AK803" s="17"/>
      <c r="AL803" s="146"/>
      <c r="AM803" s="146"/>
      <c r="AN803" s="17"/>
      <c r="AO803" s="17"/>
      <c r="AP803" s="17"/>
      <c r="AQ803" s="17"/>
      <c r="AR803" s="17"/>
      <c r="AS803" s="17"/>
      <c r="AT803" s="17"/>
      <c r="AU803" s="17"/>
      <c r="AV803" s="17"/>
      <c r="AW803" s="17"/>
      <c r="AX803" s="17"/>
      <c r="AY803" s="17"/>
      <c r="AZ803" s="17"/>
      <c r="BA803" s="17"/>
      <c r="BB803" s="17"/>
      <c r="BC803" s="17"/>
      <c r="BD803" s="17"/>
      <c r="BE803" s="17"/>
      <c r="BF803" s="17"/>
      <c r="BG803" s="17"/>
      <c r="BH803" s="17"/>
      <c r="BI803" s="17"/>
      <c r="BJ803" s="17"/>
      <c r="BK803" s="17"/>
      <c r="BL803" s="17"/>
      <c r="BM803" s="17"/>
      <c r="BN803" s="17"/>
      <c r="BO803" s="17"/>
      <c r="BP803" s="17"/>
      <c r="BQ803" s="17"/>
      <c r="BR803" s="17"/>
      <c r="BS803" s="17"/>
      <c r="BT803" s="17"/>
      <c r="BU803" s="17"/>
      <c r="BV803" s="17"/>
      <c r="BW803" s="17"/>
      <c r="BX803" s="17"/>
      <c r="BY803" s="17"/>
      <c r="BZ803" s="17"/>
      <c r="CA803" s="17"/>
      <c r="CB803" s="17"/>
      <c r="CC803" s="17"/>
      <c r="CD803" s="17"/>
      <c r="CE803" s="17"/>
      <c r="CF803" s="17"/>
      <c r="CG803" s="17"/>
      <c r="CH803" s="17"/>
      <c r="CI803" s="17"/>
      <c r="CJ803" s="17"/>
      <c r="CK803" s="17"/>
      <c r="CL803" s="17"/>
      <c r="CM803" s="17"/>
      <c r="CN803" s="17"/>
      <c r="CO803" s="17"/>
      <c r="CP803" s="17"/>
      <c r="CQ803" s="17"/>
      <c r="CR803" s="17"/>
      <c r="CS803" s="17"/>
      <c r="CT803" s="17"/>
      <c r="CU803" s="17"/>
      <c r="CV803" s="17"/>
      <c r="CW803" s="17"/>
      <c r="CX803" s="17"/>
      <c r="CY803" s="17"/>
      <c r="CZ803" s="17"/>
      <c r="DA803" s="17"/>
      <c r="DB803" s="17"/>
      <c r="DC803" s="17"/>
      <c r="DD803" s="17"/>
      <c r="DE803" s="17"/>
      <c r="DF803" s="17"/>
      <c r="DG803" s="17"/>
      <c r="DH803" s="17"/>
      <c r="DI803" s="17"/>
      <c r="DJ803" s="17"/>
      <c r="DK803" s="17"/>
      <c r="DL803" s="17"/>
      <c r="DM803" s="17"/>
      <c r="DN803" s="17"/>
      <c r="DO803" s="17"/>
      <c r="DP803" s="17"/>
      <c r="DQ803" s="17"/>
      <c r="DR803" s="17"/>
      <c r="DS803" s="17"/>
      <c r="DT803" s="17"/>
      <c r="DU803" s="17"/>
      <c r="DV803" s="111"/>
      <c r="DW803" s="111"/>
      <c r="DX803" s="111"/>
      <c r="DY803" s="111"/>
      <c r="DZ803" s="111"/>
      <c r="EA803" s="111"/>
      <c r="EB803" s="17"/>
      <c r="EC803" s="17"/>
      <c r="ED803" s="17"/>
      <c r="EE803" s="17"/>
      <c r="EF803" s="17"/>
      <c r="EG803" s="17"/>
      <c r="EH803" s="17"/>
      <c r="EI803" s="17"/>
      <c r="EJ803" s="17"/>
      <c r="EK803" s="17"/>
    </row>
    <row r="804" spans="1:141" ht="16.5" customHeight="1">
      <c r="A804" s="17"/>
      <c r="B804" s="17"/>
      <c r="C804" s="17"/>
      <c r="D804" s="145"/>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46"/>
      <c r="AI804" s="146"/>
      <c r="AJ804" s="17"/>
      <c r="AK804" s="17"/>
      <c r="AL804" s="146"/>
      <c r="AM804" s="146"/>
      <c r="AN804" s="17"/>
      <c r="AO804" s="17"/>
      <c r="AP804" s="17"/>
      <c r="AQ804" s="17"/>
      <c r="AR804" s="17"/>
      <c r="AS804" s="17"/>
      <c r="AT804" s="17"/>
      <c r="AU804" s="17"/>
      <c r="AV804" s="17"/>
      <c r="AW804" s="17"/>
      <c r="AX804" s="17"/>
      <c r="AY804" s="17"/>
      <c r="AZ804" s="17"/>
      <c r="BA804" s="17"/>
      <c r="BB804" s="17"/>
      <c r="BC804" s="17"/>
      <c r="BD804" s="17"/>
      <c r="BE804" s="17"/>
      <c r="BF804" s="17"/>
      <c r="BG804" s="17"/>
      <c r="BH804" s="17"/>
      <c r="BI804" s="17"/>
      <c r="BJ804" s="17"/>
      <c r="BK804" s="17"/>
      <c r="BL804" s="17"/>
      <c r="BM804" s="17"/>
      <c r="BN804" s="17"/>
      <c r="BO804" s="17"/>
      <c r="BP804" s="17"/>
      <c r="BQ804" s="17"/>
      <c r="BR804" s="17"/>
      <c r="BS804" s="17"/>
      <c r="BT804" s="17"/>
      <c r="BU804" s="17"/>
      <c r="BV804" s="17"/>
      <c r="BW804" s="17"/>
      <c r="BX804" s="17"/>
      <c r="BY804" s="17"/>
      <c r="BZ804" s="17"/>
      <c r="CA804" s="17"/>
      <c r="CB804" s="17"/>
      <c r="CC804" s="17"/>
      <c r="CD804" s="17"/>
      <c r="CE804" s="17"/>
      <c r="CF804" s="17"/>
      <c r="CG804" s="17"/>
      <c r="CH804" s="17"/>
      <c r="CI804" s="17"/>
      <c r="CJ804" s="17"/>
      <c r="CK804" s="17"/>
      <c r="CL804" s="17"/>
      <c r="CM804" s="17"/>
      <c r="CN804" s="17"/>
      <c r="CO804" s="17"/>
      <c r="CP804" s="17"/>
      <c r="CQ804" s="17"/>
      <c r="CR804" s="17"/>
      <c r="CS804" s="17"/>
      <c r="CT804" s="17"/>
      <c r="CU804" s="17"/>
      <c r="CV804" s="17"/>
      <c r="CW804" s="17"/>
      <c r="CX804" s="17"/>
      <c r="CY804" s="17"/>
      <c r="CZ804" s="17"/>
      <c r="DA804" s="17"/>
      <c r="DB804" s="17"/>
      <c r="DC804" s="17"/>
      <c r="DD804" s="17"/>
      <c r="DE804" s="17"/>
      <c r="DF804" s="17"/>
      <c r="DG804" s="17"/>
      <c r="DH804" s="17"/>
      <c r="DI804" s="17"/>
      <c r="DJ804" s="17"/>
      <c r="DK804" s="17"/>
      <c r="DL804" s="17"/>
      <c r="DM804" s="17"/>
      <c r="DN804" s="17"/>
      <c r="DO804" s="17"/>
      <c r="DP804" s="17"/>
      <c r="DQ804" s="17"/>
      <c r="DR804" s="17"/>
      <c r="DS804" s="17"/>
      <c r="DT804" s="17"/>
      <c r="DU804" s="17"/>
      <c r="DV804" s="111"/>
      <c r="DW804" s="111"/>
      <c r="DX804" s="111"/>
      <c r="DY804" s="111"/>
      <c r="DZ804" s="111"/>
      <c r="EA804" s="111"/>
      <c r="EB804" s="17"/>
      <c r="EC804" s="17"/>
      <c r="ED804" s="17"/>
      <c r="EE804" s="17"/>
      <c r="EF804" s="17"/>
      <c r="EG804" s="17"/>
      <c r="EH804" s="17"/>
      <c r="EI804" s="17"/>
      <c r="EJ804" s="17"/>
      <c r="EK804" s="17"/>
    </row>
    <row r="805" spans="1:141" ht="16.5" customHeight="1">
      <c r="A805" s="17"/>
      <c r="B805" s="17"/>
      <c r="C805" s="17"/>
      <c r="D805" s="145"/>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46"/>
      <c r="AI805" s="146"/>
      <c r="AJ805" s="17"/>
      <c r="AK805" s="17"/>
      <c r="AL805" s="146"/>
      <c r="AM805" s="146"/>
      <c r="AN805" s="17"/>
      <c r="AO805" s="17"/>
      <c r="AP805" s="17"/>
      <c r="AQ805" s="17"/>
      <c r="AR805" s="17"/>
      <c r="AS805" s="17"/>
      <c r="AT805" s="17"/>
      <c r="AU805" s="17"/>
      <c r="AV805" s="17"/>
      <c r="AW805" s="17"/>
      <c r="AX805" s="17"/>
      <c r="AY805" s="17"/>
      <c r="AZ805" s="17"/>
      <c r="BA805" s="17"/>
      <c r="BB805" s="17"/>
      <c r="BC805" s="17"/>
      <c r="BD805" s="17"/>
      <c r="BE805" s="17"/>
      <c r="BF805" s="17"/>
      <c r="BG805" s="17"/>
      <c r="BH805" s="17"/>
      <c r="BI805" s="17"/>
      <c r="BJ805" s="17"/>
      <c r="BK805" s="17"/>
      <c r="BL805" s="17"/>
      <c r="BM805" s="17"/>
      <c r="BN805" s="17"/>
      <c r="BO805" s="17"/>
      <c r="BP805" s="17"/>
      <c r="BQ805" s="17"/>
      <c r="BR805" s="17"/>
      <c r="BS805" s="17"/>
      <c r="BT805" s="17"/>
      <c r="BU805" s="17"/>
      <c r="BV805" s="17"/>
      <c r="BW805" s="17"/>
      <c r="BX805" s="17"/>
      <c r="BY805" s="17"/>
      <c r="BZ805" s="17"/>
      <c r="CA805" s="17"/>
      <c r="CB805" s="17"/>
      <c r="CC805" s="17"/>
      <c r="CD805" s="17"/>
      <c r="CE805" s="17"/>
      <c r="CF805" s="17"/>
      <c r="CG805" s="17"/>
      <c r="CH805" s="17"/>
      <c r="CI805" s="17"/>
      <c r="CJ805" s="17"/>
      <c r="CK805" s="17"/>
      <c r="CL805" s="17"/>
      <c r="CM805" s="17"/>
      <c r="CN805" s="17"/>
      <c r="CO805" s="17"/>
      <c r="CP805" s="17"/>
      <c r="CQ805" s="17"/>
      <c r="CR805" s="17"/>
      <c r="CS805" s="17"/>
      <c r="CT805" s="17"/>
      <c r="CU805" s="17"/>
      <c r="CV805" s="17"/>
      <c r="CW805" s="17"/>
      <c r="CX805" s="17"/>
      <c r="CY805" s="17"/>
      <c r="CZ805" s="17"/>
      <c r="DA805" s="17"/>
      <c r="DB805" s="17"/>
      <c r="DC805" s="17"/>
      <c r="DD805" s="17"/>
      <c r="DE805" s="17"/>
      <c r="DF805" s="17"/>
      <c r="DG805" s="17"/>
      <c r="DH805" s="17"/>
      <c r="DI805" s="17"/>
      <c r="DJ805" s="17"/>
      <c r="DK805" s="17"/>
      <c r="DL805" s="17"/>
      <c r="DM805" s="17"/>
      <c r="DN805" s="17"/>
      <c r="DO805" s="17"/>
      <c r="DP805" s="17"/>
      <c r="DQ805" s="17"/>
      <c r="DR805" s="17"/>
      <c r="DS805" s="17"/>
      <c r="DT805" s="17"/>
      <c r="DU805" s="17"/>
      <c r="DV805" s="111"/>
      <c r="DW805" s="111"/>
      <c r="DX805" s="111"/>
      <c r="DY805" s="111"/>
      <c r="DZ805" s="111"/>
      <c r="EA805" s="111"/>
      <c r="EB805" s="17"/>
      <c r="EC805" s="17"/>
      <c r="ED805" s="17"/>
      <c r="EE805" s="17"/>
      <c r="EF805" s="17"/>
      <c r="EG805" s="17"/>
      <c r="EH805" s="17"/>
      <c r="EI805" s="17"/>
      <c r="EJ805" s="17"/>
      <c r="EK805" s="17"/>
    </row>
    <row r="806" spans="1:141" ht="16.5" customHeight="1">
      <c r="A806" s="17"/>
      <c r="B806" s="17"/>
      <c r="C806" s="17"/>
      <c r="D806" s="145"/>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46"/>
      <c r="AI806" s="146"/>
      <c r="AJ806" s="17"/>
      <c r="AK806" s="17"/>
      <c r="AL806" s="146"/>
      <c r="AM806" s="146"/>
      <c r="AN806" s="17"/>
      <c r="AO806" s="17"/>
      <c r="AP806" s="17"/>
      <c r="AQ806" s="17"/>
      <c r="AR806" s="17"/>
      <c r="AS806" s="17"/>
      <c r="AT806" s="17"/>
      <c r="AU806" s="17"/>
      <c r="AV806" s="17"/>
      <c r="AW806" s="17"/>
      <c r="AX806" s="17"/>
      <c r="AY806" s="17"/>
      <c r="AZ806" s="17"/>
      <c r="BA806" s="17"/>
      <c r="BB806" s="17"/>
      <c r="BC806" s="17"/>
      <c r="BD806" s="17"/>
      <c r="BE806" s="17"/>
      <c r="BF806" s="17"/>
      <c r="BG806" s="17"/>
      <c r="BH806" s="17"/>
      <c r="BI806" s="17"/>
      <c r="BJ806" s="17"/>
      <c r="BK806" s="17"/>
      <c r="BL806" s="17"/>
      <c r="BM806" s="17"/>
      <c r="BN806" s="17"/>
      <c r="BO806" s="17"/>
      <c r="BP806" s="17"/>
      <c r="BQ806" s="17"/>
      <c r="BR806" s="17"/>
      <c r="BS806" s="17"/>
      <c r="BT806" s="17"/>
      <c r="BU806" s="17"/>
      <c r="BV806" s="17"/>
      <c r="BW806" s="17"/>
      <c r="BX806" s="17"/>
      <c r="BY806" s="17"/>
      <c r="BZ806" s="17"/>
      <c r="CA806" s="17"/>
      <c r="CB806" s="17"/>
      <c r="CC806" s="17"/>
      <c r="CD806" s="17"/>
      <c r="CE806" s="17"/>
      <c r="CF806" s="17"/>
      <c r="CG806" s="17"/>
      <c r="CH806" s="17"/>
      <c r="CI806" s="17"/>
      <c r="CJ806" s="17"/>
      <c r="CK806" s="17"/>
      <c r="CL806" s="17"/>
      <c r="CM806" s="17"/>
      <c r="CN806" s="17"/>
      <c r="CO806" s="17"/>
      <c r="CP806" s="17"/>
      <c r="CQ806" s="17"/>
      <c r="CR806" s="17"/>
      <c r="CS806" s="17"/>
      <c r="CT806" s="17"/>
      <c r="CU806" s="17"/>
      <c r="CV806" s="17"/>
      <c r="CW806" s="17"/>
      <c r="CX806" s="17"/>
      <c r="CY806" s="17"/>
      <c r="CZ806" s="17"/>
      <c r="DA806" s="17"/>
      <c r="DB806" s="17"/>
      <c r="DC806" s="17"/>
      <c r="DD806" s="17"/>
      <c r="DE806" s="17"/>
      <c r="DF806" s="17"/>
      <c r="DG806" s="17"/>
      <c r="DH806" s="17"/>
      <c r="DI806" s="17"/>
      <c r="DJ806" s="17"/>
      <c r="DK806" s="17"/>
      <c r="DL806" s="17"/>
      <c r="DM806" s="17"/>
      <c r="DN806" s="17"/>
      <c r="DO806" s="17"/>
      <c r="DP806" s="17"/>
      <c r="DQ806" s="17"/>
      <c r="DR806" s="17"/>
      <c r="DS806" s="17"/>
      <c r="DT806" s="17"/>
      <c r="DU806" s="17"/>
      <c r="DV806" s="111"/>
      <c r="DW806" s="111"/>
      <c r="DX806" s="111"/>
      <c r="DY806" s="111"/>
      <c r="DZ806" s="111"/>
      <c r="EA806" s="111"/>
      <c r="EB806" s="17"/>
      <c r="EC806" s="17"/>
      <c r="ED806" s="17"/>
      <c r="EE806" s="17"/>
      <c r="EF806" s="17"/>
      <c r="EG806" s="17"/>
      <c r="EH806" s="17"/>
      <c r="EI806" s="17"/>
      <c r="EJ806" s="17"/>
      <c r="EK806" s="17"/>
    </row>
    <row r="807" spans="1:141" ht="16.5" customHeight="1">
      <c r="A807" s="17"/>
      <c r="B807" s="17"/>
      <c r="C807" s="17"/>
      <c r="D807" s="145"/>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46"/>
      <c r="AI807" s="146"/>
      <c r="AJ807" s="17"/>
      <c r="AK807" s="17"/>
      <c r="AL807" s="146"/>
      <c r="AM807" s="146"/>
      <c r="AN807" s="17"/>
      <c r="AO807" s="17"/>
      <c r="AP807" s="17"/>
      <c r="AQ807" s="17"/>
      <c r="AR807" s="17"/>
      <c r="AS807" s="17"/>
      <c r="AT807" s="17"/>
      <c r="AU807" s="17"/>
      <c r="AV807" s="17"/>
      <c r="AW807" s="17"/>
      <c r="AX807" s="17"/>
      <c r="AY807" s="17"/>
      <c r="AZ807" s="17"/>
      <c r="BA807" s="17"/>
      <c r="BB807" s="17"/>
      <c r="BC807" s="17"/>
      <c r="BD807" s="17"/>
      <c r="BE807" s="17"/>
      <c r="BF807" s="17"/>
      <c r="BG807" s="17"/>
      <c r="BH807" s="17"/>
      <c r="BI807" s="17"/>
      <c r="BJ807" s="17"/>
      <c r="BK807" s="17"/>
      <c r="BL807" s="17"/>
      <c r="BM807" s="17"/>
      <c r="BN807" s="17"/>
      <c r="BO807" s="17"/>
      <c r="BP807" s="17"/>
      <c r="BQ807" s="17"/>
      <c r="BR807" s="17"/>
      <c r="BS807" s="17"/>
      <c r="BT807" s="17"/>
      <c r="BU807" s="17"/>
      <c r="BV807" s="17"/>
      <c r="BW807" s="17"/>
      <c r="BX807" s="17"/>
      <c r="BY807" s="17"/>
      <c r="BZ807" s="17"/>
      <c r="CA807" s="17"/>
      <c r="CB807" s="17"/>
      <c r="CC807" s="17"/>
      <c r="CD807" s="17"/>
      <c r="CE807" s="17"/>
      <c r="CF807" s="17"/>
      <c r="CG807" s="17"/>
      <c r="CH807" s="17"/>
      <c r="CI807" s="17"/>
      <c r="CJ807" s="17"/>
      <c r="CK807" s="17"/>
      <c r="CL807" s="17"/>
      <c r="CM807" s="17"/>
      <c r="CN807" s="17"/>
      <c r="CO807" s="17"/>
      <c r="CP807" s="17"/>
      <c r="CQ807" s="17"/>
      <c r="CR807" s="17"/>
      <c r="CS807" s="17"/>
      <c r="CT807" s="17"/>
      <c r="CU807" s="17"/>
      <c r="CV807" s="17"/>
      <c r="CW807" s="17"/>
      <c r="CX807" s="17"/>
      <c r="CY807" s="17"/>
      <c r="CZ807" s="17"/>
      <c r="DA807" s="17"/>
      <c r="DB807" s="17"/>
      <c r="DC807" s="17"/>
      <c r="DD807" s="17"/>
      <c r="DE807" s="17"/>
      <c r="DF807" s="17"/>
      <c r="DG807" s="17"/>
      <c r="DH807" s="17"/>
      <c r="DI807" s="17"/>
      <c r="DJ807" s="17"/>
      <c r="DK807" s="17"/>
      <c r="DL807" s="17"/>
      <c r="DM807" s="17"/>
      <c r="DN807" s="17"/>
      <c r="DO807" s="17"/>
      <c r="DP807" s="17"/>
      <c r="DQ807" s="17"/>
      <c r="DR807" s="17"/>
      <c r="DS807" s="17"/>
      <c r="DT807" s="17"/>
      <c r="DU807" s="17"/>
      <c r="DV807" s="111"/>
      <c r="DW807" s="111"/>
      <c r="DX807" s="111"/>
      <c r="DY807" s="111"/>
      <c r="DZ807" s="111"/>
      <c r="EA807" s="111"/>
      <c r="EB807" s="17"/>
      <c r="EC807" s="17"/>
      <c r="ED807" s="17"/>
      <c r="EE807" s="17"/>
      <c r="EF807" s="17"/>
      <c r="EG807" s="17"/>
      <c r="EH807" s="17"/>
      <c r="EI807" s="17"/>
      <c r="EJ807" s="17"/>
      <c r="EK807" s="17"/>
    </row>
    <row r="808" spans="1:141" ht="16.5" customHeight="1">
      <c r="A808" s="17"/>
      <c r="B808" s="17"/>
      <c r="C808" s="17"/>
      <c r="D808" s="145"/>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46"/>
      <c r="AI808" s="146"/>
      <c r="AJ808" s="17"/>
      <c r="AK808" s="17"/>
      <c r="AL808" s="146"/>
      <c r="AM808" s="146"/>
      <c r="AN808" s="17"/>
      <c r="AO808" s="17"/>
      <c r="AP808" s="17"/>
      <c r="AQ808" s="17"/>
      <c r="AR808" s="17"/>
      <c r="AS808" s="17"/>
      <c r="AT808" s="17"/>
      <c r="AU808" s="17"/>
      <c r="AV808" s="17"/>
      <c r="AW808" s="17"/>
      <c r="AX808" s="17"/>
      <c r="AY808" s="17"/>
      <c r="AZ808" s="17"/>
      <c r="BA808" s="17"/>
      <c r="BB808" s="17"/>
      <c r="BC808" s="17"/>
      <c r="BD808" s="17"/>
      <c r="BE808" s="17"/>
      <c r="BF808" s="17"/>
      <c r="BG808" s="17"/>
      <c r="BH808" s="17"/>
      <c r="BI808" s="17"/>
      <c r="BJ808" s="17"/>
      <c r="BK808" s="17"/>
      <c r="BL808" s="17"/>
      <c r="BM808" s="17"/>
      <c r="BN808" s="17"/>
      <c r="BO808" s="17"/>
      <c r="BP808" s="17"/>
      <c r="BQ808" s="17"/>
      <c r="BR808" s="17"/>
      <c r="BS808" s="17"/>
      <c r="BT808" s="17"/>
      <c r="BU808" s="17"/>
      <c r="BV808" s="17"/>
      <c r="BW808" s="17"/>
      <c r="BX808" s="17"/>
      <c r="BY808" s="17"/>
      <c r="BZ808" s="17"/>
      <c r="CA808" s="17"/>
      <c r="CB808" s="17"/>
      <c r="CC808" s="17"/>
      <c r="CD808" s="17"/>
      <c r="CE808" s="17"/>
      <c r="CF808" s="17"/>
      <c r="CG808" s="17"/>
      <c r="CH808" s="17"/>
      <c r="CI808" s="17"/>
      <c r="CJ808" s="17"/>
      <c r="CK808" s="17"/>
      <c r="CL808" s="17"/>
      <c r="CM808" s="17"/>
      <c r="CN808" s="17"/>
      <c r="CO808" s="17"/>
      <c r="CP808" s="17"/>
      <c r="CQ808" s="17"/>
      <c r="CR808" s="17"/>
      <c r="CS808" s="17"/>
      <c r="CT808" s="17"/>
      <c r="CU808" s="17"/>
      <c r="CV808" s="17"/>
      <c r="CW808" s="17"/>
      <c r="CX808" s="17"/>
      <c r="CY808" s="17"/>
      <c r="CZ808" s="17"/>
      <c r="DA808" s="17"/>
      <c r="DB808" s="17"/>
      <c r="DC808" s="17"/>
      <c r="DD808" s="17"/>
      <c r="DE808" s="17"/>
      <c r="DF808" s="17"/>
      <c r="DG808" s="17"/>
      <c r="DH808" s="17"/>
      <c r="DI808" s="17"/>
      <c r="DJ808" s="17"/>
      <c r="DK808" s="17"/>
      <c r="DL808" s="17"/>
      <c r="DM808" s="17"/>
      <c r="DN808" s="17"/>
      <c r="DO808" s="17"/>
      <c r="DP808" s="17"/>
      <c r="DQ808" s="17"/>
      <c r="DR808" s="17"/>
      <c r="DS808" s="17"/>
      <c r="DT808" s="17"/>
      <c r="DU808" s="17"/>
      <c r="DV808" s="111"/>
      <c r="DW808" s="111"/>
      <c r="DX808" s="111"/>
      <c r="DY808" s="111"/>
      <c r="DZ808" s="111"/>
      <c r="EA808" s="111"/>
      <c r="EB808" s="17"/>
      <c r="EC808" s="17"/>
      <c r="ED808" s="17"/>
      <c r="EE808" s="17"/>
      <c r="EF808" s="17"/>
      <c r="EG808" s="17"/>
      <c r="EH808" s="17"/>
      <c r="EI808" s="17"/>
      <c r="EJ808" s="17"/>
      <c r="EK808" s="17"/>
    </row>
    <row r="809" spans="1:141" ht="16.5" customHeight="1">
      <c r="A809" s="17"/>
      <c r="B809" s="17"/>
      <c r="C809" s="17"/>
      <c r="D809" s="145"/>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46"/>
      <c r="AI809" s="146"/>
      <c r="AJ809" s="17"/>
      <c r="AK809" s="17"/>
      <c r="AL809" s="146"/>
      <c r="AM809" s="146"/>
      <c r="AN809" s="17"/>
      <c r="AO809" s="17"/>
      <c r="AP809" s="17"/>
      <c r="AQ809" s="17"/>
      <c r="AR809" s="17"/>
      <c r="AS809" s="17"/>
      <c r="AT809" s="17"/>
      <c r="AU809" s="17"/>
      <c r="AV809" s="17"/>
      <c r="AW809" s="17"/>
      <c r="AX809" s="17"/>
      <c r="AY809" s="17"/>
      <c r="AZ809" s="17"/>
      <c r="BA809" s="17"/>
      <c r="BB809" s="17"/>
      <c r="BC809" s="17"/>
      <c r="BD809" s="17"/>
      <c r="BE809" s="17"/>
      <c r="BF809" s="17"/>
      <c r="BG809" s="17"/>
      <c r="BH809" s="17"/>
      <c r="BI809" s="17"/>
      <c r="BJ809" s="17"/>
      <c r="BK809" s="17"/>
      <c r="BL809" s="17"/>
      <c r="BM809" s="17"/>
      <c r="BN809" s="17"/>
      <c r="BO809" s="17"/>
      <c r="BP809" s="17"/>
      <c r="BQ809" s="17"/>
      <c r="BR809" s="17"/>
      <c r="BS809" s="17"/>
      <c r="BT809" s="17"/>
      <c r="BU809" s="17"/>
      <c r="BV809" s="17"/>
      <c r="BW809" s="17"/>
      <c r="BX809" s="17"/>
      <c r="BY809" s="17"/>
      <c r="BZ809" s="17"/>
      <c r="CA809" s="17"/>
      <c r="CB809" s="17"/>
      <c r="CC809" s="17"/>
      <c r="CD809" s="17"/>
      <c r="CE809" s="17"/>
      <c r="CF809" s="17"/>
      <c r="CG809" s="17"/>
      <c r="CH809" s="17"/>
      <c r="CI809" s="17"/>
      <c r="CJ809" s="17"/>
      <c r="CK809" s="17"/>
      <c r="CL809" s="17"/>
      <c r="CM809" s="17"/>
      <c r="CN809" s="17"/>
      <c r="CO809" s="17"/>
      <c r="CP809" s="17"/>
      <c r="CQ809" s="17"/>
      <c r="CR809" s="17"/>
      <c r="CS809" s="17"/>
      <c r="CT809" s="17"/>
      <c r="CU809" s="17"/>
      <c r="CV809" s="17"/>
      <c r="CW809" s="17"/>
      <c r="CX809" s="17"/>
      <c r="CY809" s="17"/>
      <c r="CZ809" s="17"/>
      <c r="DA809" s="17"/>
      <c r="DB809" s="17"/>
      <c r="DC809" s="17"/>
      <c r="DD809" s="17"/>
      <c r="DE809" s="17"/>
      <c r="DF809" s="17"/>
      <c r="DG809" s="17"/>
      <c r="DH809" s="17"/>
      <c r="DI809" s="17"/>
      <c r="DJ809" s="17"/>
      <c r="DK809" s="17"/>
      <c r="DL809" s="17"/>
      <c r="DM809" s="17"/>
      <c r="DN809" s="17"/>
      <c r="DO809" s="17"/>
      <c r="DP809" s="17"/>
      <c r="DQ809" s="17"/>
      <c r="DR809" s="17"/>
      <c r="DS809" s="17"/>
      <c r="DT809" s="17"/>
      <c r="DU809" s="17"/>
      <c r="DV809" s="111"/>
      <c r="DW809" s="111"/>
      <c r="DX809" s="111"/>
      <c r="DY809" s="111"/>
      <c r="DZ809" s="111"/>
      <c r="EA809" s="111"/>
      <c r="EB809" s="17"/>
      <c r="EC809" s="17"/>
      <c r="ED809" s="17"/>
      <c r="EE809" s="17"/>
      <c r="EF809" s="17"/>
      <c r="EG809" s="17"/>
      <c r="EH809" s="17"/>
      <c r="EI809" s="17"/>
      <c r="EJ809" s="17"/>
      <c r="EK809" s="17"/>
    </row>
    <row r="810" spans="1:141" ht="16.5" customHeight="1">
      <c r="A810" s="17"/>
      <c r="B810" s="17"/>
      <c r="C810" s="17"/>
      <c r="D810" s="145"/>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46"/>
      <c r="AI810" s="146"/>
      <c r="AJ810" s="17"/>
      <c r="AK810" s="17"/>
      <c r="AL810" s="146"/>
      <c r="AM810" s="146"/>
      <c r="AN810" s="17"/>
      <c r="AO810" s="17"/>
      <c r="AP810" s="17"/>
      <c r="AQ810" s="17"/>
      <c r="AR810" s="17"/>
      <c r="AS810" s="17"/>
      <c r="AT810" s="17"/>
      <c r="AU810" s="17"/>
      <c r="AV810" s="17"/>
      <c r="AW810" s="17"/>
      <c r="AX810" s="17"/>
      <c r="AY810" s="17"/>
      <c r="AZ810" s="17"/>
      <c r="BA810" s="17"/>
      <c r="BB810" s="17"/>
      <c r="BC810" s="17"/>
      <c r="BD810" s="17"/>
      <c r="BE810" s="17"/>
      <c r="BF810" s="17"/>
      <c r="BG810" s="17"/>
      <c r="BH810" s="17"/>
      <c r="BI810" s="17"/>
      <c r="BJ810" s="17"/>
      <c r="BK810" s="17"/>
      <c r="BL810" s="17"/>
      <c r="BM810" s="17"/>
      <c r="BN810" s="17"/>
      <c r="BO810" s="17"/>
      <c r="BP810" s="17"/>
      <c r="BQ810" s="17"/>
      <c r="BR810" s="17"/>
      <c r="BS810" s="17"/>
      <c r="BT810" s="17"/>
      <c r="BU810" s="17"/>
      <c r="BV810" s="17"/>
      <c r="BW810" s="17"/>
      <c r="BX810" s="17"/>
      <c r="BY810" s="17"/>
      <c r="BZ810" s="17"/>
      <c r="CA810" s="17"/>
      <c r="CB810" s="17"/>
      <c r="CC810" s="17"/>
      <c r="CD810" s="17"/>
      <c r="CE810" s="17"/>
      <c r="CF810" s="17"/>
      <c r="CG810" s="17"/>
      <c r="CH810" s="17"/>
      <c r="CI810" s="17"/>
      <c r="CJ810" s="17"/>
      <c r="CK810" s="17"/>
      <c r="CL810" s="17"/>
      <c r="CM810" s="17"/>
      <c r="CN810" s="17"/>
      <c r="CO810" s="17"/>
      <c r="CP810" s="17"/>
      <c r="CQ810" s="17"/>
      <c r="CR810" s="17"/>
      <c r="CS810" s="17"/>
      <c r="CT810" s="17"/>
      <c r="CU810" s="17"/>
      <c r="CV810" s="17"/>
      <c r="CW810" s="17"/>
      <c r="CX810" s="17"/>
      <c r="CY810" s="17"/>
      <c r="CZ810" s="17"/>
      <c r="DA810" s="17"/>
      <c r="DB810" s="17"/>
      <c r="DC810" s="17"/>
      <c r="DD810" s="17"/>
      <c r="DE810" s="17"/>
      <c r="DF810" s="17"/>
      <c r="DG810" s="17"/>
      <c r="DH810" s="17"/>
      <c r="DI810" s="17"/>
      <c r="DJ810" s="17"/>
      <c r="DK810" s="17"/>
      <c r="DL810" s="17"/>
      <c r="DM810" s="17"/>
      <c r="DN810" s="17"/>
      <c r="DO810" s="17"/>
      <c r="DP810" s="17"/>
      <c r="DQ810" s="17"/>
      <c r="DR810" s="17"/>
      <c r="DS810" s="17"/>
      <c r="DT810" s="17"/>
      <c r="DU810" s="17"/>
      <c r="DV810" s="111"/>
      <c r="DW810" s="111"/>
      <c r="DX810" s="111"/>
      <c r="DY810" s="111"/>
      <c r="DZ810" s="111"/>
      <c r="EA810" s="111"/>
      <c r="EB810" s="17"/>
      <c r="EC810" s="17"/>
      <c r="ED810" s="17"/>
      <c r="EE810" s="17"/>
      <c r="EF810" s="17"/>
      <c r="EG810" s="17"/>
      <c r="EH810" s="17"/>
      <c r="EI810" s="17"/>
      <c r="EJ810" s="17"/>
      <c r="EK810" s="17"/>
    </row>
    <row r="811" spans="1:141" ht="16.5" customHeight="1">
      <c r="A811" s="17"/>
      <c r="B811" s="17"/>
      <c r="C811" s="17"/>
      <c r="D811" s="145"/>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46"/>
      <c r="AI811" s="146"/>
      <c r="AJ811" s="17"/>
      <c r="AK811" s="17"/>
      <c r="AL811" s="146"/>
      <c r="AM811" s="146"/>
      <c r="AN811" s="17"/>
      <c r="AO811" s="17"/>
      <c r="AP811" s="17"/>
      <c r="AQ811" s="17"/>
      <c r="AR811" s="17"/>
      <c r="AS811" s="17"/>
      <c r="AT811" s="17"/>
      <c r="AU811" s="17"/>
      <c r="AV811" s="17"/>
      <c r="AW811" s="17"/>
      <c r="AX811" s="17"/>
      <c r="AY811" s="17"/>
      <c r="AZ811" s="17"/>
      <c r="BA811" s="17"/>
      <c r="BB811" s="17"/>
      <c r="BC811" s="17"/>
      <c r="BD811" s="17"/>
      <c r="BE811" s="17"/>
      <c r="BF811" s="17"/>
      <c r="BG811" s="17"/>
      <c r="BH811" s="17"/>
      <c r="BI811" s="17"/>
      <c r="BJ811" s="17"/>
      <c r="BK811" s="17"/>
      <c r="BL811" s="17"/>
      <c r="BM811" s="17"/>
      <c r="BN811" s="17"/>
      <c r="BO811" s="17"/>
      <c r="BP811" s="17"/>
      <c r="BQ811" s="17"/>
      <c r="BR811" s="17"/>
      <c r="BS811" s="17"/>
      <c r="BT811" s="17"/>
      <c r="BU811" s="17"/>
      <c r="BV811" s="17"/>
      <c r="BW811" s="17"/>
      <c r="BX811" s="17"/>
      <c r="BY811" s="17"/>
      <c r="BZ811" s="17"/>
      <c r="CA811" s="17"/>
      <c r="CB811" s="17"/>
      <c r="CC811" s="17"/>
      <c r="CD811" s="17"/>
      <c r="CE811" s="17"/>
      <c r="CF811" s="17"/>
      <c r="CG811" s="17"/>
      <c r="CH811" s="17"/>
      <c r="CI811" s="17"/>
      <c r="CJ811" s="17"/>
      <c r="CK811" s="17"/>
      <c r="CL811" s="17"/>
      <c r="CM811" s="17"/>
      <c r="CN811" s="17"/>
      <c r="CO811" s="17"/>
      <c r="CP811" s="17"/>
      <c r="CQ811" s="17"/>
      <c r="CR811" s="17"/>
      <c r="CS811" s="17"/>
      <c r="CT811" s="17"/>
      <c r="CU811" s="17"/>
      <c r="CV811" s="17"/>
      <c r="CW811" s="17"/>
      <c r="CX811" s="17"/>
      <c r="CY811" s="17"/>
      <c r="CZ811" s="17"/>
      <c r="DA811" s="17"/>
      <c r="DB811" s="17"/>
      <c r="DC811" s="17"/>
      <c r="DD811" s="17"/>
      <c r="DE811" s="17"/>
      <c r="DF811" s="17"/>
      <c r="DG811" s="17"/>
      <c r="DH811" s="17"/>
      <c r="DI811" s="17"/>
      <c r="DJ811" s="17"/>
      <c r="DK811" s="17"/>
      <c r="DL811" s="17"/>
      <c r="DM811" s="17"/>
      <c r="DN811" s="17"/>
      <c r="DO811" s="17"/>
      <c r="DP811" s="17"/>
      <c r="DQ811" s="17"/>
      <c r="DR811" s="17"/>
      <c r="DS811" s="17"/>
      <c r="DT811" s="17"/>
      <c r="DU811" s="17"/>
      <c r="DV811" s="111"/>
      <c r="DW811" s="111"/>
      <c r="DX811" s="111"/>
      <c r="DY811" s="111"/>
      <c r="DZ811" s="111"/>
      <c r="EA811" s="111"/>
      <c r="EB811" s="17"/>
      <c r="EC811" s="17"/>
      <c r="ED811" s="17"/>
      <c r="EE811" s="17"/>
      <c r="EF811" s="17"/>
      <c r="EG811" s="17"/>
      <c r="EH811" s="17"/>
      <c r="EI811" s="17"/>
      <c r="EJ811" s="17"/>
      <c r="EK811" s="17"/>
    </row>
    <row r="812" spans="1:141" ht="16.5" customHeight="1">
      <c r="A812" s="17"/>
      <c r="B812" s="17"/>
      <c r="C812" s="17"/>
      <c r="D812" s="145"/>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46"/>
      <c r="AI812" s="146"/>
      <c r="AJ812" s="17"/>
      <c r="AK812" s="17"/>
      <c r="AL812" s="146"/>
      <c r="AM812" s="146"/>
      <c r="AN812" s="17"/>
      <c r="AO812" s="17"/>
      <c r="AP812" s="17"/>
      <c r="AQ812" s="17"/>
      <c r="AR812" s="17"/>
      <c r="AS812" s="17"/>
      <c r="AT812" s="17"/>
      <c r="AU812" s="17"/>
      <c r="AV812" s="17"/>
      <c r="AW812" s="17"/>
      <c r="AX812" s="17"/>
      <c r="AY812" s="17"/>
      <c r="AZ812" s="17"/>
      <c r="BA812" s="17"/>
      <c r="BB812" s="17"/>
      <c r="BC812" s="17"/>
      <c r="BD812" s="17"/>
      <c r="BE812" s="17"/>
      <c r="BF812" s="17"/>
      <c r="BG812" s="17"/>
      <c r="BH812" s="17"/>
      <c r="BI812" s="17"/>
      <c r="BJ812" s="17"/>
      <c r="BK812" s="17"/>
      <c r="BL812" s="17"/>
      <c r="BM812" s="17"/>
      <c r="BN812" s="17"/>
      <c r="BO812" s="17"/>
      <c r="BP812" s="17"/>
      <c r="BQ812" s="17"/>
      <c r="BR812" s="17"/>
      <c r="BS812" s="17"/>
      <c r="BT812" s="17"/>
      <c r="BU812" s="17"/>
      <c r="BV812" s="17"/>
      <c r="BW812" s="17"/>
      <c r="BX812" s="17"/>
      <c r="BY812" s="17"/>
      <c r="BZ812" s="17"/>
      <c r="CA812" s="17"/>
      <c r="CB812" s="17"/>
      <c r="CC812" s="17"/>
      <c r="CD812" s="17"/>
      <c r="CE812" s="17"/>
      <c r="CF812" s="17"/>
      <c r="CG812" s="17"/>
      <c r="CH812" s="17"/>
      <c r="CI812" s="17"/>
      <c r="CJ812" s="17"/>
      <c r="CK812" s="17"/>
      <c r="CL812" s="17"/>
      <c r="CM812" s="17"/>
      <c r="CN812" s="17"/>
      <c r="CO812" s="17"/>
      <c r="CP812" s="17"/>
      <c r="CQ812" s="17"/>
      <c r="CR812" s="17"/>
      <c r="CS812" s="17"/>
      <c r="CT812" s="17"/>
      <c r="CU812" s="17"/>
      <c r="CV812" s="17"/>
      <c r="CW812" s="17"/>
      <c r="CX812" s="17"/>
      <c r="CY812" s="17"/>
      <c r="CZ812" s="17"/>
      <c r="DA812" s="17"/>
      <c r="DB812" s="17"/>
      <c r="DC812" s="17"/>
      <c r="DD812" s="17"/>
      <c r="DE812" s="17"/>
      <c r="DF812" s="17"/>
      <c r="DG812" s="17"/>
      <c r="DH812" s="17"/>
      <c r="DI812" s="17"/>
      <c r="DJ812" s="17"/>
      <c r="DK812" s="17"/>
      <c r="DL812" s="17"/>
      <c r="DM812" s="17"/>
      <c r="DN812" s="17"/>
      <c r="DO812" s="17"/>
      <c r="DP812" s="17"/>
      <c r="DQ812" s="17"/>
      <c r="DR812" s="17"/>
      <c r="DS812" s="17"/>
      <c r="DT812" s="17"/>
      <c r="DU812" s="17"/>
      <c r="DV812" s="111"/>
      <c r="DW812" s="111"/>
      <c r="DX812" s="111"/>
      <c r="DY812" s="111"/>
      <c r="DZ812" s="111"/>
      <c r="EA812" s="111"/>
      <c r="EB812" s="17"/>
      <c r="EC812" s="17"/>
      <c r="ED812" s="17"/>
      <c r="EE812" s="17"/>
      <c r="EF812" s="17"/>
      <c r="EG812" s="17"/>
      <c r="EH812" s="17"/>
      <c r="EI812" s="17"/>
      <c r="EJ812" s="17"/>
      <c r="EK812" s="17"/>
    </row>
    <row r="813" spans="1:141" ht="16.5" customHeight="1">
      <c r="A813" s="17"/>
      <c r="B813" s="17"/>
      <c r="C813" s="17"/>
      <c r="D813" s="145"/>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46"/>
      <c r="AI813" s="146"/>
      <c r="AJ813" s="17"/>
      <c r="AK813" s="17"/>
      <c r="AL813" s="146"/>
      <c r="AM813" s="146"/>
      <c r="AN813" s="17"/>
      <c r="AO813" s="17"/>
      <c r="AP813" s="17"/>
      <c r="AQ813" s="17"/>
      <c r="AR813" s="17"/>
      <c r="AS813" s="17"/>
      <c r="AT813" s="17"/>
      <c r="AU813" s="17"/>
      <c r="AV813" s="17"/>
      <c r="AW813" s="17"/>
      <c r="AX813" s="17"/>
      <c r="AY813" s="17"/>
      <c r="AZ813" s="17"/>
      <c r="BA813" s="17"/>
      <c r="BB813" s="17"/>
      <c r="BC813" s="17"/>
      <c r="BD813" s="17"/>
      <c r="BE813" s="17"/>
      <c r="BF813" s="17"/>
      <c r="BG813" s="17"/>
      <c r="BH813" s="17"/>
      <c r="BI813" s="17"/>
      <c r="BJ813" s="17"/>
      <c r="BK813" s="17"/>
      <c r="BL813" s="17"/>
      <c r="BM813" s="17"/>
      <c r="BN813" s="17"/>
      <c r="BO813" s="17"/>
      <c r="BP813" s="17"/>
      <c r="BQ813" s="17"/>
      <c r="BR813" s="17"/>
      <c r="BS813" s="17"/>
      <c r="BT813" s="17"/>
      <c r="BU813" s="17"/>
      <c r="BV813" s="17"/>
      <c r="BW813" s="17"/>
      <c r="BX813" s="17"/>
      <c r="BY813" s="17"/>
      <c r="BZ813" s="17"/>
      <c r="CA813" s="17"/>
      <c r="CB813" s="17"/>
      <c r="CC813" s="17"/>
      <c r="CD813" s="17"/>
      <c r="CE813" s="17"/>
      <c r="CF813" s="17"/>
      <c r="CG813" s="17"/>
      <c r="CH813" s="17"/>
      <c r="CI813" s="17"/>
      <c r="CJ813" s="17"/>
      <c r="CK813" s="17"/>
      <c r="CL813" s="17"/>
      <c r="CM813" s="17"/>
      <c r="CN813" s="17"/>
      <c r="CO813" s="17"/>
      <c r="CP813" s="17"/>
      <c r="CQ813" s="17"/>
      <c r="CR813" s="17"/>
      <c r="CS813" s="17"/>
      <c r="CT813" s="17"/>
      <c r="CU813" s="17"/>
      <c r="CV813" s="17"/>
      <c r="CW813" s="17"/>
      <c r="CX813" s="17"/>
      <c r="CY813" s="17"/>
      <c r="CZ813" s="17"/>
      <c r="DA813" s="17"/>
      <c r="DB813" s="17"/>
      <c r="DC813" s="17"/>
      <c r="DD813" s="17"/>
      <c r="DE813" s="17"/>
      <c r="DF813" s="17"/>
      <c r="DG813" s="17"/>
      <c r="DH813" s="17"/>
      <c r="DI813" s="17"/>
      <c r="DJ813" s="17"/>
      <c r="DK813" s="17"/>
      <c r="DL813" s="17"/>
      <c r="DM813" s="17"/>
      <c r="DN813" s="17"/>
      <c r="DO813" s="17"/>
      <c r="DP813" s="17"/>
      <c r="DQ813" s="17"/>
      <c r="DR813" s="17"/>
      <c r="DS813" s="17"/>
      <c r="DT813" s="17"/>
      <c r="DU813" s="17"/>
      <c r="DV813" s="111"/>
      <c r="DW813" s="111"/>
      <c r="DX813" s="111"/>
      <c r="DY813" s="111"/>
      <c r="DZ813" s="111"/>
      <c r="EA813" s="111"/>
      <c r="EB813" s="17"/>
      <c r="EC813" s="17"/>
      <c r="ED813" s="17"/>
      <c r="EE813" s="17"/>
      <c r="EF813" s="17"/>
      <c r="EG813" s="17"/>
      <c r="EH813" s="17"/>
      <c r="EI813" s="17"/>
      <c r="EJ813" s="17"/>
      <c r="EK813" s="17"/>
    </row>
    <row r="814" spans="1:141" ht="16.5" customHeight="1">
      <c r="A814" s="17"/>
      <c r="B814" s="17"/>
      <c r="C814" s="17"/>
      <c r="D814" s="145"/>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46"/>
      <c r="AI814" s="146"/>
      <c r="AJ814" s="17"/>
      <c r="AK814" s="17"/>
      <c r="AL814" s="146"/>
      <c r="AM814" s="146"/>
      <c r="AN814" s="17"/>
      <c r="AO814" s="17"/>
      <c r="AP814" s="17"/>
      <c r="AQ814" s="17"/>
      <c r="AR814" s="17"/>
      <c r="AS814" s="17"/>
      <c r="AT814" s="17"/>
      <c r="AU814" s="17"/>
      <c r="AV814" s="17"/>
      <c r="AW814" s="17"/>
      <c r="AX814" s="17"/>
      <c r="AY814" s="17"/>
      <c r="AZ814" s="17"/>
      <c r="BA814" s="17"/>
      <c r="BB814" s="17"/>
      <c r="BC814" s="17"/>
      <c r="BD814" s="17"/>
      <c r="BE814" s="17"/>
      <c r="BF814" s="17"/>
      <c r="BG814" s="17"/>
      <c r="BH814" s="17"/>
      <c r="BI814" s="17"/>
      <c r="BJ814" s="17"/>
      <c r="BK814" s="17"/>
      <c r="BL814" s="17"/>
      <c r="BM814" s="17"/>
      <c r="BN814" s="17"/>
      <c r="BO814" s="17"/>
      <c r="BP814" s="17"/>
      <c r="BQ814" s="17"/>
      <c r="BR814" s="17"/>
      <c r="BS814" s="17"/>
      <c r="BT814" s="17"/>
      <c r="BU814" s="17"/>
      <c r="BV814" s="17"/>
      <c r="BW814" s="17"/>
      <c r="BX814" s="17"/>
      <c r="BY814" s="17"/>
      <c r="BZ814" s="17"/>
      <c r="CA814" s="17"/>
      <c r="CB814" s="17"/>
      <c r="CC814" s="17"/>
      <c r="CD814" s="17"/>
      <c r="CE814" s="17"/>
      <c r="CF814" s="17"/>
      <c r="CG814" s="17"/>
      <c r="CH814" s="17"/>
      <c r="CI814" s="17"/>
      <c r="CJ814" s="17"/>
      <c r="CK814" s="17"/>
      <c r="CL814" s="17"/>
      <c r="CM814" s="17"/>
      <c r="CN814" s="17"/>
      <c r="CO814" s="17"/>
      <c r="CP814" s="17"/>
      <c r="CQ814" s="17"/>
      <c r="CR814" s="17"/>
      <c r="CS814" s="17"/>
      <c r="CT814" s="17"/>
      <c r="CU814" s="17"/>
      <c r="CV814" s="17"/>
      <c r="CW814" s="17"/>
      <c r="CX814" s="17"/>
      <c r="CY814" s="17"/>
      <c r="CZ814" s="17"/>
      <c r="DA814" s="17"/>
      <c r="DB814" s="17"/>
      <c r="DC814" s="17"/>
      <c r="DD814" s="17"/>
      <c r="DE814" s="17"/>
      <c r="DF814" s="17"/>
      <c r="DG814" s="17"/>
      <c r="DH814" s="17"/>
      <c r="DI814" s="17"/>
      <c r="DJ814" s="17"/>
      <c r="DK814" s="17"/>
      <c r="DL814" s="17"/>
      <c r="DM814" s="17"/>
      <c r="DN814" s="17"/>
      <c r="DO814" s="17"/>
      <c r="DP814" s="17"/>
      <c r="DQ814" s="17"/>
      <c r="DR814" s="17"/>
      <c r="DS814" s="17"/>
      <c r="DT814" s="17"/>
      <c r="DU814" s="17"/>
      <c r="DV814" s="111"/>
      <c r="DW814" s="111"/>
      <c r="DX814" s="111"/>
      <c r="DY814" s="111"/>
      <c r="DZ814" s="111"/>
      <c r="EA814" s="111"/>
      <c r="EB814" s="17"/>
      <c r="EC814" s="17"/>
      <c r="ED814" s="17"/>
      <c r="EE814" s="17"/>
      <c r="EF814" s="17"/>
      <c r="EG814" s="17"/>
      <c r="EH814" s="17"/>
      <c r="EI814" s="17"/>
      <c r="EJ814" s="17"/>
      <c r="EK814" s="17"/>
    </row>
    <row r="815" spans="1:141" ht="16.5" customHeight="1">
      <c r="A815" s="17"/>
      <c r="B815" s="17"/>
      <c r="C815" s="17"/>
      <c r="D815" s="145"/>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46"/>
      <c r="AI815" s="146"/>
      <c r="AJ815" s="17"/>
      <c r="AK815" s="17"/>
      <c r="AL815" s="146"/>
      <c r="AM815" s="146"/>
      <c r="AN815" s="17"/>
      <c r="AO815" s="17"/>
      <c r="AP815" s="17"/>
      <c r="AQ815" s="17"/>
      <c r="AR815" s="17"/>
      <c r="AS815" s="17"/>
      <c r="AT815" s="17"/>
      <c r="AU815" s="17"/>
      <c r="AV815" s="17"/>
      <c r="AW815" s="17"/>
      <c r="AX815" s="17"/>
      <c r="AY815" s="17"/>
      <c r="AZ815" s="17"/>
      <c r="BA815" s="17"/>
      <c r="BB815" s="17"/>
      <c r="BC815" s="17"/>
      <c r="BD815" s="17"/>
      <c r="BE815" s="17"/>
      <c r="BF815" s="17"/>
      <c r="BG815" s="17"/>
      <c r="BH815" s="17"/>
      <c r="BI815" s="17"/>
      <c r="BJ815" s="17"/>
      <c r="BK815" s="17"/>
      <c r="BL815" s="17"/>
      <c r="BM815" s="17"/>
      <c r="BN815" s="17"/>
      <c r="BO815" s="17"/>
      <c r="BP815" s="17"/>
      <c r="BQ815" s="17"/>
      <c r="BR815" s="17"/>
      <c r="BS815" s="17"/>
      <c r="BT815" s="17"/>
      <c r="BU815" s="17"/>
      <c r="BV815" s="17"/>
      <c r="BW815" s="17"/>
      <c r="BX815" s="17"/>
      <c r="BY815" s="17"/>
      <c r="BZ815" s="17"/>
      <c r="CA815" s="17"/>
      <c r="CB815" s="17"/>
      <c r="CC815" s="17"/>
      <c r="CD815" s="17"/>
      <c r="CE815" s="17"/>
      <c r="CF815" s="17"/>
      <c r="CG815" s="17"/>
      <c r="CH815" s="17"/>
      <c r="CI815" s="17"/>
      <c r="CJ815" s="17"/>
      <c r="CK815" s="17"/>
      <c r="CL815" s="17"/>
      <c r="CM815" s="17"/>
      <c r="CN815" s="17"/>
      <c r="CO815" s="17"/>
      <c r="CP815" s="17"/>
      <c r="CQ815" s="17"/>
      <c r="CR815" s="17"/>
      <c r="CS815" s="17"/>
      <c r="CT815" s="17"/>
      <c r="CU815" s="17"/>
      <c r="CV815" s="17"/>
      <c r="CW815" s="17"/>
      <c r="CX815" s="17"/>
      <c r="CY815" s="17"/>
      <c r="CZ815" s="17"/>
      <c r="DA815" s="17"/>
      <c r="DB815" s="17"/>
      <c r="DC815" s="17"/>
      <c r="DD815" s="17"/>
      <c r="DE815" s="17"/>
      <c r="DF815" s="17"/>
      <c r="DG815" s="17"/>
      <c r="DH815" s="17"/>
      <c r="DI815" s="17"/>
      <c r="DJ815" s="17"/>
      <c r="DK815" s="17"/>
      <c r="DL815" s="17"/>
      <c r="DM815" s="17"/>
      <c r="DN815" s="17"/>
      <c r="DO815" s="17"/>
      <c r="DP815" s="17"/>
      <c r="DQ815" s="17"/>
      <c r="DR815" s="17"/>
      <c r="DS815" s="17"/>
      <c r="DT815" s="17"/>
      <c r="DU815" s="17"/>
      <c r="DV815" s="111"/>
      <c r="DW815" s="111"/>
      <c r="DX815" s="111"/>
      <c r="DY815" s="111"/>
      <c r="DZ815" s="111"/>
      <c r="EA815" s="111"/>
      <c r="EB815" s="17"/>
      <c r="EC815" s="17"/>
      <c r="ED815" s="17"/>
      <c r="EE815" s="17"/>
      <c r="EF815" s="17"/>
      <c r="EG815" s="17"/>
      <c r="EH815" s="17"/>
      <c r="EI815" s="17"/>
      <c r="EJ815" s="17"/>
      <c r="EK815" s="17"/>
    </row>
    <row r="816" spans="1:141" ht="16.5" customHeight="1">
      <c r="A816" s="17"/>
      <c r="B816" s="17"/>
      <c r="C816" s="17"/>
      <c r="D816" s="145"/>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46"/>
      <c r="AI816" s="146"/>
      <c r="AJ816" s="17"/>
      <c r="AK816" s="17"/>
      <c r="AL816" s="146"/>
      <c r="AM816" s="146"/>
      <c r="AN816" s="17"/>
      <c r="AO816" s="17"/>
      <c r="AP816" s="17"/>
      <c r="AQ816" s="17"/>
      <c r="AR816" s="17"/>
      <c r="AS816" s="17"/>
      <c r="AT816" s="17"/>
      <c r="AU816" s="17"/>
      <c r="AV816" s="17"/>
      <c r="AW816" s="17"/>
      <c r="AX816" s="17"/>
      <c r="AY816" s="17"/>
      <c r="AZ816" s="17"/>
      <c r="BA816" s="17"/>
      <c r="BB816" s="17"/>
      <c r="BC816" s="17"/>
      <c r="BD816" s="17"/>
      <c r="BE816" s="17"/>
      <c r="BF816" s="17"/>
      <c r="BG816" s="17"/>
      <c r="BH816" s="17"/>
      <c r="BI816" s="17"/>
      <c r="BJ816" s="17"/>
      <c r="BK816" s="17"/>
      <c r="BL816" s="17"/>
      <c r="BM816" s="17"/>
      <c r="BN816" s="17"/>
      <c r="BO816" s="17"/>
      <c r="BP816" s="17"/>
      <c r="BQ816" s="17"/>
      <c r="BR816" s="17"/>
      <c r="BS816" s="17"/>
      <c r="BT816" s="17"/>
      <c r="BU816" s="17"/>
      <c r="BV816" s="17"/>
      <c r="BW816" s="17"/>
      <c r="BX816" s="17"/>
      <c r="BY816" s="17"/>
      <c r="BZ816" s="17"/>
      <c r="CA816" s="17"/>
      <c r="CB816" s="17"/>
      <c r="CC816" s="17"/>
      <c r="CD816" s="17"/>
      <c r="CE816" s="17"/>
      <c r="CF816" s="17"/>
      <c r="CG816" s="17"/>
      <c r="CH816" s="17"/>
      <c r="CI816" s="17"/>
      <c r="CJ816" s="17"/>
      <c r="CK816" s="17"/>
      <c r="CL816" s="17"/>
      <c r="CM816" s="17"/>
      <c r="CN816" s="17"/>
      <c r="CO816" s="17"/>
      <c r="CP816" s="17"/>
      <c r="CQ816" s="17"/>
      <c r="CR816" s="17"/>
      <c r="CS816" s="17"/>
      <c r="CT816" s="17"/>
      <c r="CU816" s="17"/>
      <c r="CV816" s="17"/>
      <c r="CW816" s="17"/>
      <c r="CX816" s="17"/>
      <c r="CY816" s="17"/>
      <c r="CZ816" s="17"/>
      <c r="DA816" s="17"/>
      <c r="DB816" s="17"/>
      <c r="DC816" s="17"/>
      <c r="DD816" s="17"/>
      <c r="DE816" s="17"/>
      <c r="DF816" s="17"/>
      <c r="DG816" s="17"/>
      <c r="DH816" s="17"/>
      <c r="DI816" s="17"/>
      <c r="DJ816" s="17"/>
      <c r="DK816" s="17"/>
      <c r="DL816" s="17"/>
      <c r="DM816" s="17"/>
      <c r="DN816" s="17"/>
      <c r="DO816" s="17"/>
      <c r="DP816" s="17"/>
      <c r="DQ816" s="17"/>
      <c r="DR816" s="17"/>
      <c r="DS816" s="17"/>
      <c r="DT816" s="17"/>
      <c r="DU816" s="17"/>
      <c r="DV816" s="111"/>
      <c r="DW816" s="111"/>
      <c r="DX816" s="111"/>
      <c r="DY816" s="111"/>
      <c r="DZ816" s="111"/>
      <c r="EA816" s="111"/>
      <c r="EB816" s="17"/>
      <c r="EC816" s="17"/>
      <c r="ED816" s="17"/>
      <c r="EE816" s="17"/>
      <c r="EF816" s="17"/>
      <c r="EG816" s="17"/>
      <c r="EH816" s="17"/>
      <c r="EI816" s="17"/>
      <c r="EJ816" s="17"/>
      <c r="EK816" s="17"/>
    </row>
    <row r="817" spans="1:141" ht="16.5" customHeight="1">
      <c r="A817" s="17"/>
      <c r="B817" s="17"/>
      <c r="C817" s="17"/>
      <c r="D817" s="145"/>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46"/>
      <c r="AI817" s="146"/>
      <c r="AJ817" s="17"/>
      <c r="AK817" s="17"/>
      <c r="AL817" s="146"/>
      <c r="AM817" s="146"/>
      <c r="AN817" s="17"/>
      <c r="AO817" s="17"/>
      <c r="AP817" s="17"/>
      <c r="AQ817" s="17"/>
      <c r="AR817" s="17"/>
      <c r="AS817" s="17"/>
      <c r="AT817" s="17"/>
      <c r="AU817" s="17"/>
      <c r="AV817" s="17"/>
      <c r="AW817" s="17"/>
      <c r="AX817" s="17"/>
      <c r="AY817" s="17"/>
      <c r="AZ817" s="17"/>
      <c r="BA817" s="17"/>
      <c r="BB817" s="17"/>
      <c r="BC817" s="17"/>
      <c r="BD817" s="17"/>
      <c r="BE817" s="17"/>
      <c r="BF817" s="17"/>
      <c r="BG817" s="17"/>
      <c r="BH817" s="17"/>
      <c r="BI817" s="17"/>
      <c r="BJ817" s="17"/>
      <c r="BK817" s="17"/>
      <c r="BL817" s="17"/>
      <c r="BM817" s="17"/>
      <c r="BN817" s="17"/>
      <c r="BO817" s="17"/>
      <c r="BP817" s="17"/>
      <c r="BQ817" s="17"/>
      <c r="BR817" s="17"/>
      <c r="BS817" s="17"/>
      <c r="BT817" s="17"/>
      <c r="BU817" s="17"/>
      <c r="BV817" s="17"/>
      <c r="BW817" s="17"/>
      <c r="BX817" s="17"/>
      <c r="BY817" s="17"/>
      <c r="BZ817" s="17"/>
      <c r="CA817" s="17"/>
      <c r="CB817" s="17"/>
      <c r="CC817" s="17"/>
      <c r="CD817" s="17"/>
      <c r="CE817" s="17"/>
      <c r="CF817" s="17"/>
      <c r="CG817" s="17"/>
      <c r="CH817" s="17"/>
      <c r="CI817" s="17"/>
      <c r="CJ817" s="17"/>
      <c r="CK817" s="17"/>
      <c r="CL817" s="17"/>
      <c r="CM817" s="17"/>
      <c r="CN817" s="17"/>
      <c r="CO817" s="17"/>
      <c r="CP817" s="17"/>
      <c r="CQ817" s="17"/>
      <c r="CR817" s="17"/>
      <c r="CS817" s="17"/>
      <c r="CT817" s="17"/>
      <c r="CU817" s="17"/>
      <c r="CV817" s="17"/>
      <c r="CW817" s="17"/>
      <c r="CX817" s="17"/>
      <c r="CY817" s="17"/>
      <c r="CZ817" s="17"/>
      <c r="DA817" s="17"/>
      <c r="DB817" s="17"/>
      <c r="DC817" s="17"/>
      <c r="DD817" s="17"/>
      <c r="DE817" s="17"/>
      <c r="DF817" s="17"/>
      <c r="DG817" s="17"/>
      <c r="DH817" s="17"/>
      <c r="DI817" s="17"/>
      <c r="DJ817" s="17"/>
      <c r="DK817" s="17"/>
      <c r="DL817" s="17"/>
      <c r="DM817" s="17"/>
      <c r="DN817" s="17"/>
      <c r="DO817" s="17"/>
      <c r="DP817" s="17"/>
      <c r="DQ817" s="17"/>
      <c r="DR817" s="17"/>
      <c r="DS817" s="17"/>
      <c r="DT817" s="17"/>
      <c r="DU817" s="17"/>
      <c r="DV817" s="111"/>
      <c r="DW817" s="111"/>
      <c r="DX817" s="111"/>
      <c r="DY817" s="111"/>
      <c r="DZ817" s="111"/>
      <c r="EA817" s="111"/>
      <c r="EB817" s="17"/>
      <c r="EC817" s="17"/>
      <c r="ED817" s="17"/>
      <c r="EE817" s="17"/>
      <c r="EF817" s="17"/>
      <c r="EG817" s="17"/>
      <c r="EH817" s="17"/>
      <c r="EI817" s="17"/>
      <c r="EJ817" s="17"/>
      <c r="EK817" s="17"/>
    </row>
    <row r="818" spans="1:141" ht="16.5" customHeight="1">
      <c r="A818" s="17"/>
      <c r="B818" s="17"/>
      <c r="C818" s="17"/>
      <c r="D818" s="145"/>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46"/>
      <c r="AI818" s="146"/>
      <c r="AJ818" s="17"/>
      <c r="AK818" s="17"/>
      <c r="AL818" s="146"/>
      <c r="AM818" s="146"/>
      <c r="AN818" s="17"/>
      <c r="AO818" s="17"/>
      <c r="AP818" s="17"/>
      <c r="AQ818" s="17"/>
      <c r="AR818" s="17"/>
      <c r="AS818" s="17"/>
      <c r="AT818" s="17"/>
      <c r="AU818" s="17"/>
      <c r="AV818" s="17"/>
      <c r="AW818" s="17"/>
      <c r="AX818" s="17"/>
      <c r="AY818" s="17"/>
      <c r="AZ818" s="17"/>
      <c r="BA818" s="17"/>
      <c r="BB818" s="17"/>
      <c r="BC818" s="17"/>
      <c r="BD818" s="17"/>
      <c r="BE818" s="17"/>
      <c r="BF818" s="17"/>
      <c r="BG818" s="17"/>
      <c r="BH818" s="17"/>
      <c r="BI818" s="17"/>
      <c r="BJ818" s="17"/>
      <c r="BK818" s="17"/>
      <c r="BL818" s="17"/>
      <c r="BM818" s="17"/>
      <c r="BN818" s="17"/>
      <c r="BO818" s="17"/>
      <c r="BP818" s="17"/>
      <c r="BQ818" s="17"/>
      <c r="BR818" s="17"/>
      <c r="BS818" s="17"/>
      <c r="BT818" s="17"/>
      <c r="BU818" s="17"/>
      <c r="BV818" s="17"/>
      <c r="BW818" s="17"/>
      <c r="BX818" s="17"/>
      <c r="BY818" s="17"/>
      <c r="BZ818" s="17"/>
      <c r="CA818" s="17"/>
      <c r="CB818" s="17"/>
      <c r="CC818" s="17"/>
      <c r="CD818" s="17"/>
      <c r="CE818" s="17"/>
      <c r="CF818" s="17"/>
      <c r="CG818" s="17"/>
      <c r="CH818" s="17"/>
      <c r="CI818" s="17"/>
      <c r="CJ818" s="17"/>
      <c r="CK818" s="17"/>
      <c r="CL818" s="17"/>
      <c r="CM818" s="17"/>
      <c r="CN818" s="17"/>
      <c r="CO818" s="17"/>
      <c r="CP818" s="17"/>
      <c r="CQ818" s="17"/>
      <c r="CR818" s="17"/>
      <c r="CS818" s="17"/>
      <c r="CT818" s="17"/>
      <c r="CU818" s="17"/>
      <c r="CV818" s="17"/>
      <c r="CW818" s="17"/>
      <c r="CX818" s="17"/>
      <c r="CY818" s="17"/>
      <c r="CZ818" s="17"/>
      <c r="DA818" s="17"/>
      <c r="DB818" s="17"/>
      <c r="DC818" s="17"/>
      <c r="DD818" s="17"/>
      <c r="DE818" s="17"/>
      <c r="DF818" s="17"/>
      <c r="DG818" s="17"/>
      <c r="DH818" s="17"/>
      <c r="DI818" s="17"/>
      <c r="DJ818" s="17"/>
      <c r="DK818" s="17"/>
      <c r="DL818" s="17"/>
      <c r="DM818" s="17"/>
      <c r="DN818" s="17"/>
      <c r="DO818" s="17"/>
      <c r="DP818" s="17"/>
      <c r="DQ818" s="17"/>
      <c r="DR818" s="17"/>
      <c r="DS818" s="17"/>
      <c r="DT818" s="17"/>
      <c r="DU818" s="17"/>
      <c r="DV818" s="111"/>
      <c r="DW818" s="111"/>
      <c r="DX818" s="111"/>
      <c r="DY818" s="111"/>
      <c r="DZ818" s="111"/>
      <c r="EA818" s="111"/>
      <c r="EB818" s="17"/>
      <c r="EC818" s="17"/>
      <c r="ED818" s="17"/>
      <c r="EE818" s="17"/>
      <c r="EF818" s="17"/>
      <c r="EG818" s="17"/>
      <c r="EH818" s="17"/>
      <c r="EI818" s="17"/>
      <c r="EJ818" s="17"/>
      <c r="EK818" s="17"/>
    </row>
    <row r="819" spans="1:141" ht="16.5" customHeight="1">
      <c r="A819" s="17"/>
      <c r="B819" s="17"/>
      <c r="C819" s="17"/>
      <c r="D819" s="145"/>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46"/>
      <c r="AI819" s="146"/>
      <c r="AJ819" s="17"/>
      <c r="AK819" s="17"/>
      <c r="AL819" s="146"/>
      <c r="AM819" s="146"/>
      <c r="AN819" s="17"/>
      <c r="AO819" s="17"/>
      <c r="AP819" s="17"/>
      <c r="AQ819" s="17"/>
      <c r="AR819" s="17"/>
      <c r="AS819" s="17"/>
      <c r="AT819" s="17"/>
      <c r="AU819" s="17"/>
      <c r="AV819" s="17"/>
      <c r="AW819" s="17"/>
      <c r="AX819" s="17"/>
      <c r="AY819" s="17"/>
      <c r="AZ819" s="17"/>
      <c r="BA819" s="17"/>
      <c r="BB819" s="17"/>
      <c r="BC819" s="17"/>
      <c r="BD819" s="17"/>
      <c r="BE819" s="17"/>
      <c r="BF819" s="17"/>
      <c r="BG819" s="17"/>
      <c r="BH819" s="17"/>
      <c r="BI819" s="17"/>
      <c r="BJ819" s="17"/>
      <c r="BK819" s="17"/>
      <c r="BL819" s="17"/>
      <c r="BM819" s="17"/>
      <c r="BN819" s="17"/>
      <c r="BO819" s="17"/>
      <c r="BP819" s="17"/>
      <c r="BQ819" s="17"/>
      <c r="BR819" s="17"/>
      <c r="BS819" s="17"/>
      <c r="BT819" s="17"/>
      <c r="BU819" s="17"/>
      <c r="BV819" s="17"/>
      <c r="BW819" s="17"/>
      <c r="BX819" s="17"/>
      <c r="BY819" s="17"/>
      <c r="BZ819" s="17"/>
      <c r="CA819" s="17"/>
      <c r="CB819" s="17"/>
      <c r="CC819" s="17"/>
      <c r="CD819" s="17"/>
      <c r="CE819" s="17"/>
      <c r="CF819" s="17"/>
      <c r="CG819" s="17"/>
      <c r="CH819" s="17"/>
      <c r="CI819" s="17"/>
      <c r="CJ819" s="17"/>
      <c r="CK819" s="17"/>
      <c r="CL819" s="17"/>
      <c r="CM819" s="17"/>
      <c r="CN819" s="17"/>
      <c r="CO819" s="17"/>
      <c r="CP819" s="17"/>
      <c r="CQ819" s="17"/>
      <c r="CR819" s="17"/>
      <c r="CS819" s="17"/>
      <c r="CT819" s="17"/>
      <c r="CU819" s="17"/>
      <c r="CV819" s="17"/>
      <c r="CW819" s="17"/>
      <c r="CX819" s="17"/>
      <c r="CY819" s="17"/>
      <c r="CZ819" s="17"/>
      <c r="DA819" s="17"/>
      <c r="DB819" s="17"/>
      <c r="DC819" s="17"/>
      <c r="DD819" s="17"/>
      <c r="DE819" s="17"/>
      <c r="DF819" s="17"/>
      <c r="DG819" s="17"/>
      <c r="DH819" s="17"/>
      <c r="DI819" s="17"/>
      <c r="DJ819" s="17"/>
      <c r="DK819" s="17"/>
      <c r="DL819" s="17"/>
      <c r="DM819" s="17"/>
      <c r="DN819" s="17"/>
      <c r="DO819" s="17"/>
      <c r="DP819" s="17"/>
      <c r="DQ819" s="17"/>
      <c r="DR819" s="17"/>
      <c r="DS819" s="17"/>
      <c r="DT819" s="17"/>
      <c r="DU819" s="17"/>
      <c r="DV819" s="111"/>
      <c r="DW819" s="111"/>
      <c r="DX819" s="111"/>
      <c r="DY819" s="111"/>
      <c r="DZ819" s="111"/>
      <c r="EA819" s="111"/>
      <c r="EB819" s="17"/>
      <c r="EC819" s="17"/>
      <c r="ED819" s="17"/>
      <c r="EE819" s="17"/>
      <c r="EF819" s="17"/>
      <c r="EG819" s="17"/>
      <c r="EH819" s="17"/>
      <c r="EI819" s="17"/>
      <c r="EJ819" s="17"/>
      <c r="EK819" s="17"/>
    </row>
    <row r="820" spans="1:141" ht="16.5" customHeight="1">
      <c r="A820" s="17"/>
      <c r="B820" s="17"/>
      <c r="C820" s="17"/>
      <c r="D820" s="145"/>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46"/>
      <c r="AI820" s="146"/>
      <c r="AJ820" s="17"/>
      <c r="AK820" s="17"/>
      <c r="AL820" s="146"/>
      <c r="AM820" s="146"/>
      <c r="AN820" s="17"/>
      <c r="AO820" s="17"/>
      <c r="AP820" s="17"/>
      <c r="AQ820" s="17"/>
      <c r="AR820" s="17"/>
      <c r="AS820" s="17"/>
      <c r="AT820" s="17"/>
      <c r="AU820" s="17"/>
      <c r="AV820" s="17"/>
      <c r="AW820" s="17"/>
      <c r="AX820" s="17"/>
      <c r="AY820" s="17"/>
      <c r="AZ820" s="17"/>
      <c r="BA820" s="17"/>
      <c r="BB820" s="17"/>
      <c r="BC820" s="17"/>
      <c r="BD820" s="17"/>
      <c r="BE820" s="17"/>
      <c r="BF820" s="17"/>
      <c r="BG820" s="17"/>
      <c r="BH820" s="17"/>
      <c r="BI820" s="17"/>
      <c r="BJ820" s="17"/>
      <c r="BK820" s="17"/>
      <c r="BL820" s="17"/>
      <c r="BM820" s="17"/>
      <c r="BN820" s="17"/>
      <c r="BO820" s="17"/>
      <c r="BP820" s="17"/>
      <c r="BQ820" s="17"/>
      <c r="BR820" s="17"/>
      <c r="BS820" s="17"/>
      <c r="BT820" s="17"/>
      <c r="BU820" s="17"/>
      <c r="BV820" s="17"/>
      <c r="BW820" s="17"/>
      <c r="BX820" s="17"/>
      <c r="BY820" s="17"/>
      <c r="BZ820" s="17"/>
      <c r="CA820" s="17"/>
      <c r="CB820" s="17"/>
      <c r="CC820" s="17"/>
      <c r="CD820" s="17"/>
      <c r="CE820" s="17"/>
      <c r="CF820" s="17"/>
      <c r="CG820" s="17"/>
      <c r="CH820" s="17"/>
      <c r="CI820" s="17"/>
      <c r="CJ820" s="17"/>
      <c r="CK820" s="17"/>
      <c r="CL820" s="17"/>
      <c r="CM820" s="17"/>
      <c r="CN820" s="17"/>
      <c r="CO820" s="17"/>
      <c r="CP820" s="17"/>
      <c r="CQ820" s="17"/>
      <c r="CR820" s="17"/>
      <c r="CS820" s="17"/>
      <c r="CT820" s="17"/>
      <c r="CU820" s="17"/>
      <c r="CV820" s="17"/>
      <c r="CW820" s="17"/>
      <c r="CX820" s="17"/>
      <c r="CY820" s="17"/>
      <c r="CZ820" s="17"/>
      <c r="DA820" s="17"/>
      <c r="DB820" s="17"/>
      <c r="DC820" s="17"/>
      <c r="DD820" s="17"/>
      <c r="DE820" s="17"/>
      <c r="DF820" s="17"/>
      <c r="DG820" s="17"/>
      <c r="DH820" s="17"/>
      <c r="DI820" s="17"/>
      <c r="DJ820" s="17"/>
      <c r="DK820" s="17"/>
      <c r="DL820" s="17"/>
      <c r="DM820" s="17"/>
      <c r="DN820" s="17"/>
      <c r="DO820" s="17"/>
      <c r="DP820" s="17"/>
      <c r="DQ820" s="17"/>
      <c r="DR820" s="17"/>
      <c r="DS820" s="17"/>
      <c r="DT820" s="17"/>
      <c r="DU820" s="17"/>
      <c r="DV820" s="111"/>
      <c r="DW820" s="111"/>
      <c r="DX820" s="111"/>
      <c r="DY820" s="111"/>
      <c r="DZ820" s="111"/>
      <c r="EA820" s="111"/>
      <c r="EB820" s="17"/>
      <c r="EC820" s="17"/>
      <c r="ED820" s="17"/>
      <c r="EE820" s="17"/>
      <c r="EF820" s="17"/>
      <c r="EG820" s="17"/>
      <c r="EH820" s="17"/>
      <c r="EI820" s="17"/>
      <c r="EJ820" s="17"/>
      <c r="EK820" s="17"/>
    </row>
    <row r="821" spans="1:141" ht="16.5" customHeight="1">
      <c r="A821" s="17"/>
      <c r="B821" s="17"/>
      <c r="C821" s="17"/>
      <c r="D821" s="145"/>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46"/>
      <c r="AI821" s="146"/>
      <c r="AJ821" s="17"/>
      <c r="AK821" s="17"/>
      <c r="AL821" s="146"/>
      <c r="AM821" s="146"/>
      <c r="AN821" s="17"/>
      <c r="AO821" s="17"/>
      <c r="AP821" s="17"/>
      <c r="AQ821" s="17"/>
      <c r="AR821" s="17"/>
      <c r="AS821" s="17"/>
      <c r="AT821" s="17"/>
      <c r="AU821" s="17"/>
      <c r="AV821" s="17"/>
      <c r="AW821" s="17"/>
      <c r="AX821" s="17"/>
      <c r="AY821" s="17"/>
      <c r="AZ821" s="17"/>
      <c r="BA821" s="17"/>
      <c r="BB821" s="17"/>
      <c r="BC821" s="17"/>
      <c r="BD821" s="17"/>
      <c r="BE821" s="17"/>
      <c r="BF821" s="17"/>
      <c r="BG821" s="17"/>
      <c r="BH821" s="17"/>
      <c r="BI821" s="17"/>
      <c r="BJ821" s="17"/>
      <c r="BK821" s="17"/>
      <c r="BL821" s="17"/>
      <c r="BM821" s="17"/>
      <c r="BN821" s="17"/>
      <c r="BO821" s="17"/>
      <c r="BP821" s="17"/>
      <c r="BQ821" s="17"/>
      <c r="BR821" s="17"/>
      <c r="BS821" s="17"/>
      <c r="BT821" s="17"/>
      <c r="BU821" s="17"/>
      <c r="BV821" s="17"/>
      <c r="BW821" s="17"/>
      <c r="BX821" s="17"/>
      <c r="BY821" s="17"/>
      <c r="BZ821" s="17"/>
      <c r="CA821" s="17"/>
      <c r="CB821" s="17"/>
      <c r="CC821" s="17"/>
      <c r="CD821" s="17"/>
      <c r="CE821" s="17"/>
      <c r="CF821" s="17"/>
      <c r="CG821" s="17"/>
      <c r="CH821" s="17"/>
      <c r="CI821" s="17"/>
      <c r="CJ821" s="17"/>
      <c r="CK821" s="17"/>
      <c r="CL821" s="17"/>
      <c r="CM821" s="17"/>
      <c r="CN821" s="17"/>
      <c r="CO821" s="17"/>
      <c r="CP821" s="17"/>
      <c r="CQ821" s="17"/>
      <c r="CR821" s="17"/>
      <c r="CS821" s="17"/>
      <c r="CT821" s="17"/>
      <c r="CU821" s="17"/>
      <c r="CV821" s="17"/>
      <c r="CW821" s="17"/>
      <c r="CX821" s="17"/>
      <c r="CY821" s="17"/>
      <c r="CZ821" s="17"/>
      <c r="DA821" s="17"/>
      <c r="DB821" s="17"/>
      <c r="DC821" s="17"/>
      <c r="DD821" s="17"/>
      <c r="DE821" s="17"/>
      <c r="DF821" s="17"/>
      <c r="DG821" s="17"/>
      <c r="DH821" s="17"/>
      <c r="DI821" s="17"/>
      <c r="DJ821" s="17"/>
      <c r="DK821" s="17"/>
      <c r="DL821" s="17"/>
      <c r="DM821" s="17"/>
      <c r="DN821" s="17"/>
      <c r="DO821" s="17"/>
      <c r="DP821" s="17"/>
      <c r="DQ821" s="17"/>
      <c r="DR821" s="17"/>
      <c r="DS821" s="17"/>
      <c r="DT821" s="17"/>
      <c r="DU821" s="17"/>
      <c r="DV821" s="111"/>
      <c r="DW821" s="111"/>
      <c r="DX821" s="111"/>
      <c r="DY821" s="111"/>
      <c r="DZ821" s="111"/>
      <c r="EA821" s="111"/>
      <c r="EB821" s="17"/>
      <c r="EC821" s="17"/>
      <c r="ED821" s="17"/>
      <c r="EE821" s="17"/>
      <c r="EF821" s="17"/>
      <c r="EG821" s="17"/>
      <c r="EH821" s="17"/>
      <c r="EI821" s="17"/>
      <c r="EJ821" s="17"/>
      <c r="EK821" s="17"/>
    </row>
    <row r="822" spans="1:141" ht="16.5" customHeight="1">
      <c r="A822" s="17"/>
      <c r="B822" s="17"/>
      <c r="C822" s="17"/>
      <c r="D822" s="145"/>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46"/>
      <c r="AI822" s="146"/>
      <c r="AJ822" s="17"/>
      <c r="AK822" s="17"/>
      <c r="AL822" s="146"/>
      <c r="AM822" s="146"/>
      <c r="AN822" s="17"/>
      <c r="AO822" s="17"/>
      <c r="AP822" s="17"/>
      <c r="AQ822" s="17"/>
      <c r="AR822" s="17"/>
      <c r="AS822" s="17"/>
      <c r="AT822" s="17"/>
      <c r="AU822" s="17"/>
      <c r="AV822" s="17"/>
      <c r="AW822" s="17"/>
      <c r="AX822" s="17"/>
      <c r="AY822" s="17"/>
      <c r="AZ822" s="17"/>
      <c r="BA822" s="17"/>
      <c r="BB822" s="17"/>
      <c r="BC822" s="17"/>
      <c r="BD822" s="17"/>
      <c r="BE822" s="17"/>
      <c r="BF822" s="17"/>
      <c r="BG822" s="17"/>
      <c r="BH822" s="17"/>
      <c r="BI822" s="17"/>
      <c r="BJ822" s="17"/>
      <c r="BK822" s="17"/>
      <c r="BL822" s="17"/>
      <c r="BM822" s="17"/>
      <c r="BN822" s="17"/>
      <c r="BO822" s="17"/>
      <c r="BP822" s="17"/>
      <c r="BQ822" s="17"/>
      <c r="BR822" s="17"/>
      <c r="BS822" s="17"/>
      <c r="BT822" s="17"/>
      <c r="BU822" s="17"/>
      <c r="BV822" s="17"/>
      <c r="BW822" s="17"/>
      <c r="BX822" s="17"/>
      <c r="BY822" s="17"/>
      <c r="BZ822" s="17"/>
      <c r="CA822" s="17"/>
      <c r="CB822" s="17"/>
      <c r="CC822" s="17"/>
      <c r="CD822" s="17"/>
      <c r="CE822" s="17"/>
      <c r="CF822" s="17"/>
      <c r="CG822" s="17"/>
      <c r="CH822" s="17"/>
      <c r="CI822" s="17"/>
      <c r="CJ822" s="17"/>
      <c r="CK822" s="17"/>
      <c r="CL822" s="17"/>
      <c r="CM822" s="17"/>
      <c r="CN822" s="17"/>
      <c r="CO822" s="17"/>
      <c r="CP822" s="17"/>
      <c r="CQ822" s="17"/>
      <c r="CR822" s="17"/>
      <c r="CS822" s="17"/>
      <c r="CT822" s="17"/>
      <c r="CU822" s="17"/>
      <c r="CV822" s="17"/>
      <c r="CW822" s="17"/>
      <c r="CX822" s="17"/>
      <c r="CY822" s="17"/>
      <c r="CZ822" s="17"/>
      <c r="DA822" s="17"/>
      <c r="DB822" s="17"/>
      <c r="DC822" s="17"/>
      <c r="DD822" s="17"/>
      <c r="DE822" s="17"/>
      <c r="DF822" s="17"/>
      <c r="DG822" s="17"/>
      <c r="DH822" s="17"/>
      <c r="DI822" s="17"/>
      <c r="DJ822" s="17"/>
      <c r="DK822" s="17"/>
      <c r="DL822" s="17"/>
      <c r="DM822" s="17"/>
      <c r="DN822" s="17"/>
      <c r="DO822" s="17"/>
      <c r="DP822" s="17"/>
      <c r="DQ822" s="17"/>
      <c r="DR822" s="17"/>
      <c r="DS822" s="17"/>
      <c r="DT822" s="17"/>
      <c r="DU822" s="17"/>
      <c r="DV822" s="111"/>
      <c r="DW822" s="111"/>
      <c r="DX822" s="111"/>
      <c r="DY822" s="111"/>
      <c r="DZ822" s="111"/>
      <c r="EA822" s="111"/>
      <c r="EB822" s="17"/>
      <c r="EC822" s="17"/>
      <c r="ED822" s="17"/>
      <c r="EE822" s="17"/>
      <c r="EF822" s="17"/>
      <c r="EG822" s="17"/>
      <c r="EH822" s="17"/>
      <c r="EI822" s="17"/>
      <c r="EJ822" s="17"/>
      <c r="EK822" s="17"/>
    </row>
    <row r="823" spans="1:141" ht="16.5" customHeight="1">
      <c r="A823" s="17"/>
      <c r="B823" s="17"/>
      <c r="C823" s="17"/>
      <c r="D823" s="145"/>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46"/>
      <c r="AI823" s="146"/>
      <c r="AJ823" s="17"/>
      <c r="AK823" s="17"/>
      <c r="AL823" s="146"/>
      <c r="AM823" s="146"/>
      <c r="AN823" s="17"/>
      <c r="AO823" s="17"/>
      <c r="AP823" s="17"/>
      <c r="AQ823" s="17"/>
      <c r="AR823" s="17"/>
      <c r="AS823" s="17"/>
      <c r="AT823" s="17"/>
      <c r="AU823" s="17"/>
      <c r="AV823" s="17"/>
      <c r="AW823" s="17"/>
      <c r="AX823" s="17"/>
      <c r="AY823" s="17"/>
      <c r="AZ823" s="17"/>
      <c r="BA823" s="17"/>
      <c r="BB823" s="17"/>
      <c r="BC823" s="17"/>
      <c r="BD823" s="17"/>
      <c r="BE823" s="17"/>
      <c r="BF823" s="17"/>
      <c r="BG823" s="17"/>
      <c r="BH823" s="17"/>
      <c r="BI823" s="17"/>
      <c r="BJ823" s="17"/>
      <c r="BK823" s="17"/>
      <c r="BL823" s="17"/>
      <c r="BM823" s="17"/>
      <c r="BN823" s="17"/>
      <c r="BO823" s="17"/>
      <c r="BP823" s="17"/>
      <c r="BQ823" s="17"/>
      <c r="BR823" s="17"/>
      <c r="BS823" s="17"/>
      <c r="BT823" s="17"/>
      <c r="BU823" s="17"/>
      <c r="BV823" s="17"/>
      <c r="BW823" s="17"/>
      <c r="BX823" s="17"/>
      <c r="BY823" s="17"/>
      <c r="BZ823" s="17"/>
      <c r="CA823" s="17"/>
      <c r="CB823" s="17"/>
      <c r="CC823" s="17"/>
      <c r="CD823" s="17"/>
      <c r="CE823" s="17"/>
      <c r="CF823" s="17"/>
      <c r="CG823" s="17"/>
      <c r="CH823" s="17"/>
      <c r="CI823" s="17"/>
      <c r="CJ823" s="17"/>
      <c r="CK823" s="17"/>
      <c r="CL823" s="17"/>
      <c r="CM823" s="17"/>
      <c r="CN823" s="17"/>
      <c r="CO823" s="17"/>
      <c r="CP823" s="17"/>
      <c r="CQ823" s="17"/>
      <c r="CR823" s="17"/>
      <c r="CS823" s="17"/>
      <c r="CT823" s="17"/>
      <c r="CU823" s="17"/>
      <c r="CV823" s="17"/>
      <c r="CW823" s="17"/>
      <c r="CX823" s="17"/>
      <c r="CY823" s="17"/>
      <c r="CZ823" s="17"/>
      <c r="DA823" s="17"/>
      <c r="DB823" s="17"/>
      <c r="DC823" s="17"/>
      <c r="DD823" s="17"/>
      <c r="DE823" s="17"/>
      <c r="DF823" s="17"/>
      <c r="DG823" s="17"/>
      <c r="DH823" s="17"/>
      <c r="DI823" s="17"/>
      <c r="DJ823" s="17"/>
      <c r="DK823" s="17"/>
      <c r="DL823" s="17"/>
      <c r="DM823" s="17"/>
      <c r="DN823" s="17"/>
      <c r="DO823" s="17"/>
      <c r="DP823" s="17"/>
      <c r="DQ823" s="17"/>
      <c r="DR823" s="17"/>
      <c r="DS823" s="17"/>
      <c r="DT823" s="17"/>
      <c r="DU823" s="17"/>
      <c r="DV823" s="111"/>
      <c r="DW823" s="111"/>
      <c r="DX823" s="111"/>
      <c r="DY823" s="111"/>
      <c r="DZ823" s="111"/>
      <c r="EA823" s="111"/>
      <c r="EB823" s="17"/>
      <c r="EC823" s="17"/>
      <c r="ED823" s="17"/>
      <c r="EE823" s="17"/>
      <c r="EF823" s="17"/>
      <c r="EG823" s="17"/>
      <c r="EH823" s="17"/>
      <c r="EI823" s="17"/>
      <c r="EJ823" s="17"/>
      <c r="EK823" s="17"/>
    </row>
    <row r="824" spans="1:141" ht="16.5" customHeight="1">
      <c r="A824" s="17"/>
      <c r="B824" s="17"/>
      <c r="C824" s="17"/>
      <c r="D824" s="145"/>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46"/>
      <c r="AI824" s="146"/>
      <c r="AJ824" s="17"/>
      <c r="AK824" s="17"/>
      <c r="AL824" s="146"/>
      <c r="AM824" s="146"/>
      <c r="AN824" s="17"/>
      <c r="AO824" s="17"/>
      <c r="AP824" s="17"/>
      <c r="AQ824" s="17"/>
      <c r="AR824" s="17"/>
      <c r="AS824" s="17"/>
      <c r="AT824" s="17"/>
      <c r="AU824" s="17"/>
      <c r="AV824" s="17"/>
      <c r="AW824" s="17"/>
      <c r="AX824" s="17"/>
      <c r="AY824" s="17"/>
      <c r="AZ824" s="17"/>
      <c r="BA824" s="17"/>
      <c r="BB824" s="17"/>
      <c r="BC824" s="17"/>
      <c r="BD824" s="17"/>
      <c r="BE824" s="17"/>
      <c r="BF824" s="17"/>
      <c r="BG824" s="17"/>
      <c r="BH824" s="17"/>
      <c r="BI824" s="17"/>
      <c r="BJ824" s="17"/>
      <c r="BK824" s="17"/>
      <c r="BL824" s="17"/>
      <c r="BM824" s="17"/>
      <c r="BN824" s="17"/>
      <c r="BO824" s="17"/>
      <c r="BP824" s="17"/>
      <c r="BQ824" s="17"/>
      <c r="BR824" s="17"/>
      <c r="BS824" s="17"/>
      <c r="BT824" s="17"/>
      <c r="BU824" s="17"/>
      <c r="BV824" s="17"/>
      <c r="BW824" s="17"/>
      <c r="BX824" s="17"/>
      <c r="BY824" s="17"/>
      <c r="BZ824" s="17"/>
      <c r="CA824" s="17"/>
      <c r="CB824" s="17"/>
      <c r="CC824" s="17"/>
      <c r="CD824" s="17"/>
      <c r="CE824" s="17"/>
      <c r="CF824" s="17"/>
      <c r="CG824" s="17"/>
      <c r="CH824" s="17"/>
      <c r="CI824" s="17"/>
      <c r="CJ824" s="17"/>
      <c r="CK824" s="17"/>
      <c r="CL824" s="17"/>
      <c r="CM824" s="17"/>
      <c r="CN824" s="17"/>
      <c r="CO824" s="17"/>
      <c r="CP824" s="17"/>
      <c r="CQ824" s="17"/>
      <c r="CR824" s="17"/>
      <c r="CS824" s="17"/>
      <c r="CT824" s="17"/>
      <c r="CU824" s="17"/>
      <c r="CV824" s="17"/>
      <c r="CW824" s="17"/>
      <c r="CX824" s="17"/>
      <c r="CY824" s="17"/>
      <c r="CZ824" s="17"/>
      <c r="DA824" s="17"/>
      <c r="DB824" s="17"/>
      <c r="DC824" s="17"/>
      <c r="DD824" s="17"/>
      <c r="DE824" s="17"/>
      <c r="DF824" s="17"/>
      <c r="DG824" s="17"/>
      <c r="DH824" s="17"/>
      <c r="DI824" s="17"/>
      <c r="DJ824" s="17"/>
      <c r="DK824" s="17"/>
      <c r="DL824" s="17"/>
      <c r="DM824" s="17"/>
      <c r="DN824" s="17"/>
      <c r="DO824" s="17"/>
      <c r="DP824" s="17"/>
      <c r="DQ824" s="17"/>
      <c r="DR824" s="17"/>
      <c r="DS824" s="17"/>
      <c r="DT824" s="17"/>
      <c r="DU824" s="17"/>
      <c r="DV824" s="111"/>
      <c r="DW824" s="111"/>
      <c r="DX824" s="111"/>
      <c r="DY824" s="111"/>
      <c r="DZ824" s="111"/>
      <c r="EA824" s="111"/>
      <c r="EB824" s="17"/>
      <c r="EC824" s="17"/>
      <c r="ED824" s="17"/>
      <c r="EE824" s="17"/>
      <c r="EF824" s="17"/>
      <c r="EG824" s="17"/>
      <c r="EH824" s="17"/>
      <c r="EI824" s="17"/>
      <c r="EJ824" s="17"/>
      <c r="EK824" s="17"/>
    </row>
    <row r="825" spans="1:141" ht="16.5" customHeight="1">
      <c r="A825" s="17"/>
      <c r="B825" s="17"/>
      <c r="C825" s="17"/>
      <c r="D825" s="145"/>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46"/>
      <c r="AI825" s="146"/>
      <c r="AJ825" s="17"/>
      <c r="AK825" s="17"/>
      <c r="AL825" s="146"/>
      <c r="AM825" s="146"/>
      <c r="AN825" s="17"/>
      <c r="AO825" s="17"/>
      <c r="AP825" s="17"/>
      <c r="AQ825" s="17"/>
      <c r="AR825" s="17"/>
      <c r="AS825" s="17"/>
      <c r="AT825" s="17"/>
      <c r="AU825" s="17"/>
      <c r="AV825" s="17"/>
      <c r="AW825" s="17"/>
      <c r="AX825" s="17"/>
      <c r="AY825" s="17"/>
      <c r="AZ825" s="17"/>
      <c r="BA825" s="17"/>
      <c r="BB825" s="17"/>
      <c r="BC825" s="17"/>
      <c r="BD825" s="17"/>
      <c r="BE825" s="17"/>
      <c r="BF825" s="17"/>
      <c r="BG825" s="17"/>
      <c r="BH825" s="17"/>
      <c r="BI825" s="17"/>
      <c r="BJ825" s="17"/>
      <c r="BK825" s="17"/>
      <c r="BL825" s="17"/>
      <c r="BM825" s="17"/>
      <c r="BN825" s="17"/>
      <c r="BO825" s="17"/>
      <c r="BP825" s="17"/>
      <c r="BQ825" s="17"/>
      <c r="BR825" s="17"/>
      <c r="BS825" s="17"/>
      <c r="BT825" s="17"/>
      <c r="BU825" s="17"/>
      <c r="BV825" s="17"/>
      <c r="BW825" s="17"/>
      <c r="BX825" s="17"/>
      <c r="BY825" s="17"/>
      <c r="BZ825" s="17"/>
      <c r="CA825" s="17"/>
      <c r="CB825" s="17"/>
      <c r="CC825" s="17"/>
      <c r="CD825" s="17"/>
      <c r="CE825" s="17"/>
      <c r="CF825" s="17"/>
      <c r="CG825" s="17"/>
      <c r="CH825" s="17"/>
      <c r="CI825" s="17"/>
      <c r="CJ825" s="17"/>
      <c r="CK825" s="17"/>
      <c r="CL825" s="17"/>
      <c r="CM825" s="17"/>
      <c r="CN825" s="17"/>
      <c r="CO825" s="17"/>
      <c r="CP825" s="17"/>
      <c r="CQ825" s="17"/>
      <c r="CR825" s="17"/>
      <c r="CS825" s="17"/>
      <c r="CT825" s="17"/>
      <c r="CU825" s="17"/>
      <c r="CV825" s="17"/>
      <c r="CW825" s="17"/>
      <c r="CX825" s="17"/>
      <c r="CY825" s="17"/>
      <c r="CZ825" s="17"/>
      <c r="DA825" s="17"/>
      <c r="DB825" s="17"/>
      <c r="DC825" s="17"/>
      <c r="DD825" s="17"/>
      <c r="DE825" s="17"/>
      <c r="DF825" s="17"/>
      <c r="DG825" s="17"/>
      <c r="DH825" s="17"/>
      <c r="DI825" s="17"/>
      <c r="DJ825" s="17"/>
      <c r="DK825" s="17"/>
      <c r="DL825" s="17"/>
      <c r="DM825" s="17"/>
      <c r="DN825" s="17"/>
      <c r="DO825" s="17"/>
      <c r="DP825" s="17"/>
      <c r="DQ825" s="17"/>
      <c r="DR825" s="17"/>
      <c r="DS825" s="17"/>
      <c r="DT825" s="17"/>
      <c r="DU825" s="17"/>
      <c r="DV825" s="111"/>
      <c r="DW825" s="111"/>
      <c r="DX825" s="111"/>
      <c r="DY825" s="111"/>
      <c r="DZ825" s="111"/>
      <c r="EA825" s="111"/>
      <c r="EB825" s="17"/>
      <c r="EC825" s="17"/>
      <c r="ED825" s="17"/>
      <c r="EE825" s="17"/>
      <c r="EF825" s="17"/>
      <c r="EG825" s="17"/>
      <c r="EH825" s="17"/>
      <c r="EI825" s="17"/>
      <c r="EJ825" s="17"/>
      <c r="EK825" s="17"/>
    </row>
    <row r="826" spans="1:141" ht="16.5" customHeight="1">
      <c r="A826" s="17"/>
      <c r="B826" s="17"/>
      <c r="C826" s="17"/>
      <c r="D826" s="145"/>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46"/>
      <c r="AI826" s="146"/>
      <c r="AJ826" s="17"/>
      <c r="AK826" s="17"/>
      <c r="AL826" s="146"/>
      <c r="AM826" s="146"/>
      <c r="AN826" s="17"/>
      <c r="AO826" s="17"/>
      <c r="AP826" s="17"/>
      <c r="AQ826" s="17"/>
      <c r="AR826" s="17"/>
      <c r="AS826" s="17"/>
      <c r="AT826" s="17"/>
      <c r="AU826" s="17"/>
      <c r="AV826" s="17"/>
      <c r="AW826" s="17"/>
      <c r="AX826" s="17"/>
      <c r="AY826" s="17"/>
      <c r="AZ826" s="17"/>
      <c r="BA826" s="17"/>
      <c r="BB826" s="17"/>
      <c r="BC826" s="17"/>
      <c r="BD826" s="17"/>
      <c r="BE826" s="17"/>
      <c r="BF826" s="17"/>
      <c r="BG826" s="17"/>
      <c r="BH826" s="17"/>
      <c r="BI826" s="17"/>
      <c r="BJ826" s="17"/>
      <c r="BK826" s="17"/>
      <c r="BL826" s="17"/>
      <c r="BM826" s="17"/>
      <c r="BN826" s="17"/>
      <c r="BO826" s="17"/>
      <c r="BP826" s="17"/>
      <c r="BQ826" s="17"/>
      <c r="BR826" s="17"/>
      <c r="BS826" s="17"/>
      <c r="BT826" s="17"/>
      <c r="BU826" s="17"/>
      <c r="BV826" s="17"/>
      <c r="BW826" s="17"/>
      <c r="BX826" s="17"/>
      <c r="BY826" s="17"/>
      <c r="BZ826" s="17"/>
      <c r="CA826" s="17"/>
      <c r="CB826" s="17"/>
      <c r="CC826" s="17"/>
      <c r="CD826" s="17"/>
      <c r="CE826" s="17"/>
      <c r="CF826" s="17"/>
      <c r="CG826" s="17"/>
      <c r="CH826" s="17"/>
      <c r="CI826" s="17"/>
      <c r="CJ826" s="17"/>
      <c r="CK826" s="17"/>
      <c r="CL826" s="17"/>
      <c r="CM826" s="17"/>
      <c r="CN826" s="17"/>
      <c r="CO826" s="17"/>
      <c r="CP826" s="17"/>
      <c r="CQ826" s="17"/>
      <c r="CR826" s="17"/>
      <c r="CS826" s="17"/>
      <c r="CT826" s="17"/>
      <c r="CU826" s="17"/>
      <c r="CV826" s="17"/>
      <c r="CW826" s="17"/>
      <c r="CX826" s="17"/>
      <c r="CY826" s="17"/>
      <c r="CZ826" s="17"/>
      <c r="DA826" s="17"/>
      <c r="DB826" s="17"/>
      <c r="DC826" s="17"/>
      <c r="DD826" s="17"/>
      <c r="DE826" s="17"/>
      <c r="DF826" s="17"/>
      <c r="DG826" s="17"/>
      <c r="DH826" s="17"/>
      <c r="DI826" s="17"/>
      <c r="DJ826" s="17"/>
      <c r="DK826" s="17"/>
      <c r="DL826" s="17"/>
      <c r="DM826" s="17"/>
      <c r="DN826" s="17"/>
      <c r="DO826" s="17"/>
      <c r="DP826" s="17"/>
      <c r="DQ826" s="17"/>
      <c r="DR826" s="17"/>
      <c r="DS826" s="17"/>
      <c r="DT826" s="17"/>
      <c r="DU826" s="17"/>
      <c r="DV826" s="111"/>
      <c r="DW826" s="111"/>
      <c r="DX826" s="111"/>
      <c r="DY826" s="111"/>
      <c r="DZ826" s="111"/>
      <c r="EA826" s="111"/>
      <c r="EB826" s="17"/>
      <c r="EC826" s="17"/>
      <c r="ED826" s="17"/>
      <c r="EE826" s="17"/>
      <c r="EF826" s="17"/>
      <c r="EG826" s="17"/>
      <c r="EH826" s="17"/>
      <c r="EI826" s="17"/>
      <c r="EJ826" s="17"/>
      <c r="EK826" s="17"/>
    </row>
    <row r="827" spans="1:141" ht="16.5" customHeight="1">
      <c r="A827" s="17"/>
      <c r="B827" s="17"/>
      <c r="C827" s="17"/>
      <c r="D827" s="145"/>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46"/>
      <c r="AI827" s="146"/>
      <c r="AJ827" s="17"/>
      <c r="AK827" s="17"/>
      <c r="AL827" s="146"/>
      <c r="AM827" s="146"/>
      <c r="AN827" s="17"/>
      <c r="AO827" s="17"/>
      <c r="AP827" s="17"/>
      <c r="AQ827" s="17"/>
      <c r="AR827" s="17"/>
      <c r="AS827" s="17"/>
      <c r="AT827" s="17"/>
      <c r="AU827" s="17"/>
      <c r="AV827" s="17"/>
      <c r="AW827" s="17"/>
      <c r="AX827" s="17"/>
      <c r="AY827" s="17"/>
      <c r="AZ827" s="17"/>
      <c r="BA827" s="17"/>
      <c r="BB827" s="17"/>
      <c r="BC827" s="17"/>
      <c r="BD827" s="17"/>
      <c r="BE827" s="17"/>
      <c r="BF827" s="17"/>
      <c r="BG827" s="17"/>
      <c r="BH827" s="17"/>
      <c r="BI827" s="17"/>
      <c r="BJ827" s="17"/>
      <c r="BK827" s="17"/>
      <c r="BL827" s="17"/>
      <c r="BM827" s="17"/>
      <c r="BN827" s="17"/>
      <c r="BO827" s="17"/>
      <c r="BP827" s="17"/>
      <c r="BQ827" s="17"/>
      <c r="BR827" s="17"/>
      <c r="BS827" s="17"/>
      <c r="BT827" s="17"/>
      <c r="BU827" s="17"/>
      <c r="BV827" s="17"/>
      <c r="BW827" s="17"/>
      <c r="BX827" s="17"/>
      <c r="BY827" s="17"/>
      <c r="BZ827" s="17"/>
      <c r="CA827" s="17"/>
      <c r="CB827" s="17"/>
      <c r="CC827" s="17"/>
      <c r="CD827" s="17"/>
      <c r="CE827" s="17"/>
      <c r="CF827" s="17"/>
      <c r="CG827" s="17"/>
      <c r="CH827" s="17"/>
      <c r="CI827" s="17"/>
      <c r="CJ827" s="17"/>
      <c r="CK827" s="17"/>
      <c r="CL827" s="17"/>
      <c r="CM827" s="17"/>
      <c r="CN827" s="17"/>
      <c r="CO827" s="17"/>
      <c r="CP827" s="17"/>
      <c r="CQ827" s="17"/>
      <c r="CR827" s="17"/>
      <c r="CS827" s="17"/>
      <c r="CT827" s="17"/>
      <c r="CU827" s="17"/>
      <c r="CV827" s="17"/>
      <c r="CW827" s="17"/>
      <c r="CX827" s="17"/>
      <c r="CY827" s="17"/>
      <c r="CZ827" s="17"/>
      <c r="DA827" s="17"/>
      <c r="DB827" s="17"/>
      <c r="DC827" s="17"/>
      <c r="DD827" s="17"/>
      <c r="DE827" s="17"/>
      <c r="DF827" s="17"/>
      <c r="DG827" s="17"/>
      <c r="DH827" s="17"/>
      <c r="DI827" s="17"/>
      <c r="DJ827" s="17"/>
      <c r="DK827" s="17"/>
      <c r="DL827" s="17"/>
      <c r="DM827" s="17"/>
      <c r="DN827" s="17"/>
      <c r="DO827" s="17"/>
      <c r="DP827" s="17"/>
      <c r="DQ827" s="17"/>
      <c r="DR827" s="17"/>
      <c r="DS827" s="17"/>
      <c r="DT827" s="17"/>
      <c r="DU827" s="17"/>
      <c r="DV827" s="111"/>
      <c r="DW827" s="111"/>
      <c r="DX827" s="111"/>
      <c r="DY827" s="111"/>
      <c r="DZ827" s="111"/>
      <c r="EA827" s="111"/>
      <c r="EB827" s="17"/>
      <c r="EC827" s="17"/>
      <c r="ED827" s="17"/>
      <c r="EE827" s="17"/>
      <c r="EF827" s="17"/>
      <c r="EG827" s="17"/>
      <c r="EH827" s="17"/>
      <c r="EI827" s="17"/>
      <c r="EJ827" s="17"/>
      <c r="EK827" s="17"/>
    </row>
    <row r="828" spans="1:141" ht="16.5" customHeight="1">
      <c r="A828" s="17"/>
      <c r="B828" s="17"/>
      <c r="C828" s="17"/>
      <c r="D828" s="145"/>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46"/>
      <c r="AI828" s="146"/>
      <c r="AJ828" s="17"/>
      <c r="AK828" s="17"/>
      <c r="AL828" s="146"/>
      <c r="AM828" s="146"/>
      <c r="AN828" s="17"/>
      <c r="AO828" s="17"/>
      <c r="AP828" s="17"/>
      <c r="AQ828" s="17"/>
      <c r="AR828" s="17"/>
      <c r="AS828" s="17"/>
      <c r="AT828" s="17"/>
      <c r="AU828" s="17"/>
      <c r="AV828" s="17"/>
      <c r="AW828" s="17"/>
      <c r="AX828" s="17"/>
      <c r="AY828" s="17"/>
      <c r="AZ828" s="17"/>
      <c r="BA828" s="17"/>
      <c r="BB828" s="17"/>
      <c r="BC828" s="17"/>
      <c r="BD828" s="17"/>
      <c r="BE828" s="17"/>
      <c r="BF828" s="17"/>
      <c r="BG828" s="17"/>
      <c r="BH828" s="17"/>
      <c r="BI828" s="17"/>
      <c r="BJ828" s="17"/>
      <c r="BK828" s="17"/>
      <c r="BL828" s="17"/>
      <c r="BM828" s="17"/>
      <c r="BN828" s="17"/>
      <c r="BO828" s="17"/>
      <c r="BP828" s="17"/>
      <c r="BQ828" s="17"/>
      <c r="BR828" s="17"/>
      <c r="BS828" s="17"/>
      <c r="BT828" s="17"/>
      <c r="BU828" s="17"/>
      <c r="BV828" s="17"/>
      <c r="BW828" s="17"/>
      <c r="BX828" s="17"/>
      <c r="BY828" s="17"/>
      <c r="BZ828" s="17"/>
      <c r="CA828" s="17"/>
      <c r="CB828" s="17"/>
      <c r="CC828" s="17"/>
      <c r="CD828" s="17"/>
      <c r="CE828" s="17"/>
      <c r="CF828" s="17"/>
      <c r="CG828" s="17"/>
      <c r="CH828" s="17"/>
      <c r="CI828" s="17"/>
      <c r="CJ828" s="17"/>
      <c r="CK828" s="17"/>
      <c r="CL828" s="17"/>
      <c r="CM828" s="17"/>
      <c r="CN828" s="17"/>
      <c r="CO828" s="17"/>
      <c r="CP828" s="17"/>
      <c r="CQ828" s="17"/>
      <c r="CR828" s="17"/>
      <c r="CS828" s="17"/>
      <c r="CT828" s="17"/>
      <c r="CU828" s="17"/>
      <c r="CV828" s="17"/>
      <c r="CW828" s="17"/>
      <c r="CX828" s="17"/>
      <c r="CY828" s="17"/>
      <c r="CZ828" s="17"/>
      <c r="DA828" s="17"/>
      <c r="DB828" s="17"/>
      <c r="DC828" s="17"/>
      <c r="DD828" s="17"/>
      <c r="DE828" s="17"/>
      <c r="DF828" s="17"/>
      <c r="DG828" s="17"/>
      <c r="DH828" s="17"/>
      <c r="DI828" s="17"/>
      <c r="DJ828" s="17"/>
      <c r="DK828" s="17"/>
      <c r="DL828" s="17"/>
      <c r="DM828" s="17"/>
      <c r="DN828" s="17"/>
      <c r="DO828" s="17"/>
      <c r="DP828" s="17"/>
      <c r="DQ828" s="17"/>
      <c r="DR828" s="17"/>
      <c r="DS828" s="17"/>
      <c r="DT828" s="17"/>
      <c r="DU828" s="17"/>
      <c r="DV828" s="111"/>
      <c r="DW828" s="111"/>
      <c r="DX828" s="111"/>
      <c r="DY828" s="111"/>
      <c r="DZ828" s="111"/>
      <c r="EA828" s="111"/>
      <c r="EB828" s="17"/>
      <c r="EC828" s="17"/>
      <c r="ED828" s="17"/>
      <c r="EE828" s="17"/>
      <c r="EF828" s="17"/>
      <c r="EG828" s="17"/>
      <c r="EH828" s="17"/>
      <c r="EI828" s="17"/>
      <c r="EJ828" s="17"/>
      <c r="EK828" s="17"/>
    </row>
    <row r="829" spans="1:141" ht="16.5" customHeight="1">
      <c r="A829" s="17"/>
      <c r="B829" s="17"/>
      <c r="C829" s="17"/>
      <c r="D829" s="145"/>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46"/>
      <c r="AI829" s="146"/>
      <c r="AJ829" s="17"/>
      <c r="AK829" s="17"/>
      <c r="AL829" s="146"/>
      <c r="AM829" s="146"/>
      <c r="AN829" s="17"/>
      <c r="AO829" s="17"/>
      <c r="AP829" s="17"/>
      <c r="AQ829" s="17"/>
      <c r="AR829" s="17"/>
      <c r="AS829" s="17"/>
      <c r="AT829" s="17"/>
      <c r="AU829" s="17"/>
      <c r="AV829" s="17"/>
      <c r="AW829" s="17"/>
      <c r="AX829" s="17"/>
      <c r="AY829" s="17"/>
      <c r="AZ829" s="17"/>
      <c r="BA829" s="17"/>
      <c r="BB829" s="17"/>
      <c r="BC829" s="17"/>
      <c r="BD829" s="17"/>
      <c r="BE829" s="17"/>
      <c r="BF829" s="17"/>
      <c r="BG829" s="17"/>
      <c r="BH829" s="17"/>
      <c r="BI829" s="17"/>
      <c r="BJ829" s="17"/>
      <c r="BK829" s="17"/>
      <c r="BL829" s="17"/>
      <c r="BM829" s="17"/>
      <c r="BN829" s="17"/>
      <c r="BO829" s="17"/>
      <c r="BP829" s="17"/>
      <c r="BQ829" s="17"/>
      <c r="BR829" s="17"/>
      <c r="BS829" s="17"/>
      <c r="BT829" s="17"/>
      <c r="BU829" s="17"/>
      <c r="BV829" s="17"/>
      <c r="BW829" s="17"/>
      <c r="BX829" s="17"/>
      <c r="BY829" s="17"/>
      <c r="BZ829" s="17"/>
      <c r="CA829" s="17"/>
      <c r="CB829" s="17"/>
      <c r="CC829" s="17"/>
      <c r="CD829" s="17"/>
      <c r="CE829" s="17"/>
      <c r="CF829" s="17"/>
      <c r="CG829" s="17"/>
      <c r="CH829" s="17"/>
      <c r="CI829" s="17"/>
      <c r="CJ829" s="17"/>
      <c r="CK829" s="17"/>
      <c r="CL829" s="17"/>
      <c r="CM829" s="17"/>
      <c r="CN829" s="17"/>
      <c r="CO829" s="17"/>
      <c r="CP829" s="17"/>
      <c r="CQ829" s="17"/>
      <c r="CR829" s="17"/>
      <c r="CS829" s="17"/>
      <c r="CT829" s="17"/>
      <c r="CU829" s="17"/>
      <c r="CV829" s="17"/>
      <c r="CW829" s="17"/>
      <c r="CX829" s="17"/>
      <c r="CY829" s="17"/>
      <c r="CZ829" s="17"/>
      <c r="DA829" s="17"/>
      <c r="DB829" s="17"/>
      <c r="DC829" s="17"/>
      <c r="DD829" s="17"/>
      <c r="DE829" s="17"/>
      <c r="DF829" s="17"/>
      <c r="DG829" s="17"/>
      <c r="DH829" s="17"/>
      <c r="DI829" s="17"/>
      <c r="DJ829" s="17"/>
      <c r="DK829" s="17"/>
      <c r="DL829" s="17"/>
      <c r="DM829" s="17"/>
      <c r="DN829" s="17"/>
      <c r="DO829" s="17"/>
      <c r="DP829" s="17"/>
      <c r="DQ829" s="17"/>
      <c r="DR829" s="17"/>
      <c r="DS829" s="17"/>
      <c r="DT829" s="17"/>
      <c r="DU829" s="17"/>
      <c r="DV829" s="111"/>
      <c r="DW829" s="111"/>
      <c r="DX829" s="111"/>
      <c r="DY829" s="111"/>
      <c r="DZ829" s="111"/>
      <c r="EA829" s="111"/>
      <c r="EB829" s="17"/>
      <c r="EC829" s="17"/>
      <c r="ED829" s="17"/>
      <c r="EE829" s="17"/>
      <c r="EF829" s="17"/>
      <c r="EG829" s="17"/>
      <c r="EH829" s="17"/>
      <c r="EI829" s="17"/>
      <c r="EJ829" s="17"/>
      <c r="EK829" s="17"/>
    </row>
    <row r="830" spans="1:141" ht="16.5" customHeight="1">
      <c r="A830" s="17"/>
      <c r="B830" s="17"/>
      <c r="C830" s="17"/>
      <c r="D830" s="145"/>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46"/>
      <c r="AI830" s="146"/>
      <c r="AJ830" s="17"/>
      <c r="AK830" s="17"/>
      <c r="AL830" s="146"/>
      <c r="AM830" s="146"/>
      <c r="AN830" s="17"/>
      <c r="AO830" s="17"/>
      <c r="AP830" s="17"/>
      <c r="AQ830" s="17"/>
      <c r="AR830" s="17"/>
      <c r="AS830" s="17"/>
      <c r="AT830" s="17"/>
      <c r="AU830" s="17"/>
      <c r="AV830" s="17"/>
      <c r="AW830" s="17"/>
      <c r="AX830" s="17"/>
      <c r="AY830" s="17"/>
      <c r="AZ830" s="17"/>
      <c r="BA830" s="17"/>
      <c r="BB830" s="17"/>
      <c r="BC830" s="17"/>
      <c r="BD830" s="17"/>
      <c r="BE830" s="17"/>
      <c r="BF830" s="17"/>
      <c r="BG830" s="17"/>
      <c r="BH830" s="17"/>
      <c r="BI830" s="17"/>
      <c r="BJ830" s="17"/>
      <c r="BK830" s="17"/>
      <c r="BL830" s="17"/>
      <c r="BM830" s="17"/>
      <c r="BN830" s="17"/>
      <c r="BO830" s="17"/>
      <c r="BP830" s="17"/>
      <c r="BQ830" s="17"/>
      <c r="BR830" s="17"/>
      <c r="BS830" s="17"/>
      <c r="BT830" s="17"/>
      <c r="BU830" s="17"/>
      <c r="BV830" s="17"/>
      <c r="BW830" s="17"/>
      <c r="BX830" s="17"/>
      <c r="BY830" s="17"/>
      <c r="BZ830" s="17"/>
      <c r="CA830" s="17"/>
      <c r="CB830" s="17"/>
      <c r="CC830" s="17"/>
      <c r="CD830" s="17"/>
      <c r="CE830" s="17"/>
      <c r="CF830" s="17"/>
      <c r="CG830" s="17"/>
      <c r="CH830" s="17"/>
      <c r="CI830" s="17"/>
      <c r="CJ830" s="17"/>
      <c r="CK830" s="17"/>
      <c r="CL830" s="17"/>
      <c r="CM830" s="17"/>
      <c r="CN830" s="17"/>
      <c r="CO830" s="17"/>
      <c r="CP830" s="17"/>
      <c r="CQ830" s="17"/>
      <c r="CR830" s="17"/>
      <c r="CS830" s="17"/>
      <c r="CT830" s="17"/>
      <c r="CU830" s="17"/>
      <c r="CV830" s="17"/>
      <c r="CW830" s="17"/>
      <c r="CX830" s="17"/>
      <c r="CY830" s="17"/>
      <c r="CZ830" s="17"/>
      <c r="DA830" s="17"/>
      <c r="DB830" s="17"/>
      <c r="DC830" s="17"/>
      <c r="DD830" s="17"/>
      <c r="DE830" s="17"/>
      <c r="DF830" s="17"/>
      <c r="DG830" s="17"/>
      <c r="DH830" s="17"/>
      <c r="DI830" s="17"/>
      <c r="DJ830" s="17"/>
      <c r="DK830" s="17"/>
      <c r="DL830" s="17"/>
      <c r="DM830" s="17"/>
      <c r="DN830" s="17"/>
      <c r="DO830" s="17"/>
      <c r="DP830" s="17"/>
      <c r="DQ830" s="17"/>
      <c r="DR830" s="17"/>
      <c r="DS830" s="17"/>
      <c r="DT830" s="17"/>
      <c r="DU830" s="17"/>
      <c r="DV830" s="111"/>
      <c r="DW830" s="111"/>
      <c r="DX830" s="111"/>
      <c r="DY830" s="111"/>
      <c r="DZ830" s="111"/>
      <c r="EA830" s="111"/>
      <c r="EB830" s="17"/>
      <c r="EC830" s="17"/>
      <c r="ED830" s="17"/>
      <c r="EE830" s="17"/>
      <c r="EF830" s="17"/>
      <c r="EG830" s="17"/>
      <c r="EH830" s="17"/>
      <c r="EI830" s="17"/>
      <c r="EJ830" s="17"/>
      <c r="EK830" s="17"/>
    </row>
    <row r="831" spans="1:141" ht="16.5" customHeight="1">
      <c r="A831" s="17"/>
      <c r="B831" s="17"/>
      <c r="C831" s="17"/>
      <c r="D831" s="145"/>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46"/>
      <c r="AI831" s="146"/>
      <c r="AJ831" s="17"/>
      <c r="AK831" s="17"/>
      <c r="AL831" s="146"/>
      <c r="AM831" s="146"/>
      <c r="AN831" s="17"/>
      <c r="AO831" s="17"/>
      <c r="AP831" s="17"/>
      <c r="AQ831" s="17"/>
      <c r="AR831" s="17"/>
      <c r="AS831" s="17"/>
      <c r="AT831" s="17"/>
      <c r="AU831" s="17"/>
      <c r="AV831" s="17"/>
      <c r="AW831" s="17"/>
      <c r="AX831" s="17"/>
      <c r="AY831" s="17"/>
      <c r="AZ831" s="17"/>
      <c r="BA831" s="17"/>
      <c r="BB831" s="17"/>
      <c r="BC831" s="17"/>
      <c r="BD831" s="17"/>
      <c r="BE831" s="17"/>
      <c r="BF831" s="17"/>
      <c r="BG831" s="17"/>
      <c r="BH831" s="17"/>
      <c r="BI831" s="17"/>
      <c r="BJ831" s="17"/>
      <c r="BK831" s="17"/>
      <c r="BL831" s="17"/>
      <c r="BM831" s="17"/>
      <c r="BN831" s="17"/>
      <c r="BO831" s="17"/>
      <c r="BP831" s="17"/>
      <c r="BQ831" s="17"/>
      <c r="BR831" s="17"/>
      <c r="BS831" s="17"/>
      <c r="BT831" s="17"/>
      <c r="BU831" s="17"/>
      <c r="BV831" s="17"/>
      <c r="BW831" s="17"/>
      <c r="BX831" s="17"/>
      <c r="BY831" s="17"/>
      <c r="BZ831" s="17"/>
      <c r="CA831" s="17"/>
      <c r="CB831" s="17"/>
      <c r="CC831" s="17"/>
      <c r="CD831" s="17"/>
      <c r="CE831" s="17"/>
      <c r="CF831" s="17"/>
      <c r="CG831" s="17"/>
      <c r="CH831" s="17"/>
      <c r="CI831" s="17"/>
      <c r="CJ831" s="17"/>
      <c r="CK831" s="17"/>
      <c r="CL831" s="17"/>
      <c r="CM831" s="17"/>
      <c r="CN831" s="17"/>
      <c r="CO831" s="17"/>
      <c r="CP831" s="17"/>
      <c r="CQ831" s="17"/>
      <c r="CR831" s="17"/>
      <c r="CS831" s="17"/>
      <c r="CT831" s="17"/>
      <c r="CU831" s="17"/>
      <c r="CV831" s="17"/>
      <c r="CW831" s="17"/>
      <c r="CX831" s="17"/>
      <c r="CY831" s="17"/>
      <c r="CZ831" s="17"/>
      <c r="DA831" s="17"/>
      <c r="DB831" s="17"/>
      <c r="DC831" s="17"/>
      <c r="DD831" s="17"/>
      <c r="DE831" s="17"/>
      <c r="DF831" s="17"/>
      <c r="DG831" s="17"/>
      <c r="DH831" s="17"/>
      <c r="DI831" s="17"/>
      <c r="DJ831" s="17"/>
      <c r="DK831" s="17"/>
      <c r="DL831" s="17"/>
      <c r="DM831" s="17"/>
      <c r="DN831" s="17"/>
      <c r="DO831" s="17"/>
      <c r="DP831" s="17"/>
      <c r="DQ831" s="17"/>
      <c r="DR831" s="17"/>
      <c r="DS831" s="17"/>
      <c r="DT831" s="17"/>
      <c r="DU831" s="17"/>
      <c r="DV831" s="111"/>
      <c r="DW831" s="111"/>
      <c r="DX831" s="111"/>
      <c r="DY831" s="111"/>
      <c r="DZ831" s="111"/>
      <c r="EA831" s="111"/>
      <c r="EB831" s="17"/>
      <c r="EC831" s="17"/>
      <c r="ED831" s="17"/>
      <c r="EE831" s="17"/>
      <c r="EF831" s="17"/>
      <c r="EG831" s="17"/>
      <c r="EH831" s="17"/>
      <c r="EI831" s="17"/>
      <c r="EJ831" s="17"/>
      <c r="EK831" s="17"/>
    </row>
    <row r="832" spans="1:141" ht="16.5" customHeight="1">
      <c r="A832" s="17"/>
      <c r="B832" s="17"/>
      <c r="C832" s="17"/>
      <c r="D832" s="145"/>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46"/>
      <c r="AI832" s="146"/>
      <c r="AJ832" s="17"/>
      <c r="AK832" s="17"/>
      <c r="AL832" s="146"/>
      <c r="AM832" s="146"/>
      <c r="AN832" s="17"/>
      <c r="AO832" s="17"/>
      <c r="AP832" s="17"/>
      <c r="AQ832" s="17"/>
      <c r="AR832" s="17"/>
      <c r="AS832" s="17"/>
      <c r="AT832" s="17"/>
      <c r="AU832" s="17"/>
      <c r="AV832" s="17"/>
      <c r="AW832" s="17"/>
      <c r="AX832" s="17"/>
      <c r="AY832" s="17"/>
      <c r="AZ832" s="17"/>
      <c r="BA832" s="17"/>
      <c r="BB832" s="17"/>
      <c r="BC832" s="17"/>
      <c r="BD832" s="17"/>
      <c r="BE832" s="17"/>
      <c r="BF832" s="17"/>
      <c r="BG832" s="17"/>
      <c r="BH832" s="17"/>
      <c r="BI832" s="17"/>
      <c r="BJ832" s="17"/>
      <c r="BK832" s="17"/>
      <c r="BL832" s="17"/>
      <c r="BM832" s="17"/>
      <c r="BN832" s="17"/>
      <c r="BO832" s="17"/>
      <c r="BP832" s="17"/>
      <c r="BQ832" s="17"/>
      <c r="BR832" s="17"/>
      <c r="BS832" s="17"/>
      <c r="BT832" s="17"/>
      <c r="BU832" s="17"/>
      <c r="BV832" s="17"/>
      <c r="BW832" s="17"/>
      <c r="BX832" s="17"/>
      <c r="BY832" s="17"/>
      <c r="BZ832" s="17"/>
      <c r="CA832" s="17"/>
      <c r="CB832" s="17"/>
      <c r="CC832" s="17"/>
      <c r="CD832" s="17"/>
      <c r="CE832" s="17"/>
      <c r="CF832" s="17"/>
      <c r="CG832" s="17"/>
      <c r="CH832" s="17"/>
      <c r="CI832" s="17"/>
      <c r="CJ832" s="17"/>
      <c r="CK832" s="17"/>
      <c r="CL832" s="17"/>
      <c r="CM832" s="17"/>
      <c r="CN832" s="17"/>
      <c r="CO832" s="17"/>
      <c r="CP832" s="17"/>
      <c r="CQ832" s="17"/>
      <c r="CR832" s="17"/>
      <c r="CS832" s="17"/>
      <c r="CT832" s="17"/>
      <c r="CU832" s="17"/>
      <c r="CV832" s="17"/>
      <c r="CW832" s="17"/>
      <c r="CX832" s="17"/>
      <c r="CY832" s="17"/>
      <c r="CZ832" s="17"/>
      <c r="DA832" s="17"/>
      <c r="DB832" s="17"/>
      <c r="DC832" s="17"/>
      <c r="DD832" s="17"/>
      <c r="DE832" s="17"/>
      <c r="DF832" s="17"/>
      <c r="DG832" s="17"/>
      <c r="DH832" s="17"/>
      <c r="DI832" s="17"/>
      <c r="DJ832" s="17"/>
      <c r="DK832" s="17"/>
      <c r="DL832" s="17"/>
      <c r="DM832" s="17"/>
      <c r="DN832" s="17"/>
      <c r="DO832" s="17"/>
      <c r="DP832" s="17"/>
      <c r="DQ832" s="17"/>
      <c r="DR832" s="17"/>
      <c r="DS832" s="17"/>
      <c r="DT832" s="17"/>
      <c r="DU832" s="17"/>
      <c r="DV832" s="111"/>
      <c r="DW832" s="111"/>
      <c r="DX832" s="111"/>
      <c r="DY832" s="111"/>
      <c r="DZ832" s="111"/>
      <c r="EA832" s="111"/>
      <c r="EB832" s="17"/>
      <c r="EC832" s="17"/>
      <c r="ED832" s="17"/>
      <c r="EE832" s="17"/>
      <c r="EF832" s="17"/>
      <c r="EG832" s="17"/>
      <c r="EH832" s="17"/>
      <c r="EI832" s="17"/>
      <c r="EJ832" s="17"/>
      <c r="EK832" s="17"/>
    </row>
    <row r="833" spans="1:141" ht="16.5" customHeight="1">
      <c r="A833" s="17"/>
      <c r="B833" s="17"/>
      <c r="C833" s="17"/>
      <c r="D833" s="145"/>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46"/>
      <c r="AI833" s="146"/>
      <c r="AJ833" s="17"/>
      <c r="AK833" s="17"/>
      <c r="AL833" s="146"/>
      <c r="AM833" s="146"/>
      <c r="AN833" s="17"/>
      <c r="AO833" s="17"/>
      <c r="AP833" s="17"/>
      <c r="AQ833" s="17"/>
      <c r="AR833" s="17"/>
      <c r="AS833" s="17"/>
      <c r="AT833" s="17"/>
      <c r="AU833" s="17"/>
      <c r="AV833" s="17"/>
      <c r="AW833" s="17"/>
      <c r="AX833" s="17"/>
      <c r="AY833" s="17"/>
      <c r="AZ833" s="17"/>
      <c r="BA833" s="17"/>
      <c r="BB833" s="17"/>
      <c r="BC833" s="17"/>
      <c r="BD833" s="17"/>
      <c r="BE833" s="17"/>
      <c r="BF833" s="17"/>
      <c r="BG833" s="17"/>
      <c r="BH833" s="17"/>
      <c r="BI833" s="17"/>
      <c r="BJ833" s="17"/>
      <c r="BK833" s="17"/>
      <c r="BL833" s="17"/>
      <c r="BM833" s="17"/>
      <c r="BN833" s="17"/>
      <c r="BO833" s="17"/>
      <c r="BP833" s="17"/>
      <c r="BQ833" s="17"/>
      <c r="BR833" s="17"/>
      <c r="BS833" s="17"/>
      <c r="BT833" s="17"/>
      <c r="BU833" s="17"/>
      <c r="BV833" s="17"/>
      <c r="BW833" s="17"/>
      <c r="BX833" s="17"/>
      <c r="BY833" s="17"/>
      <c r="BZ833" s="17"/>
      <c r="CA833" s="17"/>
      <c r="CB833" s="17"/>
      <c r="CC833" s="17"/>
      <c r="CD833" s="17"/>
      <c r="CE833" s="17"/>
      <c r="CF833" s="17"/>
      <c r="CG833" s="17"/>
      <c r="CH833" s="17"/>
      <c r="CI833" s="17"/>
      <c r="CJ833" s="17"/>
      <c r="CK833" s="17"/>
      <c r="CL833" s="17"/>
      <c r="CM833" s="17"/>
      <c r="CN833" s="17"/>
      <c r="CO833" s="17"/>
      <c r="CP833" s="17"/>
      <c r="CQ833" s="17"/>
      <c r="CR833" s="17"/>
      <c r="CS833" s="17"/>
      <c r="CT833" s="17"/>
      <c r="CU833" s="17"/>
      <c r="CV833" s="17"/>
      <c r="CW833" s="17"/>
      <c r="CX833" s="17"/>
      <c r="CY833" s="17"/>
      <c r="CZ833" s="17"/>
      <c r="DA833" s="17"/>
      <c r="DB833" s="17"/>
      <c r="DC833" s="17"/>
      <c r="DD833" s="17"/>
      <c r="DE833" s="17"/>
      <c r="DF833" s="17"/>
      <c r="DG833" s="17"/>
      <c r="DH833" s="17"/>
      <c r="DI833" s="17"/>
      <c r="DJ833" s="17"/>
      <c r="DK833" s="17"/>
      <c r="DL833" s="17"/>
      <c r="DM833" s="17"/>
      <c r="DN833" s="17"/>
      <c r="DO833" s="17"/>
      <c r="DP833" s="17"/>
      <c r="DQ833" s="17"/>
      <c r="DR833" s="17"/>
      <c r="DS833" s="17"/>
      <c r="DT833" s="17"/>
      <c r="DU833" s="17"/>
      <c r="DV833" s="111"/>
      <c r="DW833" s="111"/>
      <c r="DX833" s="111"/>
      <c r="DY833" s="111"/>
      <c r="DZ833" s="111"/>
      <c r="EA833" s="111"/>
      <c r="EB833" s="17"/>
      <c r="EC833" s="17"/>
      <c r="ED833" s="17"/>
      <c r="EE833" s="17"/>
      <c r="EF833" s="17"/>
      <c r="EG833" s="17"/>
      <c r="EH833" s="17"/>
      <c r="EI833" s="17"/>
      <c r="EJ833" s="17"/>
      <c r="EK833" s="17"/>
    </row>
    <row r="834" spans="1:141" ht="16.5" customHeight="1">
      <c r="A834" s="17"/>
      <c r="B834" s="17"/>
      <c r="C834" s="17"/>
      <c r="D834" s="145"/>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46"/>
      <c r="AI834" s="146"/>
      <c r="AJ834" s="17"/>
      <c r="AK834" s="17"/>
      <c r="AL834" s="146"/>
      <c r="AM834" s="146"/>
      <c r="AN834" s="17"/>
      <c r="AO834" s="17"/>
      <c r="AP834" s="17"/>
      <c r="AQ834" s="17"/>
      <c r="AR834" s="17"/>
      <c r="AS834" s="17"/>
      <c r="AT834" s="17"/>
      <c r="AU834" s="17"/>
      <c r="AV834" s="17"/>
      <c r="AW834" s="17"/>
      <c r="AX834" s="17"/>
      <c r="AY834" s="17"/>
      <c r="AZ834" s="17"/>
      <c r="BA834" s="17"/>
      <c r="BB834" s="17"/>
      <c r="BC834" s="17"/>
      <c r="BD834" s="17"/>
      <c r="BE834" s="17"/>
      <c r="BF834" s="17"/>
      <c r="BG834" s="17"/>
      <c r="BH834" s="17"/>
      <c r="BI834" s="17"/>
      <c r="BJ834" s="17"/>
      <c r="BK834" s="17"/>
      <c r="BL834" s="17"/>
      <c r="BM834" s="17"/>
      <c r="BN834" s="17"/>
      <c r="BO834" s="17"/>
      <c r="BP834" s="17"/>
      <c r="BQ834" s="17"/>
      <c r="BR834" s="17"/>
      <c r="BS834" s="17"/>
      <c r="BT834" s="17"/>
      <c r="BU834" s="17"/>
      <c r="BV834" s="17"/>
      <c r="BW834" s="17"/>
      <c r="BX834" s="17"/>
      <c r="BY834" s="17"/>
      <c r="BZ834" s="17"/>
      <c r="CA834" s="17"/>
      <c r="CB834" s="17"/>
      <c r="CC834" s="17"/>
      <c r="CD834" s="17"/>
      <c r="CE834" s="17"/>
      <c r="CF834" s="17"/>
      <c r="CG834" s="17"/>
      <c r="CH834" s="17"/>
      <c r="CI834" s="17"/>
      <c r="CJ834" s="17"/>
      <c r="CK834" s="17"/>
      <c r="CL834" s="17"/>
      <c r="CM834" s="17"/>
      <c r="CN834" s="17"/>
      <c r="CO834" s="17"/>
      <c r="CP834" s="17"/>
      <c r="CQ834" s="17"/>
      <c r="CR834" s="17"/>
      <c r="CS834" s="17"/>
      <c r="CT834" s="17"/>
      <c r="CU834" s="17"/>
      <c r="CV834" s="17"/>
      <c r="CW834" s="17"/>
      <c r="CX834" s="17"/>
      <c r="CY834" s="17"/>
      <c r="CZ834" s="17"/>
      <c r="DA834" s="17"/>
      <c r="DB834" s="17"/>
      <c r="DC834" s="17"/>
      <c r="DD834" s="17"/>
      <c r="DE834" s="17"/>
      <c r="DF834" s="17"/>
      <c r="DG834" s="17"/>
      <c r="DH834" s="17"/>
      <c r="DI834" s="17"/>
      <c r="DJ834" s="17"/>
      <c r="DK834" s="17"/>
      <c r="DL834" s="17"/>
      <c r="DM834" s="17"/>
      <c r="DN834" s="17"/>
      <c r="DO834" s="17"/>
      <c r="DP834" s="17"/>
      <c r="DQ834" s="17"/>
      <c r="DR834" s="17"/>
      <c r="DS834" s="17"/>
      <c r="DT834" s="17"/>
      <c r="DU834" s="17"/>
      <c r="DV834" s="111"/>
      <c r="DW834" s="111"/>
      <c r="DX834" s="111"/>
      <c r="DY834" s="111"/>
      <c r="DZ834" s="111"/>
      <c r="EA834" s="111"/>
      <c r="EB834" s="17"/>
      <c r="EC834" s="17"/>
      <c r="ED834" s="17"/>
      <c r="EE834" s="17"/>
      <c r="EF834" s="17"/>
      <c r="EG834" s="17"/>
      <c r="EH834" s="17"/>
      <c r="EI834" s="17"/>
      <c r="EJ834" s="17"/>
      <c r="EK834" s="17"/>
    </row>
    <row r="835" spans="1:141" ht="16.5" customHeight="1">
      <c r="A835" s="17"/>
      <c r="B835" s="17"/>
      <c r="C835" s="17"/>
      <c r="D835" s="145"/>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46"/>
      <c r="AI835" s="146"/>
      <c r="AJ835" s="17"/>
      <c r="AK835" s="17"/>
      <c r="AL835" s="146"/>
      <c r="AM835" s="146"/>
      <c r="AN835" s="17"/>
      <c r="AO835" s="17"/>
      <c r="AP835" s="17"/>
      <c r="AQ835" s="17"/>
      <c r="AR835" s="17"/>
      <c r="AS835" s="17"/>
      <c r="AT835" s="17"/>
      <c r="AU835" s="17"/>
      <c r="AV835" s="17"/>
      <c r="AW835" s="17"/>
      <c r="AX835" s="17"/>
      <c r="AY835" s="17"/>
      <c r="AZ835" s="17"/>
      <c r="BA835" s="17"/>
      <c r="BB835" s="17"/>
      <c r="BC835" s="17"/>
      <c r="BD835" s="17"/>
      <c r="BE835" s="17"/>
      <c r="BF835" s="17"/>
      <c r="BG835" s="17"/>
      <c r="BH835" s="17"/>
      <c r="BI835" s="17"/>
      <c r="BJ835" s="17"/>
      <c r="BK835" s="17"/>
      <c r="BL835" s="17"/>
      <c r="BM835" s="17"/>
      <c r="BN835" s="17"/>
      <c r="BO835" s="17"/>
      <c r="BP835" s="17"/>
      <c r="BQ835" s="17"/>
      <c r="BR835" s="17"/>
      <c r="BS835" s="17"/>
      <c r="BT835" s="17"/>
      <c r="BU835" s="17"/>
      <c r="BV835" s="17"/>
      <c r="BW835" s="17"/>
      <c r="BX835" s="17"/>
      <c r="BY835" s="17"/>
      <c r="BZ835" s="17"/>
      <c r="CA835" s="17"/>
      <c r="CB835" s="17"/>
      <c r="CC835" s="17"/>
      <c r="CD835" s="17"/>
      <c r="CE835" s="17"/>
      <c r="CF835" s="17"/>
      <c r="CG835" s="17"/>
      <c r="CH835" s="17"/>
      <c r="CI835" s="17"/>
      <c r="CJ835" s="17"/>
      <c r="CK835" s="17"/>
      <c r="CL835" s="17"/>
      <c r="CM835" s="17"/>
      <c r="CN835" s="17"/>
      <c r="CO835" s="17"/>
      <c r="CP835" s="17"/>
      <c r="CQ835" s="17"/>
      <c r="CR835" s="17"/>
      <c r="CS835" s="17"/>
      <c r="CT835" s="17"/>
      <c r="CU835" s="17"/>
      <c r="CV835" s="17"/>
      <c r="CW835" s="17"/>
      <c r="CX835" s="17"/>
      <c r="CY835" s="17"/>
      <c r="CZ835" s="17"/>
      <c r="DA835" s="17"/>
      <c r="DB835" s="17"/>
      <c r="DC835" s="17"/>
      <c r="DD835" s="17"/>
      <c r="DE835" s="17"/>
      <c r="DF835" s="17"/>
      <c r="DG835" s="17"/>
      <c r="DH835" s="17"/>
      <c r="DI835" s="17"/>
      <c r="DJ835" s="17"/>
      <c r="DK835" s="17"/>
      <c r="DL835" s="17"/>
      <c r="DM835" s="17"/>
      <c r="DN835" s="17"/>
      <c r="DO835" s="17"/>
      <c r="DP835" s="17"/>
      <c r="DQ835" s="17"/>
      <c r="DR835" s="17"/>
      <c r="DS835" s="17"/>
      <c r="DT835" s="17"/>
      <c r="DU835" s="17"/>
      <c r="DV835" s="111"/>
      <c r="DW835" s="111"/>
      <c r="DX835" s="111"/>
      <c r="DY835" s="111"/>
      <c r="DZ835" s="111"/>
      <c r="EA835" s="111"/>
      <c r="EB835" s="17"/>
      <c r="EC835" s="17"/>
      <c r="ED835" s="17"/>
      <c r="EE835" s="17"/>
      <c r="EF835" s="17"/>
      <c r="EG835" s="17"/>
      <c r="EH835" s="17"/>
      <c r="EI835" s="17"/>
      <c r="EJ835" s="17"/>
      <c r="EK835" s="17"/>
    </row>
    <row r="836" spans="1:141" ht="16.5" customHeight="1">
      <c r="A836" s="17"/>
      <c r="B836" s="17"/>
      <c r="C836" s="17"/>
      <c r="D836" s="145"/>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46"/>
      <c r="AI836" s="146"/>
      <c r="AJ836" s="17"/>
      <c r="AK836" s="17"/>
      <c r="AL836" s="146"/>
      <c r="AM836" s="146"/>
      <c r="AN836" s="17"/>
      <c r="AO836" s="17"/>
      <c r="AP836" s="17"/>
      <c r="AQ836" s="17"/>
      <c r="AR836" s="17"/>
      <c r="AS836" s="17"/>
      <c r="AT836" s="17"/>
      <c r="AU836" s="17"/>
      <c r="AV836" s="17"/>
      <c r="AW836" s="17"/>
      <c r="AX836" s="17"/>
      <c r="AY836" s="17"/>
      <c r="AZ836" s="17"/>
      <c r="BA836" s="17"/>
      <c r="BB836" s="17"/>
      <c r="BC836" s="17"/>
      <c r="BD836" s="17"/>
      <c r="BE836" s="17"/>
      <c r="BF836" s="17"/>
      <c r="BG836" s="17"/>
      <c r="BH836" s="17"/>
      <c r="BI836" s="17"/>
      <c r="BJ836" s="17"/>
      <c r="BK836" s="17"/>
      <c r="BL836" s="17"/>
      <c r="BM836" s="17"/>
      <c r="BN836" s="17"/>
      <c r="BO836" s="17"/>
      <c r="BP836" s="17"/>
      <c r="BQ836" s="17"/>
      <c r="BR836" s="17"/>
      <c r="BS836" s="17"/>
      <c r="BT836" s="17"/>
      <c r="BU836" s="17"/>
      <c r="BV836" s="17"/>
      <c r="BW836" s="17"/>
      <c r="BX836" s="17"/>
      <c r="BY836" s="17"/>
      <c r="BZ836" s="17"/>
      <c r="CA836" s="17"/>
      <c r="CB836" s="17"/>
      <c r="CC836" s="17"/>
      <c r="CD836" s="17"/>
      <c r="CE836" s="17"/>
      <c r="CF836" s="17"/>
      <c r="CG836" s="17"/>
      <c r="CH836" s="17"/>
      <c r="CI836" s="17"/>
      <c r="CJ836" s="17"/>
      <c r="CK836" s="17"/>
      <c r="CL836" s="17"/>
      <c r="CM836" s="17"/>
      <c r="CN836" s="17"/>
      <c r="CO836" s="17"/>
      <c r="CP836" s="17"/>
      <c r="CQ836" s="17"/>
      <c r="CR836" s="17"/>
      <c r="CS836" s="17"/>
      <c r="CT836" s="17"/>
      <c r="CU836" s="17"/>
      <c r="CV836" s="17"/>
      <c r="CW836" s="17"/>
      <c r="CX836" s="17"/>
      <c r="CY836" s="17"/>
      <c r="CZ836" s="17"/>
      <c r="DA836" s="17"/>
      <c r="DB836" s="17"/>
      <c r="DC836" s="17"/>
      <c r="DD836" s="17"/>
      <c r="DE836" s="17"/>
      <c r="DF836" s="17"/>
      <c r="DG836" s="17"/>
      <c r="DH836" s="17"/>
      <c r="DI836" s="17"/>
      <c r="DJ836" s="17"/>
      <c r="DK836" s="17"/>
      <c r="DL836" s="17"/>
      <c r="DM836" s="17"/>
      <c r="DN836" s="17"/>
      <c r="DO836" s="17"/>
      <c r="DP836" s="17"/>
      <c r="DQ836" s="17"/>
      <c r="DR836" s="17"/>
      <c r="DS836" s="17"/>
      <c r="DT836" s="17"/>
      <c r="DU836" s="17"/>
      <c r="DV836" s="111"/>
      <c r="DW836" s="111"/>
      <c r="DX836" s="111"/>
      <c r="DY836" s="111"/>
      <c r="DZ836" s="111"/>
      <c r="EA836" s="111"/>
      <c r="EB836" s="17"/>
      <c r="EC836" s="17"/>
      <c r="ED836" s="17"/>
      <c r="EE836" s="17"/>
      <c r="EF836" s="17"/>
      <c r="EG836" s="17"/>
      <c r="EH836" s="17"/>
      <c r="EI836" s="17"/>
      <c r="EJ836" s="17"/>
      <c r="EK836" s="17"/>
    </row>
    <row r="837" spans="1:141" ht="16.5" customHeight="1">
      <c r="A837" s="17"/>
      <c r="B837" s="17"/>
      <c r="C837" s="17"/>
      <c r="D837" s="145"/>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46"/>
      <c r="AI837" s="146"/>
      <c r="AJ837" s="17"/>
      <c r="AK837" s="17"/>
      <c r="AL837" s="146"/>
      <c r="AM837" s="146"/>
      <c r="AN837" s="17"/>
      <c r="AO837" s="17"/>
      <c r="AP837" s="17"/>
      <c r="AQ837" s="17"/>
      <c r="AR837" s="17"/>
      <c r="AS837" s="17"/>
      <c r="AT837" s="17"/>
      <c r="AU837" s="17"/>
      <c r="AV837" s="17"/>
      <c r="AW837" s="17"/>
      <c r="AX837" s="17"/>
      <c r="AY837" s="17"/>
      <c r="AZ837" s="17"/>
      <c r="BA837" s="17"/>
      <c r="BB837" s="17"/>
      <c r="BC837" s="17"/>
      <c r="BD837" s="17"/>
      <c r="BE837" s="17"/>
      <c r="BF837" s="17"/>
      <c r="BG837" s="17"/>
      <c r="BH837" s="17"/>
      <c r="BI837" s="17"/>
      <c r="BJ837" s="17"/>
      <c r="BK837" s="17"/>
      <c r="BL837" s="17"/>
      <c r="BM837" s="17"/>
      <c r="BN837" s="17"/>
      <c r="BO837" s="17"/>
      <c r="BP837" s="17"/>
      <c r="BQ837" s="17"/>
      <c r="BR837" s="17"/>
      <c r="BS837" s="17"/>
      <c r="BT837" s="17"/>
      <c r="BU837" s="17"/>
      <c r="BV837" s="17"/>
      <c r="BW837" s="17"/>
      <c r="BX837" s="17"/>
      <c r="BY837" s="17"/>
      <c r="BZ837" s="17"/>
      <c r="CA837" s="17"/>
      <c r="CB837" s="17"/>
      <c r="CC837" s="17"/>
      <c r="CD837" s="17"/>
      <c r="CE837" s="17"/>
      <c r="CF837" s="17"/>
      <c r="CG837" s="17"/>
      <c r="CH837" s="17"/>
      <c r="CI837" s="17"/>
      <c r="CJ837" s="17"/>
      <c r="CK837" s="17"/>
      <c r="CL837" s="17"/>
      <c r="CM837" s="17"/>
      <c r="CN837" s="17"/>
      <c r="CO837" s="17"/>
      <c r="CP837" s="17"/>
      <c r="CQ837" s="17"/>
      <c r="CR837" s="17"/>
      <c r="CS837" s="17"/>
      <c r="CT837" s="17"/>
      <c r="CU837" s="17"/>
      <c r="CV837" s="17"/>
      <c r="CW837" s="17"/>
      <c r="CX837" s="17"/>
      <c r="CY837" s="17"/>
      <c r="CZ837" s="17"/>
      <c r="DA837" s="17"/>
      <c r="DB837" s="17"/>
      <c r="DC837" s="17"/>
      <c r="DD837" s="17"/>
      <c r="DE837" s="17"/>
      <c r="DF837" s="17"/>
      <c r="DG837" s="17"/>
      <c r="DH837" s="17"/>
      <c r="DI837" s="17"/>
      <c r="DJ837" s="17"/>
      <c r="DK837" s="17"/>
      <c r="DL837" s="17"/>
      <c r="DM837" s="17"/>
      <c r="DN837" s="17"/>
      <c r="DO837" s="17"/>
      <c r="DP837" s="17"/>
      <c r="DQ837" s="17"/>
      <c r="DR837" s="17"/>
      <c r="DS837" s="17"/>
      <c r="DT837" s="17"/>
      <c r="DU837" s="17"/>
      <c r="DV837" s="111"/>
      <c r="DW837" s="111"/>
      <c r="DX837" s="111"/>
      <c r="DY837" s="111"/>
      <c r="DZ837" s="111"/>
      <c r="EA837" s="111"/>
      <c r="EB837" s="17"/>
      <c r="EC837" s="17"/>
      <c r="ED837" s="17"/>
      <c r="EE837" s="17"/>
      <c r="EF837" s="17"/>
      <c r="EG837" s="17"/>
      <c r="EH837" s="17"/>
      <c r="EI837" s="17"/>
      <c r="EJ837" s="17"/>
      <c r="EK837" s="17"/>
    </row>
    <row r="838" spans="1:141" ht="16.5" customHeight="1">
      <c r="A838" s="17"/>
      <c r="B838" s="17"/>
      <c r="C838" s="17"/>
      <c r="D838" s="145"/>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46"/>
      <c r="AI838" s="146"/>
      <c r="AJ838" s="17"/>
      <c r="AK838" s="17"/>
      <c r="AL838" s="146"/>
      <c r="AM838" s="146"/>
      <c r="AN838" s="17"/>
      <c r="AO838" s="17"/>
      <c r="AP838" s="17"/>
      <c r="AQ838" s="17"/>
      <c r="AR838" s="17"/>
      <c r="AS838" s="17"/>
      <c r="AT838" s="17"/>
      <c r="AU838" s="17"/>
      <c r="AV838" s="17"/>
      <c r="AW838" s="17"/>
      <c r="AX838" s="17"/>
      <c r="AY838" s="17"/>
      <c r="AZ838" s="17"/>
      <c r="BA838" s="17"/>
      <c r="BB838" s="17"/>
      <c r="BC838" s="17"/>
      <c r="BD838" s="17"/>
      <c r="BE838" s="17"/>
      <c r="BF838" s="17"/>
      <c r="BG838" s="17"/>
      <c r="BH838" s="17"/>
      <c r="BI838" s="17"/>
      <c r="BJ838" s="17"/>
      <c r="BK838" s="17"/>
      <c r="BL838" s="17"/>
      <c r="BM838" s="17"/>
      <c r="BN838" s="17"/>
      <c r="BO838" s="17"/>
      <c r="BP838" s="17"/>
      <c r="BQ838" s="17"/>
      <c r="BR838" s="17"/>
      <c r="BS838" s="17"/>
      <c r="BT838" s="17"/>
      <c r="BU838" s="17"/>
      <c r="BV838" s="17"/>
      <c r="BW838" s="17"/>
      <c r="BX838" s="17"/>
      <c r="BY838" s="17"/>
      <c r="BZ838" s="17"/>
      <c r="CA838" s="17"/>
      <c r="CB838" s="17"/>
      <c r="CC838" s="17"/>
      <c r="CD838" s="17"/>
      <c r="CE838" s="17"/>
      <c r="CF838" s="17"/>
      <c r="CG838" s="17"/>
      <c r="CH838" s="17"/>
      <c r="CI838" s="17"/>
      <c r="CJ838" s="17"/>
      <c r="CK838" s="17"/>
      <c r="CL838" s="17"/>
      <c r="CM838" s="17"/>
      <c r="CN838" s="17"/>
      <c r="CO838" s="17"/>
      <c r="CP838" s="17"/>
      <c r="CQ838" s="17"/>
      <c r="CR838" s="17"/>
      <c r="CS838" s="17"/>
      <c r="CT838" s="17"/>
      <c r="CU838" s="17"/>
      <c r="CV838" s="17"/>
      <c r="CW838" s="17"/>
      <c r="CX838" s="17"/>
      <c r="CY838" s="17"/>
      <c r="CZ838" s="17"/>
      <c r="DA838" s="17"/>
      <c r="DB838" s="17"/>
      <c r="DC838" s="17"/>
      <c r="DD838" s="17"/>
      <c r="DE838" s="17"/>
      <c r="DF838" s="17"/>
      <c r="DG838" s="17"/>
      <c r="DH838" s="17"/>
      <c r="DI838" s="17"/>
      <c r="DJ838" s="17"/>
      <c r="DK838" s="17"/>
      <c r="DL838" s="17"/>
      <c r="DM838" s="17"/>
      <c r="DN838" s="17"/>
      <c r="DO838" s="17"/>
      <c r="DP838" s="17"/>
      <c r="DQ838" s="17"/>
      <c r="DR838" s="17"/>
      <c r="DS838" s="17"/>
      <c r="DT838" s="17"/>
      <c r="DU838" s="17"/>
      <c r="DV838" s="111"/>
      <c r="DW838" s="111"/>
      <c r="DX838" s="111"/>
      <c r="DY838" s="111"/>
      <c r="DZ838" s="111"/>
      <c r="EA838" s="111"/>
      <c r="EB838" s="17"/>
      <c r="EC838" s="17"/>
      <c r="ED838" s="17"/>
      <c r="EE838" s="17"/>
      <c r="EF838" s="17"/>
      <c r="EG838" s="17"/>
      <c r="EH838" s="17"/>
      <c r="EI838" s="17"/>
      <c r="EJ838" s="17"/>
      <c r="EK838" s="17"/>
    </row>
    <row r="839" spans="1:141" ht="16.5" customHeight="1">
      <c r="A839" s="17"/>
      <c r="B839" s="17"/>
      <c r="C839" s="17"/>
      <c r="D839" s="145"/>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46"/>
      <c r="AI839" s="146"/>
      <c r="AJ839" s="17"/>
      <c r="AK839" s="17"/>
      <c r="AL839" s="146"/>
      <c r="AM839" s="146"/>
      <c r="AN839" s="17"/>
      <c r="AO839" s="17"/>
      <c r="AP839" s="17"/>
      <c r="AQ839" s="17"/>
      <c r="AR839" s="17"/>
      <c r="AS839" s="17"/>
      <c r="AT839" s="17"/>
      <c r="AU839" s="17"/>
      <c r="AV839" s="17"/>
      <c r="AW839" s="17"/>
      <c r="AX839" s="17"/>
      <c r="AY839" s="17"/>
      <c r="AZ839" s="17"/>
      <c r="BA839" s="17"/>
      <c r="BB839" s="17"/>
      <c r="BC839" s="17"/>
      <c r="BD839" s="17"/>
      <c r="BE839" s="17"/>
      <c r="BF839" s="17"/>
      <c r="BG839" s="17"/>
      <c r="BH839" s="17"/>
      <c r="BI839" s="17"/>
      <c r="BJ839" s="17"/>
      <c r="BK839" s="17"/>
      <c r="BL839" s="17"/>
      <c r="BM839" s="17"/>
      <c r="BN839" s="17"/>
      <c r="BO839" s="17"/>
      <c r="BP839" s="17"/>
      <c r="BQ839" s="17"/>
      <c r="BR839" s="17"/>
      <c r="BS839" s="17"/>
      <c r="BT839" s="17"/>
      <c r="BU839" s="17"/>
      <c r="BV839" s="17"/>
      <c r="BW839" s="17"/>
      <c r="BX839" s="17"/>
      <c r="BY839" s="17"/>
      <c r="BZ839" s="17"/>
      <c r="CA839" s="17"/>
      <c r="CB839" s="17"/>
      <c r="CC839" s="17"/>
      <c r="CD839" s="17"/>
      <c r="CE839" s="17"/>
      <c r="CF839" s="17"/>
      <c r="CG839" s="17"/>
      <c r="CH839" s="17"/>
      <c r="CI839" s="17"/>
      <c r="CJ839" s="17"/>
      <c r="CK839" s="17"/>
      <c r="CL839" s="17"/>
      <c r="CM839" s="17"/>
      <c r="CN839" s="17"/>
      <c r="CO839" s="17"/>
      <c r="CP839" s="17"/>
      <c r="CQ839" s="17"/>
      <c r="CR839" s="17"/>
      <c r="CS839" s="17"/>
      <c r="CT839" s="17"/>
      <c r="CU839" s="17"/>
      <c r="CV839" s="17"/>
      <c r="CW839" s="17"/>
      <c r="CX839" s="17"/>
      <c r="CY839" s="17"/>
      <c r="CZ839" s="17"/>
      <c r="DA839" s="17"/>
      <c r="DB839" s="17"/>
      <c r="DC839" s="17"/>
      <c r="DD839" s="17"/>
      <c r="DE839" s="17"/>
      <c r="DF839" s="17"/>
      <c r="DG839" s="17"/>
      <c r="DH839" s="17"/>
      <c r="DI839" s="17"/>
      <c r="DJ839" s="17"/>
      <c r="DK839" s="17"/>
      <c r="DL839" s="17"/>
      <c r="DM839" s="17"/>
      <c r="DN839" s="17"/>
      <c r="DO839" s="17"/>
      <c r="DP839" s="17"/>
      <c r="DQ839" s="17"/>
      <c r="DR839" s="17"/>
      <c r="DS839" s="17"/>
      <c r="DT839" s="17"/>
      <c r="DU839" s="17"/>
      <c r="DV839" s="111"/>
      <c r="DW839" s="111"/>
      <c r="DX839" s="111"/>
      <c r="DY839" s="111"/>
      <c r="DZ839" s="111"/>
      <c r="EA839" s="111"/>
      <c r="EB839" s="17"/>
      <c r="EC839" s="17"/>
      <c r="ED839" s="17"/>
      <c r="EE839" s="17"/>
      <c r="EF839" s="17"/>
      <c r="EG839" s="17"/>
      <c r="EH839" s="17"/>
      <c r="EI839" s="17"/>
      <c r="EJ839" s="17"/>
      <c r="EK839" s="17"/>
    </row>
    <row r="840" spans="1:141" ht="16.5" customHeight="1">
      <c r="A840" s="17"/>
      <c r="B840" s="17"/>
      <c r="C840" s="17"/>
      <c r="D840" s="145"/>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46"/>
      <c r="AI840" s="146"/>
      <c r="AJ840" s="17"/>
      <c r="AK840" s="17"/>
      <c r="AL840" s="146"/>
      <c r="AM840" s="146"/>
      <c r="AN840" s="17"/>
      <c r="AO840" s="17"/>
      <c r="AP840" s="17"/>
      <c r="AQ840" s="17"/>
      <c r="AR840" s="17"/>
      <c r="AS840" s="17"/>
      <c r="AT840" s="17"/>
      <c r="AU840" s="17"/>
      <c r="AV840" s="17"/>
      <c r="AW840" s="17"/>
      <c r="AX840" s="17"/>
      <c r="AY840" s="17"/>
      <c r="AZ840" s="17"/>
      <c r="BA840" s="17"/>
      <c r="BB840" s="17"/>
      <c r="BC840" s="17"/>
      <c r="BD840" s="17"/>
      <c r="BE840" s="17"/>
      <c r="BF840" s="17"/>
      <c r="BG840" s="17"/>
      <c r="BH840" s="17"/>
      <c r="BI840" s="17"/>
      <c r="BJ840" s="17"/>
      <c r="BK840" s="17"/>
      <c r="BL840" s="17"/>
      <c r="BM840" s="17"/>
      <c r="BN840" s="17"/>
      <c r="BO840" s="17"/>
      <c r="BP840" s="17"/>
      <c r="BQ840" s="17"/>
      <c r="BR840" s="17"/>
      <c r="BS840" s="17"/>
      <c r="BT840" s="17"/>
      <c r="BU840" s="17"/>
      <c r="BV840" s="17"/>
      <c r="BW840" s="17"/>
      <c r="BX840" s="17"/>
      <c r="BY840" s="17"/>
      <c r="BZ840" s="17"/>
      <c r="CA840" s="17"/>
      <c r="CB840" s="17"/>
      <c r="CC840" s="17"/>
      <c r="CD840" s="17"/>
      <c r="CE840" s="17"/>
      <c r="CF840" s="17"/>
      <c r="CG840" s="17"/>
      <c r="CH840" s="17"/>
      <c r="CI840" s="17"/>
      <c r="CJ840" s="17"/>
      <c r="CK840" s="17"/>
      <c r="CL840" s="17"/>
      <c r="CM840" s="17"/>
      <c r="CN840" s="17"/>
      <c r="CO840" s="17"/>
      <c r="CP840" s="17"/>
      <c r="CQ840" s="17"/>
      <c r="CR840" s="17"/>
      <c r="CS840" s="17"/>
      <c r="CT840" s="17"/>
      <c r="CU840" s="17"/>
      <c r="CV840" s="17"/>
      <c r="CW840" s="17"/>
      <c r="CX840" s="17"/>
      <c r="CY840" s="17"/>
      <c r="CZ840" s="17"/>
      <c r="DA840" s="17"/>
      <c r="DB840" s="17"/>
      <c r="DC840" s="17"/>
      <c r="DD840" s="17"/>
      <c r="DE840" s="17"/>
      <c r="DF840" s="17"/>
      <c r="DG840" s="17"/>
      <c r="DH840" s="17"/>
      <c r="DI840" s="17"/>
      <c r="DJ840" s="17"/>
      <c r="DK840" s="17"/>
      <c r="DL840" s="17"/>
      <c r="DM840" s="17"/>
      <c r="DN840" s="17"/>
      <c r="DO840" s="17"/>
      <c r="DP840" s="17"/>
      <c r="DQ840" s="17"/>
      <c r="DR840" s="17"/>
      <c r="DS840" s="17"/>
      <c r="DT840" s="17"/>
      <c r="DU840" s="17"/>
      <c r="DV840" s="111"/>
      <c r="DW840" s="111"/>
      <c r="DX840" s="111"/>
      <c r="DY840" s="111"/>
      <c r="DZ840" s="111"/>
      <c r="EA840" s="111"/>
      <c r="EB840" s="17"/>
      <c r="EC840" s="17"/>
      <c r="ED840" s="17"/>
      <c r="EE840" s="17"/>
      <c r="EF840" s="17"/>
      <c r="EG840" s="17"/>
      <c r="EH840" s="17"/>
      <c r="EI840" s="17"/>
      <c r="EJ840" s="17"/>
      <c r="EK840" s="17"/>
    </row>
    <row r="841" spans="1:141" ht="16.5" customHeight="1">
      <c r="A841" s="17"/>
      <c r="B841" s="17"/>
      <c r="C841" s="17"/>
      <c r="D841" s="145"/>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46"/>
      <c r="AI841" s="146"/>
      <c r="AJ841" s="17"/>
      <c r="AK841" s="17"/>
      <c r="AL841" s="146"/>
      <c r="AM841" s="146"/>
      <c r="AN841" s="17"/>
      <c r="AO841" s="17"/>
      <c r="AP841" s="17"/>
      <c r="AQ841" s="17"/>
      <c r="AR841" s="17"/>
      <c r="AS841" s="17"/>
      <c r="AT841" s="17"/>
      <c r="AU841" s="17"/>
      <c r="AV841" s="17"/>
      <c r="AW841" s="17"/>
      <c r="AX841" s="17"/>
      <c r="AY841" s="17"/>
      <c r="AZ841" s="17"/>
      <c r="BA841" s="17"/>
      <c r="BB841" s="17"/>
      <c r="BC841" s="17"/>
      <c r="BD841" s="17"/>
      <c r="BE841" s="17"/>
      <c r="BF841" s="17"/>
      <c r="BG841" s="17"/>
      <c r="BH841" s="17"/>
      <c r="BI841" s="17"/>
      <c r="BJ841" s="17"/>
      <c r="BK841" s="17"/>
      <c r="BL841" s="17"/>
      <c r="BM841" s="17"/>
      <c r="BN841" s="17"/>
      <c r="BO841" s="17"/>
      <c r="BP841" s="17"/>
      <c r="BQ841" s="17"/>
      <c r="BR841" s="17"/>
      <c r="BS841" s="17"/>
      <c r="BT841" s="17"/>
      <c r="BU841" s="17"/>
      <c r="BV841" s="17"/>
      <c r="BW841" s="17"/>
      <c r="BX841" s="17"/>
      <c r="BY841" s="17"/>
      <c r="BZ841" s="17"/>
      <c r="CA841" s="17"/>
      <c r="CB841" s="17"/>
      <c r="CC841" s="17"/>
      <c r="CD841" s="17"/>
      <c r="CE841" s="17"/>
      <c r="CF841" s="17"/>
      <c r="CG841" s="17"/>
      <c r="CH841" s="17"/>
      <c r="CI841" s="17"/>
      <c r="CJ841" s="17"/>
      <c r="CK841" s="17"/>
      <c r="CL841" s="17"/>
      <c r="CM841" s="17"/>
      <c r="CN841" s="17"/>
      <c r="CO841" s="17"/>
      <c r="CP841" s="17"/>
      <c r="CQ841" s="17"/>
      <c r="CR841" s="17"/>
      <c r="CS841" s="17"/>
      <c r="CT841" s="17"/>
      <c r="CU841" s="17"/>
      <c r="CV841" s="17"/>
      <c r="CW841" s="17"/>
      <c r="CX841" s="17"/>
      <c r="CY841" s="17"/>
      <c r="CZ841" s="17"/>
      <c r="DA841" s="17"/>
      <c r="DB841" s="17"/>
      <c r="DC841" s="17"/>
      <c r="DD841" s="17"/>
      <c r="DE841" s="17"/>
      <c r="DF841" s="17"/>
      <c r="DG841" s="17"/>
      <c r="DH841" s="17"/>
      <c r="DI841" s="17"/>
      <c r="DJ841" s="17"/>
      <c r="DK841" s="17"/>
      <c r="DL841" s="17"/>
      <c r="DM841" s="17"/>
      <c r="DN841" s="17"/>
      <c r="DO841" s="17"/>
      <c r="DP841" s="17"/>
      <c r="DQ841" s="17"/>
      <c r="DR841" s="17"/>
      <c r="DS841" s="17"/>
      <c r="DT841" s="17"/>
      <c r="DU841" s="17"/>
      <c r="DV841" s="111"/>
      <c r="DW841" s="111"/>
      <c r="DX841" s="111"/>
      <c r="DY841" s="111"/>
      <c r="DZ841" s="111"/>
      <c r="EA841" s="111"/>
      <c r="EB841" s="17"/>
      <c r="EC841" s="17"/>
      <c r="ED841" s="17"/>
      <c r="EE841" s="17"/>
      <c r="EF841" s="17"/>
      <c r="EG841" s="17"/>
      <c r="EH841" s="17"/>
      <c r="EI841" s="17"/>
      <c r="EJ841" s="17"/>
      <c r="EK841" s="17"/>
    </row>
    <row r="842" spans="1:141" ht="16.5" customHeight="1">
      <c r="A842" s="17"/>
      <c r="B842" s="17"/>
      <c r="C842" s="17"/>
      <c r="D842" s="145"/>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46"/>
      <c r="AI842" s="146"/>
      <c r="AJ842" s="17"/>
      <c r="AK842" s="17"/>
      <c r="AL842" s="146"/>
      <c r="AM842" s="146"/>
      <c r="AN842" s="17"/>
      <c r="AO842" s="17"/>
      <c r="AP842" s="17"/>
      <c r="AQ842" s="17"/>
      <c r="AR842" s="17"/>
      <c r="AS842" s="17"/>
      <c r="AT842" s="17"/>
      <c r="AU842" s="17"/>
      <c r="AV842" s="17"/>
      <c r="AW842" s="17"/>
      <c r="AX842" s="17"/>
      <c r="AY842" s="17"/>
      <c r="AZ842" s="17"/>
      <c r="BA842" s="17"/>
      <c r="BB842" s="17"/>
      <c r="BC842" s="17"/>
      <c r="BD842" s="17"/>
      <c r="BE842" s="17"/>
      <c r="BF842" s="17"/>
      <c r="BG842" s="17"/>
      <c r="BH842" s="17"/>
      <c r="BI842" s="17"/>
      <c r="BJ842" s="17"/>
      <c r="BK842" s="17"/>
      <c r="BL842" s="17"/>
      <c r="BM842" s="17"/>
      <c r="BN842" s="17"/>
      <c r="BO842" s="17"/>
      <c r="BP842" s="17"/>
      <c r="BQ842" s="17"/>
      <c r="BR842" s="17"/>
      <c r="BS842" s="17"/>
      <c r="BT842" s="17"/>
      <c r="BU842" s="17"/>
      <c r="BV842" s="17"/>
      <c r="BW842" s="17"/>
      <c r="BX842" s="17"/>
      <c r="BY842" s="17"/>
      <c r="BZ842" s="17"/>
      <c r="CA842" s="17"/>
      <c r="CB842" s="17"/>
      <c r="CC842" s="17"/>
      <c r="CD842" s="17"/>
      <c r="CE842" s="17"/>
      <c r="CF842" s="17"/>
      <c r="CG842" s="17"/>
      <c r="CH842" s="17"/>
      <c r="CI842" s="17"/>
      <c r="CJ842" s="17"/>
      <c r="CK842" s="17"/>
      <c r="CL842" s="17"/>
      <c r="CM842" s="17"/>
      <c r="CN842" s="17"/>
      <c r="CO842" s="17"/>
      <c r="CP842" s="17"/>
      <c r="CQ842" s="17"/>
      <c r="CR842" s="17"/>
      <c r="CS842" s="17"/>
      <c r="CT842" s="17"/>
      <c r="CU842" s="17"/>
      <c r="CV842" s="17"/>
      <c r="CW842" s="17"/>
      <c r="CX842" s="17"/>
      <c r="CY842" s="17"/>
      <c r="CZ842" s="17"/>
      <c r="DA842" s="17"/>
      <c r="DB842" s="17"/>
      <c r="DC842" s="17"/>
      <c r="DD842" s="17"/>
      <c r="DE842" s="17"/>
      <c r="DF842" s="17"/>
      <c r="DG842" s="17"/>
      <c r="DH842" s="17"/>
      <c r="DI842" s="17"/>
      <c r="DJ842" s="17"/>
      <c r="DK842" s="17"/>
      <c r="DL842" s="17"/>
      <c r="DM842" s="17"/>
      <c r="DN842" s="17"/>
      <c r="DO842" s="17"/>
      <c r="DP842" s="17"/>
      <c r="DQ842" s="17"/>
      <c r="DR842" s="17"/>
      <c r="DS842" s="17"/>
      <c r="DT842" s="17"/>
      <c r="DU842" s="17"/>
      <c r="DV842" s="111"/>
      <c r="DW842" s="111"/>
      <c r="DX842" s="111"/>
      <c r="DY842" s="111"/>
      <c r="DZ842" s="111"/>
      <c r="EA842" s="111"/>
      <c r="EB842" s="17"/>
      <c r="EC842" s="17"/>
      <c r="ED842" s="17"/>
      <c r="EE842" s="17"/>
      <c r="EF842" s="17"/>
      <c r="EG842" s="17"/>
      <c r="EH842" s="17"/>
      <c r="EI842" s="17"/>
      <c r="EJ842" s="17"/>
      <c r="EK842" s="17"/>
    </row>
    <row r="843" spans="1:141" ht="16.5" customHeight="1">
      <c r="A843" s="17"/>
      <c r="B843" s="17"/>
      <c r="C843" s="17"/>
      <c r="D843" s="145"/>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46"/>
      <c r="AI843" s="146"/>
      <c r="AJ843" s="17"/>
      <c r="AK843" s="17"/>
      <c r="AL843" s="146"/>
      <c r="AM843" s="146"/>
      <c r="AN843" s="17"/>
      <c r="AO843" s="17"/>
      <c r="AP843" s="17"/>
      <c r="AQ843" s="17"/>
      <c r="AR843" s="17"/>
      <c r="AS843" s="17"/>
      <c r="AT843" s="17"/>
      <c r="AU843" s="17"/>
      <c r="AV843" s="17"/>
      <c r="AW843" s="17"/>
      <c r="AX843" s="17"/>
      <c r="AY843" s="17"/>
      <c r="AZ843" s="17"/>
      <c r="BA843" s="17"/>
      <c r="BB843" s="17"/>
      <c r="BC843" s="17"/>
      <c r="BD843" s="17"/>
      <c r="BE843" s="17"/>
      <c r="BF843" s="17"/>
      <c r="BG843" s="17"/>
      <c r="BH843" s="17"/>
      <c r="BI843" s="17"/>
      <c r="BJ843" s="17"/>
      <c r="BK843" s="17"/>
      <c r="BL843" s="17"/>
      <c r="BM843" s="17"/>
      <c r="BN843" s="17"/>
      <c r="BO843" s="17"/>
      <c r="BP843" s="17"/>
      <c r="BQ843" s="17"/>
      <c r="BR843" s="17"/>
      <c r="BS843" s="17"/>
      <c r="BT843" s="17"/>
      <c r="BU843" s="17"/>
      <c r="BV843" s="17"/>
      <c r="BW843" s="17"/>
      <c r="BX843" s="17"/>
      <c r="BY843" s="17"/>
      <c r="BZ843" s="17"/>
      <c r="CA843" s="17"/>
      <c r="CB843" s="17"/>
      <c r="CC843" s="17"/>
      <c r="CD843" s="17"/>
      <c r="CE843" s="17"/>
      <c r="CF843" s="17"/>
      <c r="CG843" s="17"/>
      <c r="CH843" s="17"/>
      <c r="CI843" s="17"/>
      <c r="CJ843" s="17"/>
      <c r="CK843" s="17"/>
      <c r="CL843" s="17"/>
      <c r="CM843" s="17"/>
      <c r="CN843" s="17"/>
      <c r="CO843" s="17"/>
      <c r="CP843" s="17"/>
      <c r="CQ843" s="17"/>
      <c r="CR843" s="17"/>
      <c r="CS843" s="17"/>
      <c r="CT843" s="17"/>
      <c r="CU843" s="17"/>
      <c r="CV843" s="17"/>
      <c r="CW843" s="17"/>
      <c r="CX843" s="17"/>
      <c r="CY843" s="17"/>
      <c r="CZ843" s="17"/>
      <c r="DA843" s="17"/>
      <c r="DB843" s="17"/>
      <c r="DC843" s="17"/>
      <c r="DD843" s="17"/>
      <c r="DE843" s="17"/>
      <c r="DF843" s="17"/>
      <c r="DG843" s="17"/>
      <c r="DH843" s="17"/>
      <c r="DI843" s="17"/>
      <c r="DJ843" s="17"/>
      <c r="DK843" s="17"/>
      <c r="DL843" s="17"/>
      <c r="DM843" s="17"/>
      <c r="DN843" s="17"/>
      <c r="DO843" s="17"/>
      <c r="DP843" s="17"/>
      <c r="DQ843" s="17"/>
      <c r="DR843" s="17"/>
      <c r="DS843" s="17"/>
      <c r="DT843" s="17"/>
      <c r="DU843" s="17"/>
      <c r="DV843" s="111"/>
      <c r="DW843" s="111"/>
      <c r="DX843" s="111"/>
      <c r="DY843" s="111"/>
      <c r="DZ843" s="111"/>
      <c r="EA843" s="111"/>
      <c r="EB843" s="17"/>
      <c r="EC843" s="17"/>
      <c r="ED843" s="17"/>
      <c r="EE843" s="17"/>
      <c r="EF843" s="17"/>
      <c r="EG843" s="17"/>
      <c r="EH843" s="17"/>
      <c r="EI843" s="17"/>
      <c r="EJ843" s="17"/>
      <c r="EK843" s="17"/>
    </row>
    <row r="844" spans="1:141" ht="16.5" customHeight="1">
      <c r="A844" s="17"/>
      <c r="B844" s="17"/>
      <c r="C844" s="17"/>
      <c r="D844" s="145"/>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46"/>
      <c r="AI844" s="146"/>
      <c r="AJ844" s="17"/>
      <c r="AK844" s="17"/>
      <c r="AL844" s="146"/>
      <c r="AM844" s="146"/>
      <c r="AN844" s="17"/>
      <c r="AO844" s="17"/>
      <c r="AP844" s="17"/>
      <c r="AQ844" s="17"/>
      <c r="AR844" s="17"/>
      <c r="AS844" s="17"/>
      <c r="AT844" s="17"/>
      <c r="AU844" s="17"/>
      <c r="AV844" s="17"/>
      <c r="AW844" s="17"/>
      <c r="AX844" s="17"/>
      <c r="AY844" s="17"/>
      <c r="AZ844" s="17"/>
      <c r="BA844" s="17"/>
      <c r="BB844" s="17"/>
      <c r="BC844" s="17"/>
      <c r="BD844" s="17"/>
      <c r="BE844" s="17"/>
      <c r="BF844" s="17"/>
      <c r="BG844" s="17"/>
      <c r="BH844" s="17"/>
      <c r="BI844" s="17"/>
      <c r="BJ844" s="17"/>
      <c r="BK844" s="17"/>
      <c r="BL844" s="17"/>
      <c r="BM844" s="17"/>
      <c r="BN844" s="17"/>
      <c r="BO844" s="17"/>
      <c r="BP844" s="17"/>
      <c r="BQ844" s="17"/>
      <c r="BR844" s="17"/>
      <c r="BS844" s="17"/>
      <c r="BT844" s="17"/>
      <c r="BU844" s="17"/>
      <c r="BV844" s="17"/>
      <c r="BW844" s="17"/>
      <c r="BX844" s="17"/>
      <c r="BY844" s="17"/>
      <c r="BZ844" s="17"/>
      <c r="CA844" s="17"/>
      <c r="CB844" s="17"/>
      <c r="CC844" s="17"/>
      <c r="CD844" s="17"/>
      <c r="CE844" s="17"/>
      <c r="CF844" s="17"/>
      <c r="CG844" s="17"/>
      <c r="CH844" s="17"/>
      <c r="CI844" s="17"/>
      <c r="CJ844" s="17"/>
      <c r="CK844" s="17"/>
      <c r="CL844" s="17"/>
      <c r="CM844" s="17"/>
      <c r="CN844" s="17"/>
      <c r="CO844" s="17"/>
      <c r="CP844" s="17"/>
      <c r="CQ844" s="17"/>
      <c r="CR844" s="17"/>
      <c r="CS844" s="17"/>
      <c r="CT844" s="17"/>
      <c r="CU844" s="17"/>
      <c r="CV844" s="17"/>
      <c r="CW844" s="17"/>
      <c r="CX844" s="17"/>
      <c r="CY844" s="17"/>
      <c r="CZ844" s="17"/>
      <c r="DA844" s="17"/>
      <c r="DB844" s="17"/>
      <c r="DC844" s="17"/>
      <c r="DD844" s="17"/>
      <c r="DE844" s="17"/>
      <c r="DF844" s="17"/>
      <c r="DG844" s="17"/>
      <c r="DH844" s="17"/>
      <c r="DI844" s="17"/>
      <c r="DJ844" s="17"/>
      <c r="DK844" s="17"/>
      <c r="DL844" s="17"/>
      <c r="DM844" s="17"/>
      <c r="DN844" s="17"/>
      <c r="DO844" s="17"/>
      <c r="DP844" s="17"/>
      <c r="DQ844" s="17"/>
      <c r="DR844" s="17"/>
      <c r="DS844" s="17"/>
      <c r="DT844" s="17"/>
      <c r="DU844" s="17"/>
      <c r="DV844" s="111"/>
      <c r="DW844" s="111"/>
      <c r="DX844" s="111"/>
      <c r="DY844" s="111"/>
      <c r="DZ844" s="111"/>
      <c r="EA844" s="111"/>
      <c r="EB844" s="17"/>
      <c r="EC844" s="17"/>
      <c r="ED844" s="17"/>
      <c r="EE844" s="17"/>
      <c r="EF844" s="17"/>
      <c r="EG844" s="17"/>
      <c r="EH844" s="17"/>
      <c r="EI844" s="17"/>
      <c r="EJ844" s="17"/>
      <c r="EK844" s="17"/>
    </row>
    <row r="845" spans="1:141" ht="16.5" customHeight="1">
      <c r="A845" s="17"/>
      <c r="B845" s="17"/>
      <c r="C845" s="17"/>
      <c r="D845" s="145"/>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46"/>
      <c r="AI845" s="146"/>
      <c r="AJ845" s="17"/>
      <c r="AK845" s="17"/>
      <c r="AL845" s="146"/>
      <c r="AM845" s="146"/>
      <c r="AN845" s="17"/>
      <c r="AO845" s="17"/>
      <c r="AP845" s="17"/>
      <c r="AQ845" s="17"/>
      <c r="AR845" s="17"/>
      <c r="AS845" s="17"/>
      <c r="AT845" s="17"/>
      <c r="AU845" s="17"/>
      <c r="AV845" s="17"/>
      <c r="AW845" s="17"/>
      <c r="AX845" s="17"/>
      <c r="AY845" s="17"/>
      <c r="AZ845" s="17"/>
      <c r="BA845" s="17"/>
      <c r="BB845" s="17"/>
      <c r="BC845" s="17"/>
      <c r="BD845" s="17"/>
      <c r="BE845" s="17"/>
      <c r="BF845" s="17"/>
      <c r="BG845" s="17"/>
      <c r="BH845" s="17"/>
      <c r="BI845" s="17"/>
      <c r="BJ845" s="17"/>
      <c r="BK845" s="17"/>
      <c r="BL845" s="17"/>
      <c r="BM845" s="17"/>
      <c r="BN845" s="17"/>
      <c r="BO845" s="17"/>
      <c r="BP845" s="17"/>
      <c r="BQ845" s="17"/>
      <c r="BR845" s="17"/>
      <c r="BS845" s="17"/>
      <c r="BT845" s="17"/>
      <c r="BU845" s="17"/>
      <c r="BV845" s="17"/>
      <c r="BW845" s="17"/>
      <c r="BX845" s="17"/>
      <c r="BY845" s="17"/>
      <c r="BZ845" s="17"/>
      <c r="CA845" s="17"/>
      <c r="CB845" s="17"/>
      <c r="CC845" s="17"/>
      <c r="CD845" s="17"/>
      <c r="CE845" s="17"/>
      <c r="CF845" s="17"/>
      <c r="CG845" s="17"/>
      <c r="CH845" s="17"/>
      <c r="CI845" s="17"/>
      <c r="CJ845" s="17"/>
      <c r="CK845" s="17"/>
      <c r="CL845" s="17"/>
      <c r="CM845" s="17"/>
      <c r="CN845" s="17"/>
      <c r="CO845" s="17"/>
      <c r="CP845" s="17"/>
      <c r="CQ845" s="17"/>
      <c r="CR845" s="17"/>
      <c r="CS845" s="17"/>
      <c r="CT845" s="17"/>
      <c r="CU845" s="17"/>
      <c r="CV845" s="17"/>
      <c r="CW845" s="17"/>
      <c r="CX845" s="17"/>
      <c r="CY845" s="17"/>
      <c r="CZ845" s="17"/>
      <c r="DA845" s="17"/>
      <c r="DB845" s="17"/>
      <c r="DC845" s="17"/>
      <c r="DD845" s="17"/>
      <c r="DE845" s="17"/>
      <c r="DF845" s="17"/>
      <c r="DG845" s="17"/>
      <c r="DH845" s="17"/>
      <c r="DI845" s="17"/>
      <c r="DJ845" s="17"/>
      <c r="DK845" s="17"/>
      <c r="DL845" s="17"/>
      <c r="DM845" s="17"/>
      <c r="DN845" s="17"/>
      <c r="DO845" s="17"/>
      <c r="DP845" s="17"/>
      <c r="DQ845" s="17"/>
      <c r="DR845" s="17"/>
      <c r="DS845" s="17"/>
      <c r="DT845" s="17"/>
      <c r="DU845" s="17"/>
      <c r="DV845" s="111"/>
      <c r="DW845" s="111"/>
      <c r="DX845" s="111"/>
      <c r="DY845" s="111"/>
      <c r="DZ845" s="111"/>
      <c r="EA845" s="111"/>
      <c r="EB845" s="17"/>
      <c r="EC845" s="17"/>
      <c r="ED845" s="17"/>
      <c r="EE845" s="17"/>
      <c r="EF845" s="17"/>
      <c r="EG845" s="17"/>
      <c r="EH845" s="17"/>
      <c r="EI845" s="17"/>
      <c r="EJ845" s="17"/>
      <c r="EK845" s="17"/>
    </row>
    <row r="846" spans="1:141" ht="16.5" customHeight="1">
      <c r="A846" s="17"/>
      <c r="B846" s="17"/>
      <c r="C846" s="17"/>
      <c r="D846" s="145"/>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46"/>
      <c r="AI846" s="146"/>
      <c r="AJ846" s="17"/>
      <c r="AK846" s="17"/>
      <c r="AL846" s="146"/>
      <c r="AM846" s="146"/>
      <c r="AN846" s="17"/>
      <c r="AO846" s="17"/>
      <c r="AP846" s="17"/>
      <c r="AQ846" s="17"/>
      <c r="AR846" s="17"/>
      <c r="AS846" s="17"/>
      <c r="AT846" s="17"/>
      <c r="AU846" s="17"/>
      <c r="AV846" s="17"/>
      <c r="AW846" s="17"/>
      <c r="AX846" s="17"/>
      <c r="AY846" s="17"/>
      <c r="AZ846" s="17"/>
      <c r="BA846" s="17"/>
      <c r="BB846" s="17"/>
      <c r="BC846" s="17"/>
      <c r="BD846" s="17"/>
      <c r="BE846" s="17"/>
      <c r="BF846" s="17"/>
      <c r="BG846" s="17"/>
      <c r="BH846" s="17"/>
      <c r="BI846" s="17"/>
      <c r="BJ846" s="17"/>
      <c r="BK846" s="17"/>
      <c r="BL846" s="17"/>
      <c r="BM846" s="17"/>
      <c r="BN846" s="17"/>
      <c r="BO846" s="17"/>
      <c r="BP846" s="17"/>
      <c r="BQ846" s="17"/>
      <c r="BR846" s="17"/>
      <c r="BS846" s="17"/>
      <c r="BT846" s="17"/>
      <c r="BU846" s="17"/>
      <c r="BV846" s="17"/>
      <c r="BW846" s="17"/>
      <c r="BX846" s="17"/>
      <c r="BY846" s="17"/>
      <c r="BZ846" s="17"/>
      <c r="CA846" s="17"/>
      <c r="CB846" s="17"/>
      <c r="CC846" s="17"/>
      <c r="CD846" s="17"/>
      <c r="CE846" s="17"/>
      <c r="CF846" s="17"/>
      <c r="CG846" s="17"/>
      <c r="CH846" s="17"/>
      <c r="CI846" s="17"/>
      <c r="CJ846" s="17"/>
      <c r="CK846" s="17"/>
      <c r="CL846" s="17"/>
      <c r="CM846" s="17"/>
      <c r="CN846" s="17"/>
      <c r="CO846" s="17"/>
      <c r="CP846" s="17"/>
      <c r="CQ846" s="17"/>
      <c r="CR846" s="17"/>
      <c r="CS846" s="17"/>
      <c r="CT846" s="17"/>
      <c r="CU846" s="17"/>
      <c r="CV846" s="17"/>
      <c r="CW846" s="17"/>
      <c r="CX846" s="17"/>
      <c r="CY846" s="17"/>
      <c r="CZ846" s="17"/>
      <c r="DA846" s="17"/>
      <c r="DB846" s="17"/>
      <c r="DC846" s="17"/>
      <c r="DD846" s="17"/>
      <c r="DE846" s="17"/>
      <c r="DF846" s="17"/>
      <c r="DG846" s="17"/>
      <c r="DH846" s="17"/>
      <c r="DI846" s="17"/>
      <c r="DJ846" s="17"/>
      <c r="DK846" s="17"/>
      <c r="DL846" s="17"/>
      <c r="DM846" s="17"/>
      <c r="DN846" s="17"/>
      <c r="DO846" s="17"/>
      <c r="DP846" s="17"/>
      <c r="DQ846" s="17"/>
      <c r="DR846" s="17"/>
      <c r="DS846" s="17"/>
      <c r="DT846" s="17"/>
      <c r="DU846" s="17"/>
      <c r="DV846" s="111"/>
      <c r="DW846" s="111"/>
      <c r="DX846" s="111"/>
      <c r="DY846" s="111"/>
      <c r="DZ846" s="111"/>
      <c r="EA846" s="111"/>
      <c r="EB846" s="17"/>
      <c r="EC846" s="17"/>
      <c r="ED846" s="17"/>
      <c r="EE846" s="17"/>
      <c r="EF846" s="17"/>
      <c r="EG846" s="17"/>
      <c r="EH846" s="17"/>
      <c r="EI846" s="17"/>
      <c r="EJ846" s="17"/>
      <c r="EK846" s="17"/>
    </row>
    <row r="847" spans="1:141" ht="16.5" customHeight="1">
      <c r="A847" s="17"/>
      <c r="B847" s="17"/>
      <c r="C847" s="17"/>
      <c r="D847" s="145"/>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46"/>
      <c r="AI847" s="146"/>
      <c r="AJ847" s="17"/>
      <c r="AK847" s="17"/>
      <c r="AL847" s="146"/>
      <c r="AM847" s="146"/>
      <c r="AN847" s="17"/>
      <c r="AO847" s="17"/>
      <c r="AP847" s="17"/>
      <c r="AQ847" s="17"/>
      <c r="AR847" s="17"/>
      <c r="AS847" s="17"/>
      <c r="AT847" s="17"/>
      <c r="AU847" s="17"/>
      <c r="AV847" s="17"/>
      <c r="AW847" s="17"/>
      <c r="AX847" s="17"/>
      <c r="AY847" s="17"/>
      <c r="AZ847" s="17"/>
      <c r="BA847" s="17"/>
      <c r="BB847" s="17"/>
      <c r="BC847" s="17"/>
      <c r="BD847" s="17"/>
      <c r="BE847" s="17"/>
      <c r="BF847" s="17"/>
      <c r="BG847" s="17"/>
      <c r="BH847" s="17"/>
      <c r="BI847" s="17"/>
      <c r="BJ847" s="17"/>
      <c r="BK847" s="17"/>
      <c r="BL847" s="17"/>
      <c r="BM847" s="17"/>
      <c r="BN847" s="17"/>
      <c r="BO847" s="17"/>
      <c r="BP847" s="17"/>
      <c r="BQ847" s="17"/>
      <c r="BR847" s="17"/>
      <c r="BS847" s="17"/>
      <c r="BT847" s="17"/>
      <c r="BU847" s="17"/>
      <c r="BV847" s="17"/>
      <c r="BW847" s="17"/>
      <c r="BX847" s="17"/>
      <c r="BY847" s="17"/>
      <c r="BZ847" s="17"/>
      <c r="CA847" s="17"/>
      <c r="CB847" s="17"/>
      <c r="CC847" s="17"/>
      <c r="CD847" s="17"/>
      <c r="CE847" s="17"/>
      <c r="CF847" s="17"/>
      <c r="CG847" s="17"/>
      <c r="CH847" s="17"/>
      <c r="CI847" s="17"/>
      <c r="CJ847" s="17"/>
      <c r="CK847" s="17"/>
      <c r="CL847" s="17"/>
      <c r="CM847" s="17"/>
      <c r="CN847" s="17"/>
      <c r="CO847" s="17"/>
      <c r="CP847" s="17"/>
      <c r="CQ847" s="17"/>
      <c r="CR847" s="17"/>
      <c r="CS847" s="17"/>
      <c r="CT847" s="17"/>
      <c r="CU847" s="17"/>
      <c r="CV847" s="17"/>
      <c r="CW847" s="17"/>
      <c r="CX847" s="17"/>
      <c r="CY847" s="17"/>
      <c r="CZ847" s="17"/>
      <c r="DA847" s="17"/>
      <c r="DB847" s="17"/>
      <c r="DC847" s="17"/>
      <c r="DD847" s="17"/>
      <c r="DE847" s="17"/>
      <c r="DF847" s="17"/>
      <c r="DG847" s="17"/>
      <c r="DH847" s="17"/>
      <c r="DI847" s="17"/>
      <c r="DJ847" s="17"/>
      <c r="DK847" s="17"/>
      <c r="DL847" s="17"/>
      <c r="DM847" s="17"/>
      <c r="DN847" s="17"/>
      <c r="DO847" s="17"/>
      <c r="DP847" s="17"/>
      <c r="DQ847" s="17"/>
      <c r="DR847" s="17"/>
      <c r="DS847" s="17"/>
      <c r="DT847" s="17"/>
      <c r="DU847" s="17"/>
      <c r="DV847" s="111"/>
      <c r="DW847" s="111"/>
      <c r="DX847" s="111"/>
      <c r="DY847" s="111"/>
      <c r="DZ847" s="111"/>
      <c r="EA847" s="111"/>
      <c r="EB847" s="17"/>
      <c r="EC847" s="17"/>
      <c r="ED847" s="17"/>
      <c r="EE847" s="17"/>
      <c r="EF847" s="17"/>
      <c r="EG847" s="17"/>
      <c r="EH847" s="17"/>
      <c r="EI847" s="17"/>
      <c r="EJ847" s="17"/>
      <c r="EK847" s="17"/>
    </row>
    <row r="848" spans="1:141" ht="16.5" customHeight="1">
      <c r="A848" s="17"/>
      <c r="B848" s="17"/>
      <c r="C848" s="17"/>
      <c r="D848" s="145"/>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46"/>
      <c r="AI848" s="146"/>
      <c r="AJ848" s="17"/>
      <c r="AK848" s="17"/>
      <c r="AL848" s="146"/>
      <c r="AM848" s="146"/>
      <c r="AN848" s="17"/>
      <c r="AO848" s="17"/>
      <c r="AP848" s="17"/>
      <c r="AQ848" s="17"/>
      <c r="AR848" s="17"/>
      <c r="AS848" s="17"/>
      <c r="AT848" s="17"/>
      <c r="AU848" s="17"/>
      <c r="AV848" s="17"/>
      <c r="AW848" s="17"/>
      <c r="AX848" s="17"/>
      <c r="AY848" s="17"/>
      <c r="AZ848" s="17"/>
      <c r="BA848" s="17"/>
      <c r="BB848" s="17"/>
      <c r="BC848" s="17"/>
      <c r="BD848" s="17"/>
      <c r="BE848" s="17"/>
      <c r="BF848" s="17"/>
      <c r="BG848" s="17"/>
      <c r="BH848" s="17"/>
      <c r="BI848" s="17"/>
      <c r="BJ848" s="17"/>
      <c r="BK848" s="17"/>
      <c r="BL848" s="17"/>
      <c r="BM848" s="17"/>
      <c r="BN848" s="17"/>
      <c r="BO848" s="17"/>
      <c r="BP848" s="17"/>
      <c r="BQ848" s="17"/>
      <c r="BR848" s="17"/>
      <c r="BS848" s="17"/>
      <c r="BT848" s="17"/>
      <c r="BU848" s="17"/>
      <c r="BV848" s="17"/>
      <c r="BW848" s="17"/>
      <c r="BX848" s="17"/>
      <c r="BY848" s="17"/>
      <c r="BZ848" s="17"/>
      <c r="CA848" s="17"/>
      <c r="CB848" s="17"/>
      <c r="CC848" s="17"/>
      <c r="CD848" s="17"/>
      <c r="CE848" s="17"/>
      <c r="CF848" s="17"/>
      <c r="CG848" s="17"/>
      <c r="CH848" s="17"/>
      <c r="CI848" s="17"/>
      <c r="CJ848" s="17"/>
      <c r="CK848" s="17"/>
      <c r="CL848" s="17"/>
      <c r="CM848" s="17"/>
      <c r="CN848" s="17"/>
      <c r="CO848" s="17"/>
      <c r="CP848" s="17"/>
      <c r="CQ848" s="17"/>
      <c r="CR848" s="17"/>
      <c r="CS848" s="17"/>
      <c r="CT848" s="17"/>
      <c r="CU848" s="17"/>
      <c r="CV848" s="17"/>
      <c r="CW848" s="17"/>
      <c r="CX848" s="17"/>
      <c r="CY848" s="17"/>
      <c r="CZ848" s="17"/>
      <c r="DA848" s="17"/>
      <c r="DB848" s="17"/>
      <c r="DC848" s="17"/>
      <c r="DD848" s="17"/>
      <c r="DE848" s="17"/>
      <c r="DF848" s="17"/>
      <c r="DG848" s="17"/>
      <c r="DH848" s="17"/>
      <c r="DI848" s="17"/>
      <c r="DJ848" s="17"/>
      <c r="DK848" s="17"/>
      <c r="DL848" s="17"/>
      <c r="DM848" s="17"/>
      <c r="DN848" s="17"/>
      <c r="DO848" s="17"/>
      <c r="DP848" s="17"/>
      <c r="DQ848" s="17"/>
      <c r="DR848" s="17"/>
      <c r="DS848" s="17"/>
      <c r="DT848" s="17"/>
      <c r="DU848" s="17"/>
      <c r="DV848" s="111"/>
      <c r="DW848" s="111"/>
      <c r="DX848" s="111"/>
      <c r="DY848" s="111"/>
      <c r="DZ848" s="111"/>
      <c r="EA848" s="111"/>
      <c r="EB848" s="17"/>
      <c r="EC848" s="17"/>
      <c r="ED848" s="17"/>
      <c r="EE848" s="17"/>
      <c r="EF848" s="17"/>
      <c r="EG848" s="17"/>
      <c r="EH848" s="17"/>
      <c r="EI848" s="17"/>
      <c r="EJ848" s="17"/>
      <c r="EK848" s="17"/>
    </row>
    <row r="849" spans="1:141" ht="16.5" customHeight="1">
      <c r="A849" s="17"/>
      <c r="B849" s="17"/>
      <c r="C849" s="17"/>
      <c r="D849" s="145"/>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46"/>
      <c r="AI849" s="146"/>
      <c r="AJ849" s="17"/>
      <c r="AK849" s="17"/>
      <c r="AL849" s="146"/>
      <c r="AM849" s="146"/>
      <c r="AN849" s="17"/>
      <c r="AO849" s="17"/>
      <c r="AP849" s="17"/>
      <c r="AQ849" s="17"/>
      <c r="AR849" s="17"/>
      <c r="AS849" s="17"/>
      <c r="AT849" s="17"/>
      <c r="AU849" s="17"/>
      <c r="AV849" s="17"/>
      <c r="AW849" s="17"/>
      <c r="AX849" s="17"/>
      <c r="AY849" s="17"/>
      <c r="AZ849" s="17"/>
      <c r="BA849" s="17"/>
      <c r="BB849" s="17"/>
      <c r="BC849" s="17"/>
      <c r="BD849" s="17"/>
      <c r="BE849" s="17"/>
      <c r="BF849" s="17"/>
      <c r="BG849" s="17"/>
      <c r="BH849" s="17"/>
      <c r="BI849" s="17"/>
      <c r="BJ849" s="17"/>
      <c r="BK849" s="17"/>
      <c r="BL849" s="17"/>
      <c r="BM849" s="17"/>
      <c r="BN849" s="17"/>
      <c r="BO849" s="17"/>
      <c r="BP849" s="17"/>
      <c r="BQ849" s="17"/>
      <c r="BR849" s="17"/>
      <c r="BS849" s="17"/>
      <c r="BT849" s="17"/>
      <c r="BU849" s="17"/>
      <c r="BV849" s="17"/>
      <c r="BW849" s="17"/>
      <c r="BX849" s="17"/>
      <c r="BY849" s="17"/>
      <c r="BZ849" s="17"/>
      <c r="CA849" s="17"/>
      <c r="CB849" s="17"/>
      <c r="CC849" s="17"/>
      <c r="CD849" s="17"/>
      <c r="CE849" s="17"/>
      <c r="CF849" s="17"/>
      <c r="CG849" s="17"/>
      <c r="CH849" s="17"/>
      <c r="CI849" s="17"/>
      <c r="CJ849" s="17"/>
      <c r="CK849" s="17"/>
      <c r="CL849" s="17"/>
      <c r="CM849" s="17"/>
      <c r="CN849" s="17"/>
      <c r="CO849" s="17"/>
      <c r="CP849" s="17"/>
      <c r="CQ849" s="17"/>
      <c r="CR849" s="17"/>
      <c r="CS849" s="17"/>
      <c r="CT849" s="17"/>
      <c r="CU849" s="17"/>
      <c r="CV849" s="17"/>
      <c r="CW849" s="17"/>
      <c r="CX849" s="17"/>
      <c r="CY849" s="17"/>
      <c r="CZ849" s="17"/>
      <c r="DA849" s="17"/>
      <c r="DB849" s="17"/>
      <c r="DC849" s="17"/>
      <c r="DD849" s="17"/>
      <c r="DE849" s="17"/>
      <c r="DF849" s="17"/>
      <c r="DG849" s="17"/>
      <c r="DH849" s="17"/>
      <c r="DI849" s="17"/>
      <c r="DJ849" s="17"/>
      <c r="DK849" s="17"/>
      <c r="DL849" s="17"/>
      <c r="DM849" s="17"/>
      <c r="DN849" s="17"/>
      <c r="DO849" s="17"/>
      <c r="DP849" s="17"/>
      <c r="DQ849" s="17"/>
      <c r="DR849" s="17"/>
      <c r="DS849" s="17"/>
      <c r="DT849" s="17"/>
      <c r="DU849" s="17"/>
      <c r="DV849" s="111"/>
      <c r="DW849" s="111"/>
      <c r="DX849" s="111"/>
      <c r="DY849" s="111"/>
      <c r="DZ849" s="111"/>
      <c r="EA849" s="111"/>
      <c r="EB849" s="17"/>
      <c r="EC849" s="17"/>
      <c r="ED849" s="17"/>
      <c r="EE849" s="17"/>
      <c r="EF849" s="17"/>
      <c r="EG849" s="17"/>
      <c r="EH849" s="17"/>
      <c r="EI849" s="17"/>
      <c r="EJ849" s="17"/>
      <c r="EK849" s="17"/>
    </row>
    <row r="850" spans="1:141" ht="16.5" customHeight="1">
      <c r="A850" s="17"/>
      <c r="B850" s="17"/>
      <c r="C850" s="17"/>
      <c r="D850" s="145"/>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46"/>
      <c r="AI850" s="146"/>
      <c r="AJ850" s="17"/>
      <c r="AK850" s="17"/>
      <c r="AL850" s="146"/>
      <c r="AM850" s="146"/>
      <c r="AN850" s="17"/>
      <c r="AO850" s="17"/>
      <c r="AP850" s="17"/>
      <c r="AQ850" s="17"/>
      <c r="AR850" s="17"/>
      <c r="AS850" s="17"/>
      <c r="AT850" s="17"/>
      <c r="AU850" s="17"/>
      <c r="AV850" s="17"/>
      <c r="AW850" s="17"/>
      <c r="AX850" s="17"/>
      <c r="AY850" s="17"/>
      <c r="AZ850" s="17"/>
      <c r="BA850" s="17"/>
      <c r="BB850" s="17"/>
      <c r="BC850" s="17"/>
      <c r="BD850" s="17"/>
      <c r="BE850" s="17"/>
      <c r="BF850" s="17"/>
      <c r="BG850" s="17"/>
      <c r="BH850" s="17"/>
      <c r="BI850" s="17"/>
      <c r="BJ850" s="17"/>
      <c r="BK850" s="17"/>
      <c r="BL850" s="17"/>
      <c r="BM850" s="17"/>
      <c r="BN850" s="17"/>
      <c r="BO850" s="17"/>
      <c r="BP850" s="17"/>
      <c r="BQ850" s="17"/>
      <c r="BR850" s="17"/>
      <c r="BS850" s="17"/>
      <c r="BT850" s="17"/>
      <c r="BU850" s="17"/>
      <c r="BV850" s="17"/>
      <c r="BW850" s="17"/>
      <c r="BX850" s="17"/>
      <c r="BY850" s="17"/>
      <c r="BZ850" s="17"/>
      <c r="CA850" s="17"/>
      <c r="CB850" s="17"/>
      <c r="CC850" s="17"/>
      <c r="CD850" s="17"/>
      <c r="CE850" s="17"/>
      <c r="CF850" s="17"/>
      <c r="CG850" s="17"/>
      <c r="CH850" s="17"/>
      <c r="CI850" s="17"/>
      <c r="CJ850" s="17"/>
      <c r="CK850" s="17"/>
      <c r="CL850" s="17"/>
      <c r="CM850" s="17"/>
      <c r="CN850" s="17"/>
      <c r="CO850" s="17"/>
      <c r="CP850" s="17"/>
      <c r="CQ850" s="17"/>
      <c r="CR850" s="17"/>
      <c r="CS850" s="17"/>
      <c r="CT850" s="17"/>
      <c r="CU850" s="17"/>
      <c r="CV850" s="17"/>
      <c r="CW850" s="17"/>
      <c r="CX850" s="17"/>
      <c r="CY850" s="17"/>
      <c r="CZ850" s="17"/>
      <c r="DA850" s="17"/>
      <c r="DB850" s="17"/>
      <c r="DC850" s="17"/>
      <c r="DD850" s="17"/>
      <c r="DE850" s="17"/>
      <c r="DF850" s="17"/>
      <c r="DG850" s="17"/>
      <c r="DH850" s="17"/>
      <c r="DI850" s="17"/>
      <c r="DJ850" s="17"/>
      <c r="DK850" s="17"/>
      <c r="DL850" s="17"/>
      <c r="DM850" s="17"/>
      <c r="DN850" s="17"/>
      <c r="DO850" s="17"/>
      <c r="DP850" s="17"/>
      <c r="DQ850" s="17"/>
      <c r="DR850" s="17"/>
      <c r="DS850" s="17"/>
      <c r="DT850" s="17"/>
      <c r="DU850" s="17"/>
      <c r="DV850" s="111"/>
      <c r="DW850" s="111"/>
      <c r="DX850" s="111"/>
      <c r="DY850" s="111"/>
      <c r="DZ850" s="111"/>
      <c r="EA850" s="111"/>
      <c r="EB850" s="17"/>
      <c r="EC850" s="17"/>
      <c r="ED850" s="17"/>
      <c r="EE850" s="17"/>
      <c r="EF850" s="17"/>
      <c r="EG850" s="17"/>
      <c r="EH850" s="17"/>
      <c r="EI850" s="17"/>
      <c r="EJ850" s="17"/>
      <c r="EK850" s="17"/>
    </row>
    <row r="851" spans="1:141" ht="16.5" customHeight="1">
      <c r="A851" s="17"/>
      <c r="B851" s="17"/>
      <c r="C851" s="17"/>
      <c r="D851" s="145"/>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46"/>
      <c r="AI851" s="146"/>
      <c r="AJ851" s="17"/>
      <c r="AK851" s="17"/>
      <c r="AL851" s="146"/>
      <c r="AM851" s="146"/>
      <c r="AN851" s="17"/>
      <c r="AO851" s="17"/>
      <c r="AP851" s="17"/>
      <c r="AQ851" s="17"/>
      <c r="AR851" s="17"/>
      <c r="AS851" s="17"/>
      <c r="AT851" s="17"/>
      <c r="AU851" s="17"/>
      <c r="AV851" s="17"/>
      <c r="AW851" s="17"/>
      <c r="AX851" s="17"/>
      <c r="AY851" s="17"/>
      <c r="AZ851" s="17"/>
      <c r="BA851" s="17"/>
      <c r="BB851" s="17"/>
      <c r="BC851" s="17"/>
      <c r="BD851" s="17"/>
      <c r="BE851" s="17"/>
      <c r="BF851" s="17"/>
      <c r="BG851" s="17"/>
      <c r="BH851" s="17"/>
      <c r="BI851" s="17"/>
      <c r="BJ851" s="17"/>
      <c r="BK851" s="17"/>
      <c r="BL851" s="17"/>
      <c r="BM851" s="17"/>
      <c r="BN851" s="17"/>
      <c r="BO851" s="17"/>
      <c r="BP851" s="17"/>
      <c r="BQ851" s="17"/>
      <c r="BR851" s="17"/>
      <c r="BS851" s="17"/>
      <c r="BT851" s="17"/>
      <c r="BU851" s="17"/>
      <c r="BV851" s="17"/>
      <c r="BW851" s="17"/>
      <c r="BX851" s="17"/>
      <c r="BY851" s="17"/>
      <c r="BZ851" s="17"/>
      <c r="CA851" s="17"/>
      <c r="CB851" s="17"/>
      <c r="CC851" s="17"/>
      <c r="CD851" s="17"/>
      <c r="CE851" s="17"/>
      <c r="CF851" s="17"/>
      <c r="CG851" s="17"/>
      <c r="CH851" s="17"/>
      <c r="CI851" s="17"/>
      <c r="CJ851" s="17"/>
      <c r="CK851" s="17"/>
      <c r="CL851" s="17"/>
      <c r="CM851" s="17"/>
      <c r="CN851" s="17"/>
      <c r="CO851" s="17"/>
      <c r="CP851" s="17"/>
      <c r="CQ851" s="17"/>
      <c r="CR851" s="17"/>
      <c r="CS851" s="17"/>
      <c r="CT851" s="17"/>
      <c r="CU851" s="17"/>
      <c r="CV851" s="17"/>
      <c r="CW851" s="17"/>
      <c r="CX851" s="17"/>
      <c r="CY851" s="17"/>
      <c r="CZ851" s="17"/>
      <c r="DA851" s="17"/>
      <c r="DB851" s="17"/>
      <c r="DC851" s="17"/>
      <c r="DD851" s="17"/>
      <c r="DE851" s="17"/>
      <c r="DF851" s="17"/>
      <c r="DG851" s="17"/>
      <c r="DH851" s="17"/>
      <c r="DI851" s="17"/>
      <c r="DJ851" s="17"/>
      <c r="DK851" s="17"/>
      <c r="DL851" s="17"/>
      <c r="DM851" s="17"/>
      <c r="DN851" s="17"/>
      <c r="DO851" s="17"/>
      <c r="DP851" s="17"/>
      <c r="DQ851" s="17"/>
      <c r="DR851" s="17"/>
      <c r="DS851" s="17"/>
      <c r="DT851" s="17"/>
      <c r="DU851" s="17"/>
      <c r="DV851" s="111"/>
      <c r="DW851" s="111"/>
      <c r="DX851" s="111"/>
      <c r="DY851" s="111"/>
      <c r="DZ851" s="111"/>
      <c r="EA851" s="111"/>
      <c r="EB851" s="17"/>
      <c r="EC851" s="17"/>
      <c r="ED851" s="17"/>
      <c r="EE851" s="17"/>
      <c r="EF851" s="17"/>
      <c r="EG851" s="17"/>
      <c r="EH851" s="17"/>
      <c r="EI851" s="17"/>
      <c r="EJ851" s="17"/>
      <c r="EK851" s="17"/>
    </row>
    <row r="852" spans="1:141" ht="16.5" customHeight="1">
      <c r="A852" s="17"/>
      <c r="B852" s="17"/>
      <c r="C852" s="17"/>
      <c r="D852" s="145"/>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46"/>
      <c r="AI852" s="146"/>
      <c r="AJ852" s="17"/>
      <c r="AK852" s="17"/>
      <c r="AL852" s="146"/>
      <c r="AM852" s="146"/>
      <c r="AN852" s="17"/>
      <c r="AO852" s="17"/>
      <c r="AP852" s="17"/>
      <c r="AQ852" s="17"/>
      <c r="AR852" s="17"/>
      <c r="AS852" s="17"/>
      <c r="AT852" s="17"/>
      <c r="AU852" s="17"/>
      <c r="AV852" s="17"/>
      <c r="AW852" s="17"/>
      <c r="AX852" s="17"/>
      <c r="AY852" s="17"/>
      <c r="AZ852" s="17"/>
      <c r="BA852" s="17"/>
      <c r="BB852" s="17"/>
      <c r="BC852" s="17"/>
      <c r="BD852" s="17"/>
      <c r="BE852" s="17"/>
      <c r="BF852" s="17"/>
      <c r="BG852" s="17"/>
      <c r="BH852" s="17"/>
      <c r="BI852" s="17"/>
      <c r="BJ852" s="17"/>
      <c r="BK852" s="17"/>
      <c r="BL852" s="17"/>
      <c r="BM852" s="17"/>
      <c r="BN852" s="17"/>
      <c r="BO852" s="17"/>
      <c r="BP852" s="17"/>
      <c r="BQ852" s="17"/>
      <c r="BR852" s="17"/>
      <c r="BS852" s="17"/>
      <c r="BT852" s="17"/>
      <c r="BU852" s="17"/>
      <c r="BV852" s="17"/>
      <c r="BW852" s="17"/>
      <c r="BX852" s="17"/>
      <c r="BY852" s="17"/>
      <c r="BZ852" s="17"/>
      <c r="CA852" s="17"/>
      <c r="CB852" s="17"/>
      <c r="CC852" s="17"/>
      <c r="CD852" s="17"/>
      <c r="CE852" s="17"/>
      <c r="CF852" s="17"/>
      <c r="CG852" s="17"/>
      <c r="CH852" s="17"/>
      <c r="CI852" s="17"/>
      <c r="CJ852" s="17"/>
      <c r="CK852" s="17"/>
      <c r="CL852" s="17"/>
      <c r="CM852" s="17"/>
      <c r="CN852" s="17"/>
      <c r="CO852" s="17"/>
      <c r="CP852" s="17"/>
      <c r="CQ852" s="17"/>
      <c r="CR852" s="17"/>
      <c r="CS852" s="17"/>
      <c r="CT852" s="17"/>
      <c r="CU852" s="17"/>
      <c r="CV852" s="17"/>
      <c r="CW852" s="17"/>
      <c r="CX852" s="17"/>
      <c r="CY852" s="17"/>
      <c r="CZ852" s="17"/>
      <c r="DA852" s="17"/>
      <c r="DB852" s="17"/>
      <c r="DC852" s="17"/>
      <c r="DD852" s="17"/>
      <c r="DE852" s="17"/>
      <c r="DF852" s="17"/>
      <c r="DG852" s="17"/>
      <c r="DH852" s="17"/>
      <c r="DI852" s="17"/>
      <c r="DJ852" s="17"/>
      <c r="DK852" s="17"/>
      <c r="DL852" s="17"/>
      <c r="DM852" s="17"/>
      <c r="DN852" s="17"/>
      <c r="DO852" s="17"/>
      <c r="DP852" s="17"/>
      <c r="DQ852" s="17"/>
      <c r="DR852" s="17"/>
      <c r="DS852" s="17"/>
      <c r="DT852" s="17"/>
      <c r="DU852" s="17"/>
      <c r="DV852" s="111"/>
      <c r="DW852" s="111"/>
      <c r="DX852" s="111"/>
      <c r="DY852" s="111"/>
      <c r="DZ852" s="111"/>
      <c r="EA852" s="111"/>
      <c r="EB852" s="17"/>
      <c r="EC852" s="17"/>
      <c r="ED852" s="17"/>
      <c r="EE852" s="17"/>
      <c r="EF852" s="17"/>
      <c r="EG852" s="17"/>
      <c r="EH852" s="17"/>
      <c r="EI852" s="17"/>
      <c r="EJ852" s="17"/>
      <c r="EK852" s="17"/>
    </row>
    <row r="853" spans="1:141" ht="16.5" customHeight="1">
      <c r="A853" s="17"/>
      <c r="B853" s="17"/>
      <c r="C853" s="17"/>
      <c r="D853" s="145"/>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46"/>
      <c r="AI853" s="146"/>
      <c r="AJ853" s="17"/>
      <c r="AK853" s="17"/>
      <c r="AL853" s="146"/>
      <c r="AM853" s="146"/>
      <c r="AN853" s="17"/>
      <c r="AO853" s="17"/>
      <c r="AP853" s="17"/>
      <c r="AQ853" s="17"/>
      <c r="AR853" s="17"/>
      <c r="AS853" s="17"/>
      <c r="AT853" s="17"/>
      <c r="AU853" s="17"/>
      <c r="AV853" s="17"/>
      <c r="AW853" s="17"/>
      <c r="AX853" s="17"/>
      <c r="AY853" s="17"/>
      <c r="AZ853" s="17"/>
      <c r="BA853" s="17"/>
      <c r="BB853" s="17"/>
      <c r="BC853" s="17"/>
      <c r="BD853" s="17"/>
      <c r="BE853" s="17"/>
      <c r="BF853" s="17"/>
      <c r="BG853" s="17"/>
      <c r="BH853" s="17"/>
      <c r="BI853" s="17"/>
      <c r="BJ853" s="17"/>
      <c r="BK853" s="17"/>
      <c r="BL853" s="17"/>
      <c r="BM853" s="17"/>
      <c r="BN853" s="17"/>
      <c r="BO853" s="17"/>
      <c r="BP853" s="17"/>
      <c r="BQ853" s="17"/>
      <c r="BR853" s="17"/>
      <c r="BS853" s="17"/>
      <c r="BT853" s="17"/>
      <c r="BU853" s="17"/>
      <c r="BV853" s="17"/>
      <c r="BW853" s="17"/>
      <c r="BX853" s="17"/>
      <c r="BY853" s="17"/>
      <c r="BZ853" s="17"/>
      <c r="CA853" s="17"/>
      <c r="CB853" s="17"/>
      <c r="CC853" s="17"/>
      <c r="CD853" s="17"/>
      <c r="CE853" s="17"/>
      <c r="CF853" s="17"/>
      <c r="CG853" s="17"/>
      <c r="CH853" s="17"/>
      <c r="CI853" s="17"/>
      <c r="CJ853" s="17"/>
      <c r="CK853" s="17"/>
      <c r="CL853" s="17"/>
      <c r="CM853" s="17"/>
      <c r="CN853" s="17"/>
      <c r="CO853" s="17"/>
      <c r="CP853" s="17"/>
      <c r="CQ853" s="17"/>
      <c r="CR853" s="17"/>
      <c r="CS853" s="17"/>
      <c r="CT853" s="17"/>
      <c r="CU853" s="17"/>
      <c r="CV853" s="17"/>
      <c r="CW853" s="17"/>
      <c r="CX853" s="17"/>
      <c r="CY853" s="17"/>
      <c r="CZ853" s="17"/>
      <c r="DA853" s="17"/>
      <c r="DB853" s="17"/>
      <c r="DC853" s="17"/>
      <c r="DD853" s="17"/>
      <c r="DE853" s="17"/>
      <c r="DF853" s="17"/>
      <c r="DG853" s="17"/>
      <c r="DH853" s="17"/>
      <c r="DI853" s="17"/>
      <c r="DJ853" s="17"/>
      <c r="DK853" s="17"/>
      <c r="DL853" s="17"/>
      <c r="DM853" s="17"/>
      <c r="DN853" s="17"/>
      <c r="DO853" s="17"/>
      <c r="DP853" s="17"/>
      <c r="DQ853" s="17"/>
      <c r="DR853" s="17"/>
      <c r="DS853" s="17"/>
      <c r="DT853" s="17"/>
      <c r="DU853" s="17"/>
      <c r="DV853" s="111"/>
      <c r="DW853" s="111"/>
      <c r="DX853" s="111"/>
      <c r="DY853" s="111"/>
      <c r="DZ853" s="111"/>
      <c r="EA853" s="111"/>
      <c r="EB853" s="17"/>
      <c r="EC853" s="17"/>
      <c r="ED853" s="17"/>
      <c r="EE853" s="17"/>
      <c r="EF853" s="17"/>
      <c r="EG853" s="17"/>
      <c r="EH853" s="17"/>
      <c r="EI853" s="17"/>
      <c r="EJ853" s="17"/>
      <c r="EK853" s="17"/>
    </row>
    <row r="854" spans="1:141" ht="16.5" customHeight="1">
      <c r="A854" s="17"/>
      <c r="B854" s="17"/>
      <c r="C854" s="17"/>
      <c r="D854" s="145"/>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46"/>
      <c r="AI854" s="146"/>
      <c r="AJ854" s="17"/>
      <c r="AK854" s="17"/>
      <c r="AL854" s="146"/>
      <c r="AM854" s="146"/>
      <c r="AN854" s="17"/>
      <c r="AO854" s="17"/>
      <c r="AP854" s="17"/>
      <c r="AQ854" s="17"/>
      <c r="AR854" s="17"/>
      <c r="AS854" s="17"/>
      <c r="AT854" s="17"/>
      <c r="AU854" s="17"/>
      <c r="AV854" s="17"/>
      <c r="AW854" s="17"/>
      <c r="AX854" s="17"/>
      <c r="AY854" s="17"/>
      <c r="AZ854" s="17"/>
      <c r="BA854" s="17"/>
      <c r="BB854" s="17"/>
      <c r="BC854" s="17"/>
      <c r="BD854" s="17"/>
      <c r="BE854" s="17"/>
      <c r="BF854" s="17"/>
      <c r="BG854" s="17"/>
      <c r="BH854" s="17"/>
      <c r="BI854" s="17"/>
      <c r="BJ854" s="17"/>
      <c r="BK854" s="17"/>
      <c r="BL854" s="17"/>
      <c r="BM854" s="17"/>
      <c r="BN854" s="17"/>
      <c r="BO854" s="17"/>
      <c r="BP854" s="17"/>
      <c r="BQ854" s="17"/>
      <c r="BR854" s="17"/>
      <c r="BS854" s="17"/>
      <c r="BT854" s="17"/>
      <c r="BU854" s="17"/>
      <c r="BV854" s="17"/>
      <c r="BW854" s="17"/>
      <c r="BX854" s="17"/>
      <c r="BY854" s="17"/>
      <c r="BZ854" s="17"/>
      <c r="CA854" s="17"/>
      <c r="CB854" s="17"/>
      <c r="CC854" s="17"/>
      <c r="CD854" s="17"/>
      <c r="CE854" s="17"/>
      <c r="CF854" s="17"/>
      <c r="CG854" s="17"/>
      <c r="CH854" s="17"/>
      <c r="CI854" s="17"/>
      <c r="CJ854" s="17"/>
      <c r="CK854" s="17"/>
      <c r="CL854" s="17"/>
      <c r="CM854" s="17"/>
      <c r="CN854" s="17"/>
      <c r="CO854" s="17"/>
      <c r="CP854" s="17"/>
      <c r="CQ854" s="17"/>
      <c r="CR854" s="17"/>
      <c r="CS854" s="17"/>
      <c r="CT854" s="17"/>
      <c r="CU854" s="17"/>
      <c r="CV854" s="17"/>
      <c r="CW854" s="17"/>
      <c r="CX854" s="17"/>
      <c r="CY854" s="17"/>
      <c r="CZ854" s="17"/>
      <c r="DA854" s="17"/>
      <c r="DB854" s="17"/>
      <c r="DC854" s="17"/>
      <c r="DD854" s="17"/>
      <c r="DE854" s="17"/>
      <c r="DF854" s="17"/>
      <c r="DG854" s="17"/>
      <c r="DH854" s="17"/>
      <c r="DI854" s="17"/>
      <c r="DJ854" s="17"/>
      <c r="DK854" s="17"/>
      <c r="DL854" s="17"/>
      <c r="DM854" s="17"/>
      <c r="DN854" s="17"/>
      <c r="DO854" s="17"/>
      <c r="DP854" s="17"/>
      <c r="DQ854" s="17"/>
      <c r="DR854" s="17"/>
      <c r="DS854" s="17"/>
      <c r="DT854" s="17"/>
      <c r="DU854" s="17"/>
      <c r="DV854" s="111"/>
      <c r="DW854" s="111"/>
      <c r="DX854" s="111"/>
      <c r="DY854" s="111"/>
      <c r="DZ854" s="111"/>
      <c r="EA854" s="111"/>
      <c r="EB854" s="17"/>
      <c r="EC854" s="17"/>
      <c r="ED854" s="17"/>
      <c r="EE854" s="17"/>
      <c r="EF854" s="17"/>
      <c r="EG854" s="17"/>
      <c r="EH854" s="17"/>
      <c r="EI854" s="17"/>
      <c r="EJ854" s="17"/>
      <c r="EK854" s="17"/>
    </row>
    <row r="855" spans="1:141" ht="16.5" customHeight="1">
      <c r="A855" s="17"/>
      <c r="B855" s="17"/>
      <c r="C855" s="17"/>
      <c r="D855" s="145"/>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46"/>
      <c r="AI855" s="146"/>
      <c r="AJ855" s="17"/>
      <c r="AK855" s="17"/>
      <c r="AL855" s="146"/>
      <c r="AM855" s="146"/>
      <c r="AN855" s="17"/>
      <c r="AO855" s="17"/>
      <c r="AP855" s="17"/>
      <c r="AQ855" s="17"/>
      <c r="AR855" s="17"/>
      <c r="AS855" s="17"/>
      <c r="AT855" s="17"/>
      <c r="AU855" s="17"/>
      <c r="AV855" s="17"/>
      <c r="AW855" s="17"/>
      <c r="AX855" s="17"/>
      <c r="AY855" s="17"/>
      <c r="AZ855" s="17"/>
      <c r="BA855" s="17"/>
      <c r="BB855" s="17"/>
      <c r="BC855" s="17"/>
      <c r="BD855" s="17"/>
      <c r="BE855" s="17"/>
      <c r="BF855" s="17"/>
      <c r="BG855" s="17"/>
      <c r="BH855" s="17"/>
      <c r="BI855" s="17"/>
      <c r="BJ855" s="17"/>
      <c r="BK855" s="17"/>
      <c r="BL855" s="17"/>
      <c r="BM855" s="17"/>
      <c r="BN855" s="17"/>
      <c r="BO855" s="17"/>
      <c r="BP855" s="17"/>
      <c r="BQ855" s="17"/>
      <c r="BR855" s="17"/>
      <c r="BS855" s="17"/>
      <c r="BT855" s="17"/>
      <c r="BU855" s="17"/>
      <c r="BV855" s="17"/>
      <c r="BW855" s="17"/>
      <c r="BX855" s="17"/>
      <c r="BY855" s="17"/>
      <c r="BZ855" s="17"/>
      <c r="CA855" s="17"/>
      <c r="CB855" s="17"/>
      <c r="CC855" s="17"/>
      <c r="CD855" s="17"/>
      <c r="CE855" s="17"/>
      <c r="CF855" s="17"/>
      <c r="CG855" s="17"/>
      <c r="CH855" s="17"/>
      <c r="CI855" s="17"/>
      <c r="CJ855" s="17"/>
      <c r="CK855" s="17"/>
      <c r="CL855" s="17"/>
      <c r="CM855" s="17"/>
      <c r="CN855" s="17"/>
      <c r="CO855" s="17"/>
      <c r="CP855" s="17"/>
      <c r="CQ855" s="17"/>
      <c r="CR855" s="17"/>
      <c r="CS855" s="17"/>
      <c r="CT855" s="17"/>
      <c r="CU855" s="17"/>
      <c r="CV855" s="17"/>
      <c r="CW855" s="17"/>
      <c r="CX855" s="17"/>
      <c r="CY855" s="17"/>
      <c r="CZ855" s="17"/>
      <c r="DA855" s="17"/>
      <c r="DB855" s="17"/>
      <c r="DC855" s="17"/>
      <c r="DD855" s="17"/>
      <c r="DE855" s="17"/>
      <c r="DF855" s="17"/>
      <c r="DG855" s="17"/>
      <c r="DH855" s="17"/>
      <c r="DI855" s="17"/>
      <c r="DJ855" s="17"/>
      <c r="DK855" s="17"/>
      <c r="DL855" s="17"/>
      <c r="DM855" s="17"/>
      <c r="DN855" s="17"/>
      <c r="DO855" s="17"/>
      <c r="DP855" s="17"/>
      <c r="DQ855" s="17"/>
      <c r="DR855" s="17"/>
      <c r="DS855" s="17"/>
      <c r="DT855" s="17"/>
      <c r="DU855" s="17"/>
      <c r="DV855" s="111"/>
      <c r="DW855" s="111"/>
      <c r="DX855" s="111"/>
      <c r="DY855" s="111"/>
      <c r="DZ855" s="111"/>
      <c r="EA855" s="111"/>
      <c r="EB855" s="17"/>
      <c r="EC855" s="17"/>
      <c r="ED855" s="17"/>
      <c r="EE855" s="17"/>
      <c r="EF855" s="17"/>
      <c r="EG855" s="17"/>
      <c r="EH855" s="17"/>
      <c r="EI855" s="17"/>
      <c r="EJ855" s="17"/>
      <c r="EK855" s="17"/>
    </row>
    <row r="856" spans="1:141" ht="16.5" customHeight="1">
      <c r="A856" s="17"/>
      <c r="B856" s="17"/>
      <c r="C856" s="17"/>
      <c r="D856" s="145"/>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46"/>
      <c r="AI856" s="146"/>
      <c r="AJ856" s="17"/>
      <c r="AK856" s="17"/>
      <c r="AL856" s="146"/>
      <c r="AM856" s="146"/>
      <c r="AN856" s="17"/>
      <c r="AO856" s="17"/>
      <c r="AP856" s="17"/>
      <c r="AQ856" s="17"/>
      <c r="AR856" s="17"/>
      <c r="AS856" s="17"/>
      <c r="AT856" s="17"/>
      <c r="AU856" s="17"/>
      <c r="AV856" s="17"/>
      <c r="AW856" s="17"/>
      <c r="AX856" s="17"/>
      <c r="AY856" s="17"/>
      <c r="AZ856" s="17"/>
      <c r="BA856" s="17"/>
      <c r="BB856" s="17"/>
      <c r="BC856" s="17"/>
      <c r="BD856" s="17"/>
      <c r="BE856" s="17"/>
      <c r="BF856" s="17"/>
      <c r="BG856" s="17"/>
      <c r="BH856" s="17"/>
      <c r="BI856" s="17"/>
      <c r="BJ856" s="17"/>
      <c r="BK856" s="17"/>
      <c r="BL856" s="17"/>
      <c r="BM856" s="17"/>
      <c r="BN856" s="17"/>
      <c r="BO856" s="17"/>
      <c r="BP856" s="17"/>
      <c r="BQ856" s="17"/>
      <c r="BR856" s="17"/>
      <c r="BS856" s="17"/>
      <c r="BT856" s="17"/>
      <c r="BU856" s="17"/>
      <c r="BV856" s="17"/>
      <c r="BW856" s="17"/>
      <c r="BX856" s="17"/>
      <c r="BY856" s="17"/>
      <c r="BZ856" s="17"/>
      <c r="CA856" s="17"/>
      <c r="CB856" s="17"/>
      <c r="CC856" s="17"/>
      <c r="CD856" s="17"/>
      <c r="CE856" s="17"/>
      <c r="CF856" s="17"/>
      <c r="CG856" s="17"/>
      <c r="CH856" s="17"/>
      <c r="CI856" s="17"/>
      <c r="CJ856" s="17"/>
      <c r="CK856" s="17"/>
      <c r="CL856" s="17"/>
      <c r="CM856" s="17"/>
      <c r="CN856" s="17"/>
      <c r="CO856" s="17"/>
      <c r="CP856" s="17"/>
      <c r="CQ856" s="17"/>
      <c r="CR856" s="17"/>
      <c r="CS856" s="17"/>
      <c r="CT856" s="17"/>
      <c r="CU856" s="17"/>
      <c r="CV856" s="17"/>
      <c r="CW856" s="17"/>
      <c r="CX856" s="17"/>
      <c r="CY856" s="17"/>
      <c r="CZ856" s="17"/>
      <c r="DA856" s="17"/>
      <c r="DB856" s="17"/>
      <c r="DC856" s="17"/>
      <c r="DD856" s="17"/>
      <c r="DE856" s="17"/>
      <c r="DF856" s="17"/>
      <c r="DG856" s="17"/>
      <c r="DH856" s="17"/>
      <c r="DI856" s="17"/>
      <c r="DJ856" s="17"/>
      <c r="DK856" s="17"/>
      <c r="DL856" s="17"/>
      <c r="DM856" s="17"/>
      <c r="DN856" s="17"/>
      <c r="DO856" s="17"/>
      <c r="DP856" s="17"/>
      <c r="DQ856" s="17"/>
      <c r="DR856" s="17"/>
      <c r="DS856" s="17"/>
      <c r="DT856" s="17"/>
      <c r="DU856" s="17"/>
      <c r="DV856" s="111"/>
      <c r="DW856" s="111"/>
      <c r="DX856" s="111"/>
      <c r="DY856" s="111"/>
      <c r="DZ856" s="111"/>
      <c r="EA856" s="111"/>
      <c r="EB856" s="17"/>
      <c r="EC856" s="17"/>
      <c r="ED856" s="17"/>
      <c r="EE856" s="17"/>
      <c r="EF856" s="17"/>
      <c r="EG856" s="17"/>
      <c r="EH856" s="17"/>
      <c r="EI856" s="17"/>
      <c r="EJ856" s="17"/>
      <c r="EK856" s="17"/>
    </row>
    <row r="857" spans="1:141" ht="16.5" customHeight="1">
      <c r="A857" s="17"/>
      <c r="B857" s="17"/>
      <c r="C857" s="17"/>
      <c r="D857" s="145"/>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46"/>
      <c r="AI857" s="146"/>
      <c r="AJ857" s="17"/>
      <c r="AK857" s="17"/>
      <c r="AL857" s="146"/>
      <c r="AM857" s="146"/>
      <c r="AN857" s="17"/>
      <c r="AO857" s="17"/>
      <c r="AP857" s="17"/>
      <c r="AQ857" s="17"/>
      <c r="AR857" s="17"/>
      <c r="AS857" s="17"/>
      <c r="AT857" s="17"/>
      <c r="AU857" s="17"/>
      <c r="AV857" s="17"/>
      <c r="AW857" s="17"/>
      <c r="AX857" s="17"/>
      <c r="AY857" s="17"/>
      <c r="AZ857" s="17"/>
      <c r="BA857" s="17"/>
      <c r="BB857" s="17"/>
      <c r="BC857" s="17"/>
      <c r="BD857" s="17"/>
      <c r="BE857" s="17"/>
      <c r="BF857" s="17"/>
      <c r="BG857" s="17"/>
      <c r="BH857" s="17"/>
      <c r="BI857" s="17"/>
      <c r="BJ857" s="17"/>
      <c r="BK857" s="17"/>
      <c r="BL857" s="17"/>
      <c r="BM857" s="17"/>
      <c r="BN857" s="17"/>
      <c r="BO857" s="17"/>
      <c r="BP857" s="17"/>
      <c r="BQ857" s="17"/>
      <c r="BR857" s="17"/>
      <c r="BS857" s="17"/>
      <c r="BT857" s="17"/>
      <c r="BU857" s="17"/>
      <c r="BV857" s="17"/>
      <c r="BW857" s="17"/>
      <c r="BX857" s="17"/>
      <c r="BY857" s="17"/>
      <c r="BZ857" s="17"/>
      <c r="CA857" s="17"/>
      <c r="CB857" s="17"/>
      <c r="CC857" s="17"/>
      <c r="CD857" s="17"/>
      <c r="CE857" s="17"/>
      <c r="CF857" s="17"/>
      <c r="CG857" s="17"/>
      <c r="CH857" s="17"/>
      <c r="CI857" s="17"/>
      <c r="CJ857" s="17"/>
      <c r="CK857" s="17"/>
      <c r="CL857" s="17"/>
      <c r="CM857" s="17"/>
      <c r="CN857" s="17"/>
      <c r="CO857" s="17"/>
      <c r="CP857" s="17"/>
      <c r="CQ857" s="17"/>
      <c r="CR857" s="17"/>
      <c r="CS857" s="17"/>
      <c r="CT857" s="17"/>
      <c r="CU857" s="17"/>
      <c r="CV857" s="17"/>
      <c r="CW857" s="17"/>
      <c r="CX857" s="17"/>
      <c r="CY857" s="17"/>
      <c r="CZ857" s="17"/>
      <c r="DA857" s="17"/>
      <c r="DB857" s="17"/>
      <c r="DC857" s="17"/>
      <c r="DD857" s="17"/>
      <c r="DE857" s="17"/>
      <c r="DF857" s="17"/>
      <c r="DG857" s="17"/>
      <c r="DH857" s="17"/>
      <c r="DI857" s="17"/>
      <c r="DJ857" s="17"/>
      <c r="DK857" s="17"/>
      <c r="DL857" s="17"/>
      <c r="DM857" s="17"/>
      <c r="DN857" s="17"/>
      <c r="DO857" s="17"/>
      <c r="DP857" s="17"/>
      <c r="DQ857" s="17"/>
      <c r="DR857" s="17"/>
      <c r="DS857" s="17"/>
      <c r="DT857" s="17"/>
      <c r="DU857" s="17"/>
      <c r="DV857" s="111"/>
      <c r="DW857" s="111"/>
      <c r="DX857" s="111"/>
      <c r="DY857" s="111"/>
      <c r="DZ857" s="111"/>
      <c r="EA857" s="111"/>
      <c r="EB857" s="17"/>
      <c r="EC857" s="17"/>
      <c r="ED857" s="17"/>
      <c r="EE857" s="17"/>
      <c r="EF857" s="17"/>
      <c r="EG857" s="17"/>
      <c r="EH857" s="17"/>
      <c r="EI857" s="17"/>
      <c r="EJ857" s="17"/>
      <c r="EK857" s="17"/>
    </row>
    <row r="858" spans="1:141" ht="16.5" customHeight="1">
      <c r="A858" s="17"/>
      <c r="B858" s="17"/>
      <c r="C858" s="17"/>
      <c r="D858" s="145"/>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46"/>
      <c r="AI858" s="146"/>
      <c r="AJ858" s="17"/>
      <c r="AK858" s="17"/>
      <c r="AL858" s="146"/>
      <c r="AM858" s="146"/>
      <c r="AN858" s="17"/>
      <c r="AO858" s="17"/>
      <c r="AP858" s="17"/>
      <c r="AQ858" s="17"/>
      <c r="AR858" s="17"/>
      <c r="AS858" s="17"/>
      <c r="AT858" s="17"/>
      <c r="AU858" s="17"/>
      <c r="AV858" s="17"/>
      <c r="AW858" s="17"/>
      <c r="AX858" s="17"/>
      <c r="AY858" s="17"/>
      <c r="AZ858" s="17"/>
      <c r="BA858" s="17"/>
      <c r="BB858" s="17"/>
      <c r="BC858" s="17"/>
      <c r="BD858" s="17"/>
      <c r="BE858" s="17"/>
      <c r="BF858" s="17"/>
      <c r="BG858" s="17"/>
      <c r="BH858" s="17"/>
      <c r="BI858" s="17"/>
      <c r="BJ858" s="17"/>
      <c r="BK858" s="17"/>
      <c r="BL858" s="17"/>
      <c r="BM858" s="17"/>
      <c r="BN858" s="17"/>
      <c r="BO858" s="17"/>
      <c r="BP858" s="17"/>
      <c r="BQ858" s="17"/>
      <c r="BR858" s="17"/>
      <c r="BS858" s="17"/>
      <c r="BT858" s="17"/>
      <c r="BU858" s="17"/>
      <c r="BV858" s="17"/>
      <c r="BW858" s="17"/>
      <c r="BX858" s="17"/>
      <c r="BY858" s="17"/>
      <c r="BZ858" s="17"/>
      <c r="CA858" s="17"/>
      <c r="CB858" s="17"/>
      <c r="CC858" s="17"/>
      <c r="CD858" s="17"/>
      <c r="CE858" s="17"/>
      <c r="CF858" s="17"/>
      <c r="CG858" s="17"/>
      <c r="CH858" s="17"/>
      <c r="CI858" s="17"/>
      <c r="CJ858" s="17"/>
      <c r="CK858" s="17"/>
      <c r="CL858" s="17"/>
      <c r="CM858" s="17"/>
      <c r="CN858" s="17"/>
      <c r="CO858" s="17"/>
      <c r="CP858" s="17"/>
      <c r="CQ858" s="17"/>
      <c r="CR858" s="17"/>
      <c r="CS858" s="17"/>
      <c r="CT858" s="17"/>
      <c r="CU858" s="17"/>
      <c r="CV858" s="17"/>
      <c r="CW858" s="17"/>
      <c r="CX858" s="17"/>
      <c r="CY858" s="17"/>
      <c r="CZ858" s="17"/>
      <c r="DA858" s="17"/>
      <c r="DB858" s="17"/>
      <c r="DC858" s="17"/>
      <c r="DD858" s="17"/>
      <c r="DE858" s="17"/>
      <c r="DF858" s="17"/>
      <c r="DG858" s="17"/>
      <c r="DH858" s="17"/>
      <c r="DI858" s="17"/>
      <c r="DJ858" s="17"/>
      <c r="DK858" s="17"/>
      <c r="DL858" s="17"/>
      <c r="DM858" s="17"/>
      <c r="DN858" s="17"/>
      <c r="DO858" s="17"/>
      <c r="DP858" s="17"/>
      <c r="DQ858" s="17"/>
      <c r="DR858" s="17"/>
      <c r="DS858" s="17"/>
      <c r="DT858" s="17"/>
      <c r="DU858" s="17"/>
      <c r="DV858" s="111"/>
      <c r="DW858" s="111"/>
      <c r="DX858" s="111"/>
      <c r="DY858" s="111"/>
      <c r="DZ858" s="111"/>
      <c r="EA858" s="111"/>
      <c r="EB858" s="17"/>
      <c r="EC858" s="17"/>
      <c r="ED858" s="17"/>
      <c r="EE858" s="17"/>
      <c r="EF858" s="17"/>
      <c r="EG858" s="17"/>
      <c r="EH858" s="17"/>
      <c r="EI858" s="17"/>
      <c r="EJ858" s="17"/>
      <c r="EK858" s="17"/>
    </row>
    <row r="859" spans="1:141" ht="16.5" customHeight="1">
      <c r="A859" s="17"/>
      <c r="B859" s="17"/>
      <c r="C859" s="17"/>
      <c r="D859" s="145"/>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46"/>
      <c r="AI859" s="146"/>
      <c r="AJ859" s="17"/>
      <c r="AK859" s="17"/>
      <c r="AL859" s="146"/>
      <c r="AM859" s="146"/>
      <c r="AN859" s="17"/>
      <c r="AO859" s="17"/>
      <c r="AP859" s="17"/>
      <c r="AQ859" s="17"/>
      <c r="AR859" s="17"/>
      <c r="AS859" s="17"/>
      <c r="AT859" s="17"/>
      <c r="AU859" s="17"/>
      <c r="AV859" s="17"/>
      <c r="AW859" s="17"/>
      <c r="AX859" s="17"/>
      <c r="AY859" s="17"/>
      <c r="AZ859" s="17"/>
      <c r="BA859" s="17"/>
      <c r="BB859" s="17"/>
      <c r="BC859" s="17"/>
      <c r="BD859" s="17"/>
      <c r="BE859" s="17"/>
      <c r="BF859" s="17"/>
      <c r="BG859" s="17"/>
      <c r="BH859" s="17"/>
      <c r="BI859" s="17"/>
      <c r="BJ859" s="17"/>
      <c r="BK859" s="17"/>
      <c r="BL859" s="17"/>
      <c r="BM859" s="17"/>
      <c r="BN859" s="17"/>
      <c r="BO859" s="17"/>
      <c r="BP859" s="17"/>
      <c r="BQ859" s="17"/>
      <c r="BR859" s="17"/>
      <c r="BS859" s="17"/>
      <c r="BT859" s="17"/>
      <c r="BU859" s="17"/>
      <c r="BV859" s="17"/>
      <c r="BW859" s="17"/>
      <c r="BX859" s="17"/>
      <c r="BY859" s="17"/>
      <c r="BZ859" s="17"/>
      <c r="CA859" s="17"/>
      <c r="CB859" s="17"/>
      <c r="CC859" s="17"/>
      <c r="CD859" s="17"/>
      <c r="CE859" s="17"/>
      <c r="CF859" s="17"/>
      <c r="CG859" s="17"/>
      <c r="CH859" s="17"/>
      <c r="CI859" s="17"/>
      <c r="CJ859" s="17"/>
      <c r="CK859" s="17"/>
      <c r="CL859" s="17"/>
      <c r="CM859" s="17"/>
      <c r="CN859" s="17"/>
      <c r="CO859" s="17"/>
      <c r="CP859" s="17"/>
      <c r="CQ859" s="17"/>
      <c r="CR859" s="17"/>
      <c r="CS859" s="17"/>
      <c r="CT859" s="17"/>
      <c r="CU859" s="17"/>
      <c r="CV859" s="17"/>
      <c r="CW859" s="17"/>
      <c r="CX859" s="17"/>
      <c r="CY859" s="17"/>
      <c r="CZ859" s="17"/>
      <c r="DA859" s="17"/>
      <c r="DB859" s="17"/>
      <c r="DC859" s="17"/>
      <c r="DD859" s="17"/>
      <c r="DE859" s="17"/>
      <c r="DF859" s="17"/>
      <c r="DG859" s="17"/>
      <c r="DH859" s="17"/>
      <c r="DI859" s="17"/>
      <c r="DJ859" s="17"/>
      <c r="DK859" s="17"/>
      <c r="DL859" s="17"/>
      <c r="DM859" s="17"/>
      <c r="DN859" s="17"/>
      <c r="DO859" s="17"/>
      <c r="DP859" s="17"/>
      <c r="DQ859" s="17"/>
      <c r="DR859" s="17"/>
      <c r="DS859" s="17"/>
      <c r="DT859" s="17"/>
      <c r="DU859" s="17"/>
      <c r="DV859" s="111"/>
      <c r="DW859" s="111"/>
      <c r="DX859" s="111"/>
      <c r="DY859" s="111"/>
      <c r="DZ859" s="111"/>
      <c r="EA859" s="111"/>
      <c r="EB859" s="17"/>
      <c r="EC859" s="17"/>
      <c r="ED859" s="17"/>
      <c r="EE859" s="17"/>
      <c r="EF859" s="17"/>
      <c r="EG859" s="17"/>
      <c r="EH859" s="17"/>
      <c r="EI859" s="17"/>
      <c r="EJ859" s="17"/>
      <c r="EK859" s="17"/>
    </row>
    <row r="860" spans="1:141" ht="16.5" customHeight="1">
      <c r="A860" s="17"/>
      <c r="B860" s="17"/>
      <c r="C860" s="17"/>
      <c r="D860" s="145"/>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46"/>
      <c r="AI860" s="146"/>
      <c r="AJ860" s="17"/>
      <c r="AK860" s="17"/>
      <c r="AL860" s="146"/>
      <c r="AM860" s="146"/>
      <c r="AN860" s="17"/>
      <c r="AO860" s="17"/>
      <c r="AP860" s="17"/>
      <c r="AQ860" s="17"/>
      <c r="AR860" s="17"/>
      <c r="AS860" s="17"/>
      <c r="AT860" s="17"/>
      <c r="AU860" s="17"/>
      <c r="AV860" s="17"/>
      <c r="AW860" s="17"/>
      <c r="AX860" s="17"/>
      <c r="AY860" s="17"/>
      <c r="AZ860" s="17"/>
      <c r="BA860" s="17"/>
      <c r="BB860" s="17"/>
      <c r="BC860" s="17"/>
      <c r="BD860" s="17"/>
      <c r="BE860" s="17"/>
      <c r="BF860" s="17"/>
      <c r="BG860" s="17"/>
      <c r="BH860" s="17"/>
      <c r="BI860" s="17"/>
      <c r="BJ860" s="17"/>
      <c r="BK860" s="17"/>
      <c r="BL860" s="17"/>
      <c r="BM860" s="17"/>
      <c r="BN860" s="17"/>
      <c r="BO860" s="17"/>
      <c r="BP860" s="17"/>
      <c r="BQ860" s="17"/>
      <c r="BR860" s="17"/>
      <c r="BS860" s="17"/>
      <c r="BT860" s="17"/>
      <c r="BU860" s="17"/>
      <c r="BV860" s="17"/>
      <c r="BW860" s="17"/>
      <c r="BX860" s="17"/>
      <c r="BY860" s="17"/>
      <c r="BZ860" s="17"/>
      <c r="CA860" s="17"/>
      <c r="CB860" s="17"/>
      <c r="CC860" s="17"/>
      <c r="CD860" s="17"/>
      <c r="CE860" s="17"/>
      <c r="CF860" s="17"/>
      <c r="CG860" s="17"/>
      <c r="CH860" s="17"/>
      <c r="CI860" s="17"/>
      <c r="CJ860" s="17"/>
      <c r="CK860" s="17"/>
      <c r="CL860" s="17"/>
      <c r="CM860" s="17"/>
      <c r="CN860" s="17"/>
      <c r="CO860" s="17"/>
      <c r="CP860" s="17"/>
      <c r="CQ860" s="17"/>
      <c r="CR860" s="17"/>
      <c r="CS860" s="17"/>
      <c r="CT860" s="17"/>
      <c r="CU860" s="17"/>
      <c r="CV860" s="17"/>
      <c r="CW860" s="17"/>
      <c r="CX860" s="17"/>
      <c r="CY860" s="17"/>
      <c r="CZ860" s="17"/>
      <c r="DA860" s="17"/>
      <c r="DB860" s="17"/>
      <c r="DC860" s="17"/>
      <c r="DD860" s="17"/>
      <c r="DE860" s="17"/>
      <c r="DF860" s="17"/>
      <c r="DG860" s="17"/>
      <c r="DH860" s="17"/>
      <c r="DI860" s="17"/>
      <c r="DJ860" s="17"/>
      <c r="DK860" s="17"/>
      <c r="DL860" s="17"/>
      <c r="DM860" s="17"/>
      <c r="DN860" s="17"/>
      <c r="DO860" s="17"/>
      <c r="DP860" s="17"/>
      <c r="DQ860" s="17"/>
      <c r="DR860" s="17"/>
      <c r="DS860" s="17"/>
      <c r="DT860" s="17"/>
      <c r="DU860" s="17"/>
      <c r="DV860" s="111"/>
      <c r="DW860" s="111"/>
      <c r="DX860" s="111"/>
      <c r="DY860" s="111"/>
      <c r="DZ860" s="111"/>
      <c r="EA860" s="111"/>
      <c r="EB860" s="17"/>
      <c r="EC860" s="17"/>
      <c r="ED860" s="17"/>
      <c r="EE860" s="17"/>
      <c r="EF860" s="17"/>
      <c r="EG860" s="17"/>
      <c r="EH860" s="17"/>
      <c r="EI860" s="17"/>
      <c r="EJ860" s="17"/>
      <c r="EK860" s="17"/>
    </row>
    <row r="861" spans="1:141" ht="16.5" customHeight="1">
      <c r="A861" s="17"/>
      <c r="B861" s="17"/>
      <c r="C861" s="17"/>
      <c r="D861" s="145"/>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46"/>
      <c r="AI861" s="146"/>
      <c r="AJ861" s="17"/>
      <c r="AK861" s="17"/>
      <c r="AL861" s="146"/>
      <c r="AM861" s="146"/>
      <c r="AN861" s="17"/>
      <c r="AO861" s="17"/>
      <c r="AP861" s="17"/>
      <c r="AQ861" s="17"/>
      <c r="AR861" s="17"/>
      <c r="AS861" s="17"/>
      <c r="AT861" s="17"/>
      <c r="AU861" s="17"/>
      <c r="AV861" s="17"/>
      <c r="AW861" s="17"/>
      <c r="AX861" s="17"/>
      <c r="AY861" s="17"/>
      <c r="AZ861" s="17"/>
      <c r="BA861" s="17"/>
      <c r="BB861" s="17"/>
      <c r="BC861" s="17"/>
      <c r="BD861" s="17"/>
      <c r="BE861" s="17"/>
      <c r="BF861" s="17"/>
      <c r="BG861" s="17"/>
      <c r="BH861" s="17"/>
      <c r="BI861" s="17"/>
      <c r="BJ861" s="17"/>
      <c r="BK861" s="17"/>
      <c r="BL861" s="17"/>
      <c r="BM861" s="17"/>
      <c r="BN861" s="17"/>
      <c r="BO861" s="17"/>
      <c r="BP861" s="17"/>
      <c r="BQ861" s="17"/>
      <c r="BR861" s="17"/>
      <c r="BS861" s="17"/>
      <c r="BT861" s="17"/>
      <c r="BU861" s="17"/>
      <c r="BV861" s="17"/>
      <c r="BW861" s="17"/>
      <c r="BX861" s="17"/>
      <c r="BY861" s="17"/>
      <c r="BZ861" s="17"/>
      <c r="CA861" s="17"/>
      <c r="CB861" s="17"/>
      <c r="CC861" s="17"/>
      <c r="CD861" s="17"/>
      <c r="CE861" s="17"/>
      <c r="CF861" s="17"/>
      <c r="CG861" s="17"/>
      <c r="CH861" s="17"/>
      <c r="CI861" s="17"/>
      <c r="CJ861" s="17"/>
      <c r="CK861" s="17"/>
      <c r="CL861" s="17"/>
      <c r="CM861" s="17"/>
      <c r="CN861" s="17"/>
      <c r="CO861" s="17"/>
      <c r="CP861" s="17"/>
      <c r="CQ861" s="17"/>
      <c r="CR861" s="17"/>
      <c r="CS861" s="17"/>
      <c r="CT861" s="17"/>
      <c r="CU861" s="17"/>
      <c r="CV861" s="17"/>
      <c r="CW861" s="17"/>
      <c r="CX861" s="17"/>
      <c r="CY861" s="17"/>
      <c r="CZ861" s="17"/>
      <c r="DA861" s="17"/>
      <c r="DB861" s="17"/>
      <c r="DC861" s="17"/>
      <c r="DD861" s="17"/>
      <c r="DE861" s="17"/>
      <c r="DF861" s="17"/>
      <c r="DG861" s="17"/>
      <c r="DH861" s="17"/>
      <c r="DI861" s="17"/>
      <c r="DJ861" s="17"/>
      <c r="DK861" s="17"/>
      <c r="DL861" s="17"/>
      <c r="DM861" s="17"/>
      <c r="DN861" s="17"/>
      <c r="DO861" s="17"/>
      <c r="DP861" s="17"/>
      <c r="DQ861" s="17"/>
      <c r="DR861" s="17"/>
      <c r="DS861" s="17"/>
      <c r="DT861" s="17"/>
      <c r="DU861" s="17"/>
      <c r="DV861" s="111"/>
      <c r="DW861" s="111"/>
      <c r="DX861" s="111"/>
      <c r="DY861" s="111"/>
      <c r="DZ861" s="111"/>
      <c r="EA861" s="111"/>
      <c r="EB861" s="17"/>
      <c r="EC861" s="17"/>
      <c r="ED861" s="17"/>
      <c r="EE861" s="17"/>
      <c r="EF861" s="17"/>
      <c r="EG861" s="17"/>
      <c r="EH861" s="17"/>
      <c r="EI861" s="17"/>
      <c r="EJ861" s="17"/>
      <c r="EK861" s="17"/>
    </row>
    <row r="862" spans="1:141" ht="16.5" customHeight="1">
      <c r="A862" s="17"/>
      <c r="B862" s="17"/>
      <c r="C862" s="17"/>
      <c r="D862" s="145"/>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46"/>
      <c r="AI862" s="146"/>
      <c r="AJ862" s="17"/>
      <c r="AK862" s="17"/>
      <c r="AL862" s="146"/>
      <c r="AM862" s="146"/>
      <c r="AN862" s="17"/>
      <c r="AO862" s="17"/>
      <c r="AP862" s="17"/>
      <c r="AQ862" s="17"/>
      <c r="AR862" s="17"/>
      <c r="AS862" s="17"/>
      <c r="AT862" s="17"/>
      <c r="AU862" s="17"/>
      <c r="AV862" s="17"/>
      <c r="AW862" s="17"/>
      <c r="AX862" s="17"/>
      <c r="AY862" s="17"/>
      <c r="AZ862" s="17"/>
      <c r="BA862" s="17"/>
      <c r="BB862" s="17"/>
      <c r="BC862" s="17"/>
      <c r="BD862" s="17"/>
      <c r="BE862" s="17"/>
      <c r="BF862" s="17"/>
      <c r="BG862" s="17"/>
      <c r="BH862" s="17"/>
      <c r="BI862" s="17"/>
      <c r="BJ862" s="17"/>
      <c r="BK862" s="17"/>
      <c r="BL862" s="17"/>
      <c r="BM862" s="17"/>
      <c r="BN862" s="17"/>
      <c r="BO862" s="17"/>
      <c r="BP862" s="17"/>
      <c r="BQ862" s="17"/>
      <c r="BR862" s="17"/>
      <c r="BS862" s="17"/>
      <c r="BT862" s="17"/>
      <c r="BU862" s="17"/>
      <c r="BV862" s="17"/>
      <c r="BW862" s="17"/>
      <c r="BX862" s="17"/>
      <c r="BY862" s="17"/>
      <c r="BZ862" s="17"/>
      <c r="CA862" s="17"/>
      <c r="CB862" s="17"/>
      <c r="CC862" s="17"/>
      <c r="CD862" s="17"/>
      <c r="CE862" s="17"/>
      <c r="CF862" s="17"/>
      <c r="CG862" s="17"/>
      <c r="CH862" s="17"/>
      <c r="CI862" s="17"/>
      <c r="CJ862" s="17"/>
      <c r="CK862" s="17"/>
      <c r="CL862" s="17"/>
      <c r="CM862" s="17"/>
      <c r="CN862" s="17"/>
      <c r="CO862" s="17"/>
      <c r="CP862" s="17"/>
      <c r="CQ862" s="17"/>
      <c r="CR862" s="17"/>
      <c r="CS862" s="17"/>
      <c r="CT862" s="17"/>
      <c r="CU862" s="17"/>
      <c r="CV862" s="17"/>
      <c r="CW862" s="17"/>
      <c r="CX862" s="17"/>
      <c r="CY862" s="17"/>
      <c r="CZ862" s="17"/>
      <c r="DA862" s="17"/>
      <c r="DB862" s="17"/>
      <c r="DC862" s="17"/>
      <c r="DD862" s="17"/>
      <c r="DE862" s="17"/>
      <c r="DF862" s="17"/>
      <c r="DG862" s="17"/>
      <c r="DH862" s="17"/>
      <c r="DI862" s="17"/>
      <c r="DJ862" s="17"/>
      <c r="DK862" s="17"/>
      <c r="DL862" s="17"/>
      <c r="DM862" s="17"/>
      <c r="DN862" s="17"/>
      <c r="DO862" s="17"/>
      <c r="DP862" s="17"/>
      <c r="DQ862" s="17"/>
      <c r="DR862" s="17"/>
      <c r="DS862" s="17"/>
      <c r="DT862" s="17"/>
      <c r="DU862" s="17"/>
      <c r="DV862" s="111"/>
      <c r="DW862" s="111"/>
      <c r="DX862" s="111"/>
      <c r="DY862" s="111"/>
      <c r="DZ862" s="111"/>
      <c r="EA862" s="111"/>
      <c r="EB862" s="17"/>
      <c r="EC862" s="17"/>
      <c r="ED862" s="17"/>
      <c r="EE862" s="17"/>
      <c r="EF862" s="17"/>
      <c r="EG862" s="17"/>
      <c r="EH862" s="17"/>
      <c r="EI862" s="17"/>
      <c r="EJ862" s="17"/>
      <c r="EK862" s="17"/>
    </row>
    <row r="863" spans="1:141" ht="16.5" customHeight="1">
      <c r="A863" s="17"/>
      <c r="B863" s="17"/>
      <c r="C863" s="17"/>
      <c r="D863" s="145"/>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46"/>
      <c r="AI863" s="146"/>
      <c r="AJ863" s="17"/>
      <c r="AK863" s="17"/>
      <c r="AL863" s="146"/>
      <c r="AM863" s="146"/>
      <c r="AN863" s="17"/>
      <c r="AO863" s="17"/>
      <c r="AP863" s="17"/>
      <c r="AQ863" s="17"/>
      <c r="AR863" s="17"/>
      <c r="AS863" s="17"/>
      <c r="AT863" s="17"/>
      <c r="AU863" s="17"/>
      <c r="AV863" s="17"/>
      <c r="AW863" s="17"/>
      <c r="AX863" s="17"/>
      <c r="AY863" s="17"/>
      <c r="AZ863" s="17"/>
      <c r="BA863" s="17"/>
      <c r="BB863" s="17"/>
      <c r="BC863" s="17"/>
      <c r="BD863" s="17"/>
      <c r="BE863" s="17"/>
      <c r="BF863" s="17"/>
      <c r="BG863" s="17"/>
      <c r="BH863" s="17"/>
      <c r="BI863" s="17"/>
      <c r="BJ863" s="17"/>
      <c r="BK863" s="17"/>
      <c r="BL863" s="17"/>
      <c r="BM863" s="17"/>
      <c r="BN863" s="17"/>
      <c r="BO863" s="17"/>
      <c r="BP863" s="17"/>
      <c r="BQ863" s="17"/>
      <c r="BR863" s="17"/>
      <c r="BS863" s="17"/>
      <c r="BT863" s="17"/>
      <c r="BU863" s="17"/>
      <c r="BV863" s="17"/>
      <c r="BW863" s="17"/>
      <c r="BX863" s="17"/>
      <c r="BY863" s="17"/>
      <c r="BZ863" s="17"/>
      <c r="CA863" s="17"/>
      <c r="CB863" s="17"/>
      <c r="CC863" s="17"/>
      <c r="CD863" s="17"/>
      <c r="CE863" s="17"/>
      <c r="CF863" s="17"/>
      <c r="CG863" s="17"/>
      <c r="CH863" s="17"/>
      <c r="CI863" s="17"/>
      <c r="CJ863" s="17"/>
      <c r="CK863" s="17"/>
      <c r="CL863" s="17"/>
      <c r="CM863" s="17"/>
      <c r="CN863" s="17"/>
      <c r="CO863" s="17"/>
      <c r="CP863" s="17"/>
      <c r="CQ863" s="17"/>
      <c r="CR863" s="17"/>
      <c r="CS863" s="17"/>
      <c r="CT863" s="17"/>
      <c r="CU863" s="17"/>
      <c r="CV863" s="17"/>
      <c r="CW863" s="17"/>
      <c r="CX863" s="17"/>
      <c r="CY863" s="17"/>
      <c r="CZ863" s="17"/>
      <c r="DA863" s="17"/>
      <c r="DB863" s="17"/>
      <c r="DC863" s="17"/>
      <c r="DD863" s="17"/>
      <c r="DE863" s="17"/>
      <c r="DF863" s="17"/>
      <c r="DG863" s="17"/>
      <c r="DH863" s="17"/>
      <c r="DI863" s="17"/>
      <c r="DJ863" s="17"/>
      <c r="DK863" s="17"/>
      <c r="DL863" s="17"/>
      <c r="DM863" s="17"/>
      <c r="DN863" s="17"/>
      <c r="DO863" s="17"/>
      <c r="DP863" s="17"/>
      <c r="DQ863" s="17"/>
      <c r="DR863" s="17"/>
      <c r="DS863" s="17"/>
      <c r="DT863" s="17"/>
      <c r="DU863" s="17"/>
      <c r="DV863" s="111"/>
      <c r="DW863" s="111"/>
      <c r="DX863" s="111"/>
      <c r="DY863" s="111"/>
      <c r="DZ863" s="111"/>
      <c r="EA863" s="111"/>
      <c r="EB863" s="17"/>
      <c r="EC863" s="17"/>
      <c r="ED863" s="17"/>
      <c r="EE863" s="17"/>
      <c r="EF863" s="17"/>
      <c r="EG863" s="17"/>
      <c r="EH863" s="17"/>
      <c r="EI863" s="17"/>
      <c r="EJ863" s="17"/>
      <c r="EK863" s="17"/>
    </row>
    <row r="864" spans="1:141" ht="16.5" customHeight="1">
      <c r="A864" s="17"/>
      <c r="B864" s="17"/>
      <c r="C864" s="17"/>
      <c r="D864" s="145"/>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46"/>
      <c r="AI864" s="146"/>
      <c r="AJ864" s="17"/>
      <c r="AK864" s="17"/>
      <c r="AL864" s="146"/>
      <c r="AM864" s="146"/>
      <c r="AN864" s="17"/>
      <c r="AO864" s="17"/>
      <c r="AP864" s="17"/>
      <c r="AQ864" s="17"/>
      <c r="AR864" s="17"/>
      <c r="AS864" s="17"/>
      <c r="AT864" s="17"/>
      <c r="AU864" s="17"/>
      <c r="AV864" s="17"/>
      <c r="AW864" s="17"/>
      <c r="AX864" s="17"/>
      <c r="AY864" s="17"/>
      <c r="AZ864" s="17"/>
      <c r="BA864" s="17"/>
      <c r="BB864" s="17"/>
      <c r="BC864" s="17"/>
      <c r="BD864" s="17"/>
      <c r="BE864" s="17"/>
      <c r="BF864" s="17"/>
      <c r="BG864" s="17"/>
      <c r="BH864" s="17"/>
      <c r="BI864" s="17"/>
      <c r="BJ864" s="17"/>
      <c r="BK864" s="17"/>
      <c r="BL864" s="17"/>
      <c r="BM864" s="17"/>
      <c r="BN864" s="17"/>
      <c r="BO864" s="17"/>
      <c r="BP864" s="17"/>
      <c r="BQ864" s="17"/>
      <c r="BR864" s="17"/>
      <c r="BS864" s="17"/>
      <c r="BT864" s="17"/>
      <c r="BU864" s="17"/>
      <c r="BV864" s="17"/>
      <c r="BW864" s="17"/>
      <c r="BX864" s="17"/>
      <c r="BY864" s="17"/>
      <c r="BZ864" s="17"/>
      <c r="CA864" s="17"/>
      <c r="CB864" s="17"/>
      <c r="CC864" s="17"/>
      <c r="CD864" s="17"/>
      <c r="CE864" s="17"/>
      <c r="CF864" s="17"/>
      <c r="CG864" s="17"/>
      <c r="CH864" s="17"/>
      <c r="CI864" s="17"/>
      <c r="CJ864" s="17"/>
      <c r="CK864" s="17"/>
      <c r="CL864" s="17"/>
      <c r="CM864" s="17"/>
      <c r="CN864" s="17"/>
      <c r="CO864" s="17"/>
      <c r="CP864" s="17"/>
      <c r="CQ864" s="17"/>
      <c r="CR864" s="17"/>
      <c r="CS864" s="17"/>
      <c r="CT864" s="17"/>
      <c r="CU864" s="17"/>
      <c r="CV864" s="17"/>
      <c r="CW864" s="17"/>
      <c r="CX864" s="17"/>
      <c r="CY864" s="17"/>
      <c r="CZ864" s="17"/>
      <c r="DA864" s="17"/>
      <c r="DB864" s="17"/>
      <c r="DC864" s="17"/>
      <c r="DD864" s="17"/>
      <c r="DE864" s="17"/>
      <c r="DF864" s="17"/>
      <c r="DG864" s="17"/>
      <c r="DH864" s="17"/>
      <c r="DI864" s="17"/>
      <c r="DJ864" s="17"/>
      <c r="DK864" s="17"/>
      <c r="DL864" s="17"/>
      <c r="DM864" s="17"/>
      <c r="DN864" s="17"/>
      <c r="DO864" s="17"/>
      <c r="DP864" s="17"/>
      <c r="DQ864" s="17"/>
      <c r="DR864" s="17"/>
      <c r="DS864" s="17"/>
      <c r="DT864" s="17"/>
      <c r="DU864" s="17"/>
      <c r="DV864" s="111"/>
      <c r="DW864" s="111"/>
      <c r="DX864" s="111"/>
      <c r="DY864" s="111"/>
      <c r="DZ864" s="111"/>
      <c r="EA864" s="111"/>
      <c r="EB864" s="17"/>
      <c r="EC864" s="17"/>
      <c r="ED864" s="17"/>
      <c r="EE864" s="17"/>
      <c r="EF864" s="17"/>
      <c r="EG864" s="17"/>
      <c r="EH864" s="17"/>
      <c r="EI864" s="17"/>
      <c r="EJ864" s="17"/>
      <c r="EK864" s="17"/>
    </row>
    <row r="865" spans="1:141" ht="16.5" customHeight="1">
      <c r="A865" s="17"/>
      <c r="B865" s="17"/>
      <c r="C865" s="17"/>
      <c r="D865" s="145"/>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46"/>
      <c r="AI865" s="146"/>
      <c r="AJ865" s="17"/>
      <c r="AK865" s="17"/>
      <c r="AL865" s="146"/>
      <c r="AM865" s="146"/>
      <c r="AN865" s="17"/>
      <c r="AO865" s="17"/>
      <c r="AP865" s="17"/>
      <c r="AQ865" s="17"/>
      <c r="AR865" s="17"/>
      <c r="AS865" s="17"/>
      <c r="AT865" s="17"/>
      <c r="AU865" s="17"/>
      <c r="AV865" s="17"/>
      <c r="AW865" s="17"/>
      <c r="AX865" s="17"/>
      <c r="AY865" s="17"/>
      <c r="AZ865" s="17"/>
      <c r="BA865" s="17"/>
      <c r="BB865" s="17"/>
      <c r="BC865" s="17"/>
      <c r="BD865" s="17"/>
      <c r="BE865" s="17"/>
      <c r="BF865" s="17"/>
      <c r="BG865" s="17"/>
      <c r="BH865" s="17"/>
      <c r="BI865" s="17"/>
      <c r="BJ865" s="17"/>
      <c r="BK865" s="17"/>
      <c r="BL865" s="17"/>
      <c r="BM865" s="17"/>
      <c r="BN865" s="17"/>
      <c r="BO865" s="17"/>
      <c r="BP865" s="17"/>
      <c r="BQ865" s="17"/>
      <c r="BR865" s="17"/>
      <c r="BS865" s="17"/>
      <c r="BT865" s="17"/>
      <c r="BU865" s="17"/>
      <c r="BV865" s="17"/>
      <c r="BW865" s="17"/>
      <c r="BX865" s="17"/>
      <c r="BY865" s="17"/>
      <c r="BZ865" s="17"/>
      <c r="CA865" s="17"/>
      <c r="CB865" s="17"/>
      <c r="CC865" s="17"/>
      <c r="CD865" s="17"/>
      <c r="CE865" s="17"/>
      <c r="CF865" s="17"/>
      <c r="CG865" s="17"/>
      <c r="CH865" s="17"/>
      <c r="CI865" s="17"/>
      <c r="CJ865" s="17"/>
      <c r="CK865" s="17"/>
      <c r="CL865" s="17"/>
      <c r="CM865" s="17"/>
      <c r="CN865" s="17"/>
      <c r="CO865" s="17"/>
      <c r="CP865" s="17"/>
      <c r="CQ865" s="17"/>
      <c r="CR865" s="17"/>
      <c r="CS865" s="17"/>
      <c r="CT865" s="17"/>
      <c r="CU865" s="17"/>
      <c r="CV865" s="17"/>
      <c r="CW865" s="17"/>
      <c r="CX865" s="17"/>
      <c r="CY865" s="17"/>
      <c r="CZ865" s="17"/>
      <c r="DA865" s="17"/>
      <c r="DB865" s="17"/>
      <c r="DC865" s="17"/>
      <c r="DD865" s="17"/>
      <c r="DE865" s="17"/>
      <c r="DF865" s="17"/>
      <c r="DG865" s="17"/>
      <c r="DH865" s="17"/>
      <c r="DI865" s="17"/>
      <c r="DJ865" s="17"/>
      <c r="DK865" s="17"/>
      <c r="DL865" s="17"/>
      <c r="DM865" s="17"/>
      <c r="DN865" s="17"/>
      <c r="DO865" s="17"/>
      <c r="DP865" s="17"/>
      <c r="DQ865" s="17"/>
      <c r="DR865" s="17"/>
      <c r="DS865" s="17"/>
      <c r="DT865" s="17"/>
      <c r="DU865" s="17"/>
      <c r="DV865" s="111"/>
      <c r="DW865" s="111"/>
      <c r="DX865" s="111"/>
      <c r="DY865" s="111"/>
      <c r="DZ865" s="111"/>
      <c r="EA865" s="111"/>
      <c r="EB865" s="17"/>
      <c r="EC865" s="17"/>
      <c r="ED865" s="17"/>
      <c r="EE865" s="17"/>
      <c r="EF865" s="17"/>
      <c r="EG865" s="17"/>
      <c r="EH865" s="17"/>
      <c r="EI865" s="17"/>
      <c r="EJ865" s="17"/>
      <c r="EK865" s="17"/>
    </row>
    <row r="866" spans="1:141" ht="16.5" customHeight="1">
      <c r="A866" s="17"/>
      <c r="B866" s="17"/>
      <c r="C866" s="17"/>
      <c r="D866" s="145"/>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46"/>
      <c r="AI866" s="146"/>
      <c r="AJ866" s="17"/>
      <c r="AK866" s="17"/>
      <c r="AL866" s="146"/>
      <c r="AM866" s="146"/>
      <c r="AN866" s="17"/>
      <c r="AO866" s="17"/>
      <c r="AP866" s="17"/>
      <c r="AQ866" s="17"/>
      <c r="AR866" s="17"/>
      <c r="AS866" s="17"/>
      <c r="AT866" s="17"/>
      <c r="AU866" s="17"/>
      <c r="AV866" s="17"/>
      <c r="AW866" s="17"/>
      <c r="AX866" s="17"/>
      <c r="AY866" s="17"/>
      <c r="AZ866" s="17"/>
      <c r="BA866" s="17"/>
      <c r="BB866" s="17"/>
      <c r="BC866" s="17"/>
      <c r="BD866" s="17"/>
      <c r="BE866" s="17"/>
      <c r="BF866" s="17"/>
      <c r="BG866" s="17"/>
      <c r="BH866" s="17"/>
      <c r="BI866" s="17"/>
      <c r="BJ866" s="17"/>
      <c r="BK866" s="17"/>
      <c r="BL866" s="17"/>
      <c r="BM866" s="17"/>
      <c r="BN866" s="17"/>
      <c r="BO866" s="17"/>
      <c r="BP866" s="17"/>
      <c r="BQ866" s="17"/>
      <c r="BR866" s="17"/>
      <c r="BS866" s="17"/>
      <c r="BT866" s="17"/>
      <c r="BU866" s="17"/>
      <c r="BV866" s="17"/>
      <c r="BW866" s="17"/>
      <c r="BX866" s="17"/>
      <c r="BY866" s="17"/>
      <c r="BZ866" s="17"/>
      <c r="CA866" s="17"/>
      <c r="CB866" s="17"/>
      <c r="CC866" s="17"/>
      <c r="CD866" s="17"/>
      <c r="CE866" s="17"/>
      <c r="CF866" s="17"/>
      <c r="CG866" s="17"/>
      <c r="CH866" s="17"/>
      <c r="CI866" s="17"/>
      <c r="CJ866" s="17"/>
      <c r="CK866" s="17"/>
      <c r="CL866" s="17"/>
      <c r="CM866" s="17"/>
      <c r="CN866" s="17"/>
      <c r="CO866" s="17"/>
      <c r="CP866" s="17"/>
      <c r="CQ866" s="17"/>
      <c r="CR866" s="17"/>
      <c r="CS866" s="17"/>
      <c r="CT866" s="17"/>
      <c r="CU866" s="17"/>
      <c r="CV866" s="17"/>
      <c r="CW866" s="17"/>
      <c r="CX866" s="17"/>
      <c r="CY866" s="17"/>
      <c r="CZ866" s="17"/>
      <c r="DA866" s="17"/>
      <c r="DB866" s="17"/>
      <c r="DC866" s="17"/>
      <c r="DD866" s="17"/>
      <c r="DE866" s="17"/>
      <c r="DF866" s="17"/>
      <c r="DG866" s="17"/>
      <c r="DH866" s="17"/>
      <c r="DI866" s="17"/>
      <c r="DJ866" s="17"/>
      <c r="DK866" s="17"/>
      <c r="DL866" s="17"/>
      <c r="DM866" s="17"/>
      <c r="DN866" s="17"/>
      <c r="DO866" s="17"/>
      <c r="DP866" s="17"/>
      <c r="DQ866" s="17"/>
      <c r="DR866" s="17"/>
      <c r="DS866" s="17"/>
      <c r="DT866" s="17"/>
      <c r="DU866" s="17"/>
      <c r="DV866" s="111"/>
      <c r="DW866" s="111"/>
      <c r="DX866" s="111"/>
      <c r="DY866" s="111"/>
      <c r="DZ866" s="111"/>
      <c r="EA866" s="111"/>
      <c r="EB866" s="17"/>
      <c r="EC866" s="17"/>
      <c r="ED866" s="17"/>
      <c r="EE866" s="17"/>
      <c r="EF866" s="17"/>
      <c r="EG866" s="17"/>
      <c r="EH866" s="17"/>
      <c r="EI866" s="17"/>
      <c r="EJ866" s="17"/>
      <c r="EK866" s="17"/>
    </row>
    <row r="867" spans="1:141" ht="16.5" customHeight="1">
      <c r="A867" s="17"/>
      <c r="B867" s="17"/>
      <c r="C867" s="17"/>
      <c r="D867" s="145"/>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46"/>
      <c r="AI867" s="146"/>
      <c r="AJ867" s="17"/>
      <c r="AK867" s="17"/>
      <c r="AL867" s="146"/>
      <c r="AM867" s="146"/>
      <c r="AN867" s="17"/>
      <c r="AO867" s="17"/>
      <c r="AP867" s="17"/>
      <c r="AQ867" s="17"/>
      <c r="AR867" s="17"/>
      <c r="AS867" s="17"/>
      <c r="AT867" s="17"/>
      <c r="AU867" s="17"/>
      <c r="AV867" s="17"/>
      <c r="AW867" s="17"/>
      <c r="AX867" s="17"/>
      <c r="AY867" s="17"/>
      <c r="AZ867" s="17"/>
      <c r="BA867" s="17"/>
      <c r="BB867" s="17"/>
      <c r="BC867" s="17"/>
      <c r="BD867" s="17"/>
      <c r="BE867" s="17"/>
      <c r="BF867" s="17"/>
      <c r="BG867" s="17"/>
      <c r="BH867" s="17"/>
      <c r="BI867" s="17"/>
      <c r="BJ867" s="17"/>
      <c r="BK867" s="17"/>
      <c r="BL867" s="17"/>
      <c r="BM867" s="17"/>
      <c r="BN867" s="17"/>
      <c r="BO867" s="17"/>
      <c r="BP867" s="17"/>
      <c r="BQ867" s="17"/>
      <c r="BR867" s="17"/>
      <c r="BS867" s="17"/>
      <c r="BT867" s="17"/>
      <c r="BU867" s="17"/>
      <c r="BV867" s="17"/>
      <c r="BW867" s="17"/>
      <c r="BX867" s="17"/>
      <c r="BY867" s="17"/>
      <c r="BZ867" s="17"/>
      <c r="CA867" s="17"/>
      <c r="CB867" s="17"/>
      <c r="CC867" s="17"/>
      <c r="CD867" s="17"/>
      <c r="CE867" s="17"/>
      <c r="CF867" s="17"/>
      <c r="CG867" s="17"/>
      <c r="CH867" s="17"/>
      <c r="CI867" s="17"/>
      <c r="CJ867" s="17"/>
      <c r="CK867" s="17"/>
      <c r="CL867" s="17"/>
      <c r="CM867" s="17"/>
      <c r="CN867" s="17"/>
      <c r="CO867" s="17"/>
      <c r="CP867" s="17"/>
      <c r="CQ867" s="17"/>
      <c r="CR867" s="17"/>
      <c r="CS867" s="17"/>
      <c r="CT867" s="17"/>
      <c r="CU867" s="17"/>
      <c r="CV867" s="17"/>
      <c r="CW867" s="17"/>
      <c r="CX867" s="17"/>
      <c r="CY867" s="17"/>
      <c r="CZ867" s="17"/>
      <c r="DA867" s="17"/>
      <c r="DB867" s="17"/>
      <c r="DC867" s="17"/>
      <c r="DD867" s="17"/>
      <c r="DE867" s="17"/>
      <c r="DF867" s="17"/>
      <c r="DG867" s="17"/>
      <c r="DH867" s="17"/>
      <c r="DI867" s="17"/>
      <c r="DJ867" s="17"/>
      <c r="DK867" s="17"/>
      <c r="DL867" s="17"/>
      <c r="DM867" s="17"/>
      <c r="DN867" s="17"/>
      <c r="DO867" s="17"/>
      <c r="DP867" s="17"/>
      <c r="DQ867" s="17"/>
      <c r="DR867" s="17"/>
      <c r="DS867" s="17"/>
      <c r="DT867" s="17"/>
      <c r="DU867" s="17"/>
      <c r="DV867" s="111"/>
      <c r="DW867" s="111"/>
      <c r="DX867" s="111"/>
      <c r="DY867" s="111"/>
      <c r="DZ867" s="111"/>
      <c r="EA867" s="111"/>
      <c r="EB867" s="17"/>
      <c r="EC867" s="17"/>
      <c r="ED867" s="17"/>
      <c r="EE867" s="17"/>
      <c r="EF867" s="17"/>
      <c r="EG867" s="17"/>
      <c r="EH867" s="17"/>
      <c r="EI867" s="17"/>
      <c r="EJ867" s="17"/>
      <c r="EK867" s="17"/>
    </row>
    <row r="868" spans="1:141" ht="16.5" customHeight="1">
      <c r="A868" s="17"/>
      <c r="B868" s="17"/>
      <c r="C868" s="17"/>
      <c r="D868" s="145"/>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46"/>
      <c r="AI868" s="146"/>
      <c r="AJ868" s="17"/>
      <c r="AK868" s="17"/>
      <c r="AL868" s="146"/>
      <c r="AM868" s="146"/>
      <c r="AN868" s="17"/>
      <c r="AO868" s="17"/>
      <c r="AP868" s="17"/>
      <c r="AQ868" s="17"/>
      <c r="AR868" s="17"/>
      <c r="AS868" s="17"/>
      <c r="AT868" s="17"/>
      <c r="AU868" s="17"/>
      <c r="AV868" s="17"/>
      <c r="AW868" s="17"/>
      <c r="AX868" s="17"/>
      <c r="AY868" s="17"/>
      <c r="AZ868" s="17"/>
      <c r="BA868" s="17"/>
      <c r="BB868" s="17"/>
      <c r="BC868" s="17"/>
      <c r="BD868" s="17"/>
      <c r="BE868" s="17"/>
      <c r="BF868" s="17"/>
      <c r="BG868" s="17"/>
      <c r="BH868" s="17"/>
      <c r="BI868" s="17"/>
      <c r="BJ868" s="17"/>
      <c r="BK868" s="17"/>
      <c r="BL868" s="17"/>
      <c r="BM868" s="17"/>
      <c r="BN868" s="17"/>
      <c r="BO868" s="17"/>
      <c r="BP868" s="17"/>
      <c r="BQ868" s="17"/>
      <c r="BR868" s="17"/>
      <c r="BS868" s="17"/>
      <c r="BT868" s="17"/>
      <c r="BU868" s="17"/>
      <c r="BV868" s="17"/>
      <c r="BW868" s="17"/>
      <c r="BX868" s="17"/>
      <c r="BY868" s="17"/>
      <c r="BZ868" s="17"/>
      <c r="CA868" s="17"/>
      <c r="CB868" s="17"/>
      <c r="CC868" s="17"/>
      <c r="CD868" s="17"/>
      <c r="CE868" s="17"/>
      <c r="CF868" s="17"/>
      <c r="CG868" s="17"/>
      <c r="CH868" s="17"/>
      <c r="CI868" s="17"/>
      <c r="CJ868" s="17"/>
      <c r="CK868" s="17"/>
      <c r="CL868" s="17"/>
      <c r="CM868" s="17"/>
      <c r="CN868" s="17"/>
      <c r="CO868" s="17"/>
      <c r="CP868" s="17"/>
      <c r="CQ868" s="17"/>
      <c r="CR868" s="17"/>
      <c r="CS868" s="17"/>
      <c r="CT868" s="17"/>
      <c r="CU868" s="17"/>
      <c r="CV868" s="17"/>
      <c r="CW868" s="17"/>
      <c r="CX868" s="17"/>
      <c r="CY868" s="17"/>
      <c r="CZ868" s="17"/>
      <c r="DA868" s="17"/>
      <c r="DB868" s="17"/>
      <c r="DC868" s="17"/>
      <c r="DD868" s="17"/>
      <c r="DE868" s="17"/>
      <c r="DF868" s="17"/>
      <c r="DG868" s="17"/>
      <c r="DH868" s="17"/>
      <c r="DI868" s="17"/>
      <c r="DJ868" s="17"/>
      <c r="DK868" s="17"/>
      <c r="DL868" s="17"/>
      <c r="DM868" s="17"/>
      <c r="DN868" s="17"/>
      <c r="DO868" s="17"/>
      <c r="DP868" s="17"/>
      <c r="DQ868" s="17"/>
      <c r="DR868" s="17"/>
      <c r="DS868" s="17"/>
      <c r="DT868" s="17"/>
      <c r="DU868" s="17"/>
      <c r="DV868" s="111"/>
      <c r="DW868" s="111"/>
      <c r="DX868" s="111"/>
      <c r="DY868" s="111"/>
      <c r="DZ868" s="111"/>
      <c r="EA868" s="111"/>
      <c r="EB868" s="17"/>
      <c r="EC868" s="17"/>
      <c r="ED868" s="17"/>
      <c r="EE868" s="17"/>
      <c r="EF868" s="17"/>
      <c r="EG868" s="17"/>
      <c r="EH868" s="17"/>
      <c r="EI868" s="17"/>
      <c r="EJ868" s="17"/>
      <c r="EK868" s="17"/>
    </row>
    <row r="869" spans="1:141" ht="16.5" customHeight="1">
      <c r="A869" s="17"/>
      <c r="B869" s="17"/>
      <c r="C869" s="17"/>
      <c r="D869" s="145"/>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46"/>
      <c r="AI869" s="146"/>
      <c r="AJ869" s="17"/>
      <c r="AK869" s="17"/>
      <c r="AL869" s="146"/>
      <c r="AM869" s="146"/>
      <c r="AN869" s="17"/>
      <c r="AO869" s="17"/>
      <c r="AP869" s="17"/>
      <c r="AQ869" s="17"/>
      <c r="AR869" s="17"/>
      <c r="AS869" s="17"/>
      <c r="AT869" s="17"/>
      <c r="AU869" s="17"/>
      <c r="AV869" s="17"/>
      <c r="AW869" s="17"/>
      <c r="AX869" s="17"/>
      <c r="AY869" s="17"/>
      <c r="AZ869" s="17"/>
      <c r="BA869" s="17"/>
      <c r="BB869" s="17"/>
      <c r="BC869" s="17"/>
      <c r="BD869" s="17"/>
      <c r="BE869" s="17"/>
      <c r="BF869" s="17"/>
      <c r="BG869" s="17"/>
      <c r="BH869" s="17"/>
      <c r="BI869" s="17"/>
      <c r="BJ869" s="17"/>
      <c r="BK869" s="17"/>
      <c r="BL869" s="17"/>
      <c r="BM869" s="17"/>
      <c r="BN869" s="17"/>
      <c r="BO869" s="17"/>
      <c r="BP869" s="17"/>
      <c r="BQ869" s="17"/>
      <c r="BR869" s="17"/>
      <c r="BS869" s="17"/>
      <c r="BT869" s="17"/>
      <c r="BU869" s="17"/>
      <c r="BV869" s="17"/>
      <c r="BW869" s="17"/>
      <c r="BX869" s="17"/>
      <c r="BY869" s="17"/>
      <c r="BZ869" s="17"/>
      <c r="CA869" s="17"/>
      <c r="CB869" s="17"/>
      <c r="CC869" s="17"/>
      <c r="CD869" s="17"/>
      <c r="CE869" s="17"/>
      <c r="CF869" s="17"/>
      <c r="CG869" s="17"/>
      <c r="CH869" s="17"/>
      <c r="CI869" s="17"/>
      <c r="CJ869" s="17"/>
      <c r="CK869" s="17"/>
      <c r="CL869" s="17"/>
      <c r="CM869" s="17"/>
      <c r="CN869" s="17"/>
      <c r="CO869" s="17"/>
      <c r="CP869" s="17"/>
      <c r="CQ869" s="17"/>
      <c r="CR869" s="17"/>
      <c r="CS869" s="17"/>
      <c r="CT869" s="17"/>
      <c r="CU869" s="17"/>
      <c r="CV869" s="17"/>
      <c r="CW869" s="17"/>
      <c r="CX869" s="17"/>
      <c r="CY869" s="17"/>
      <c r="CZ869" s="17"/>
      <c r="DA869" s="17"/>
      <c r="DB869" s="17"/>
      <c r="DC869" s="17"/>
      <c r="DD869" s="17"/>
      <c r="DE869" s="17"/>
      <c r="DF869" s="17"/>
      <c r="DG869" s="17"/>
      <c r="DH869" s="17"/>
      <c r="DI869" s="17"/>
      <c r="DJ869" s="17"/>
      <c r="DK869" s="17"/>
      <c r="DL869" s="17"/>
      <c r="DM869" s="17"/>
      <c r="DN869" s="17"/>
      <c r="DO869" s="17"/>
      <c r="DP869" s="17"/>
      <c r="DQ869" s="17"/>
      <c r="DR869" s="17"/>
      <c r="DS869" s="17"/>
      <c r="DT869" s="17"/>
      <c r="DU869" s="17"/>
      <c r="DV869" s="111"/>
      <c r="DW869" s="111"/>
      <c r="DX869" s="111"/>
      <c r="DY869" s="111"/>
      <c r="DZ869" s="111"/>
      <c r="EA869" s="111"/>
      <c r="EB869" s="17"/>
      <c r="EC869" s="17"/>
      <c r="ED869" s="17"/>
      <c r="EE869" s="17"/>
      <c r="EF869" s="17"/>
      <c r="EG869" s="17"/>
      <c r="EH869" s="17"/>
      <c r="EI869" s="17"/>
      <c r="EJ869" s="17"/>
      <c r="EK869" s="17"/>
    </row>
    <row r="870" spans="1:141" ht="16.5" customHeight="1">
      <c r="A870" s="17"/>
      <c r="B870" s="17"/>
      <c r="C870" s="17"/>
      <c r="D870" s="145"/>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46"/>
      <c r="AI870" s="146"/>
      <c r="AJ870" s="17"/>
      <c r="AK870" s="17"/>
      <c r="AL870" s="146"/>
      <c r="AM870" s="146"/>
      <c r="AN870" s="17"/>
      <c r="AO870" s="17"/>
      <c r="AP870" s="17"/>
      <c r="AQ870" s="17"/>
      <c r="AR870" s="17"/>
      <c r="AS870" s="17"/>
      <c r="AT870" s="17"/>
      <c r="AU870" s="17"/>
      <c r="AV870" s="17"/>
      <c r="AW870" s="17"/>
      <c r="AX870" s="17"/>
      <c r="AY870" s="17"/>
      <c r="AZ870" s="17"/>
      <c r="BA870" s="17"/>
      <c r="BB870" s="17"/>
      <c r="BC870" s="17"/>
      <c r="BD870" s="17"/>
      <c r="BE870" s="17"/>
      <c r="BF870" s="17"/>
      <c r="BG870" s="17"/>
      <c r="BH870" s="17"/>
      <c r="BI870" s="17"/>
      <c r="BJ870" s="17"/>
      <c r="BK870" s="17"/>
      <c r="BL870" s="17"/>
      <c r="BM870" s="17"/>
      <c r="BN870" s="17"/>
      <c r="BO870" s="17"/>
      <c r="BP870" s="17"/>
      <c r="BQ870" s="17"/>
      <c r="BR870" s="17"/>
      <c r="BS870" s="17"/>
      <c r="BT870" s="17"/>
      <c r="BU870" s="17"/>
      <c r="BV870" s="17"/>
      <c r="BW870" s="17"/>
      <c r="BX870" s="17"/>
      <c r="BY870" s="17"/>
      <c r="BZ870" s="17"/>
      <c r="CA870" s="17"/>
      <c r="CB870" s="17"/>
      <c r="CC870" s="17"/>
      <c r="CD870" s="17"/>
      <c r="CE870" s="17"/>
      <c r="CF870" s="17"/>
      <c r="CG870" s="17"/>
      <c r="CH870" s="17"/>
      <c r="CI870" s="17"/>
      <c r="CJ870" s="17"/>
      <c r="CK870" s="17"/>
      <c r="CL870" s="17"/>
      <c r="CM870" s="17"/>
      <c r="CN870" s="17"/>
      <c r="CO870" s="17"/>
      <c r="CP870" s="17"/>
      <c r="CQ870" s="17"/>
      <c r="CR870" s="17"/>
      <c r="CS870" s="17"/>
      <c r="CT870" s="17"/>
      <c r="CU870" s="17"/>
      <c r="CV870" s="17"/>
      <c r="CW870" s="17"/>
      <c r="CX870" s="17"/>
      <c r="CY870" s="17"/>
      <c r="CZ870" s="17"/>
      <c r="DA870" s="17"/>
      <c r="DB870" s="17"/>
      <c r="DC870" s="17"/>
      <c r="DD870" s="17"/>
      <c r="DE870" s="17"/>
      <c r="DF870" s="17"/>
      <c r="DG870" s="17"/>
      <c r="DH870" s="17"/>
      <c r="DI870" s="17"/>
      <c r="DJ870" s="17"/>
      <c r="DK870" s="17"/>
      <c r="DL870" s="17"/>
      <c r="DM870" s="17"/>
      <c r="DN870" s="17"/>
      <c r="DO870" s="17"/>
      <c r="DP870" s="17"/>
      <c r="DQ870" s="17"/>
      <c r="DR870" s="17"/>
      <c r="DS870" s="17"/>
      <c r="DT870" s="17"/>
      <c r="DU870" s="17"/>
      <c r="DV870" s="111"/>
      <c r="DW870" s="111"/>
      <c r="DX870" s="111"/>
      <c r="DY870" s="111"/>
      <c r="DZ870" s="111"/>
      <c r="EA870" s="111"/>
      <c r="EB870" s="17"/>
      <c r="EC870" s="17"/>
      <c r="ED870" s="17"/>
      <c r="EE870" s="17"/>
      <c r="EF870" s="17"/>
      <c r="EG870" s="17"/>
      <c r="EH870" s="17"/>
      <c r="EI870" s="17"/>
      <c r="EJ870" s="17"/>
      <c r="EK870" s="17"/>
    </row>
    <row r="871" spans="1:141" ht="16.5" customHeight="1">
      <c r="A871" s="17"/>
      <c r="B871" s="17"/>
      <c r="C871" s="17"/>
      <c r="D871" s="145"/>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46"/>
      <c r="AI871" s="146"/>
      <c r="AJ871" s="17"/>
      <c r="AK871" s="17"/>
      <c r="AL871" s="146"/>
      <c r="AM871" s="146"/>
      <c r="AN871" s="17"/>
      <c r="AO871" s="17"/>
      <c r="AP871" s="17"/>
      <c r="AQ871" s="17"/>
      <c r="AR871" s="17"/>
      <c r="AS871" s="17"/>
      <c r="AT871" s="17"/>
      <c r="AU871" s="17"/>
      <c r="AV871" s="17"/>
      <c r="AW871" s="17"/>
      <c r="AX871" s="17"/>
      <c r="AY871" s="17"/>
      <c r="AZ871" s="17"/>
      <c r="BA871" s="17"/>
      <c r="BB871" s="17"/>
      <c r="BC871" s="17"/>
      <c r="BD871" s="17"/>
      <c r="BE871" s="17"/>
      <c r="BF871" s="17"/>
      <c r="BG871" s="17"/>
      <c r="BH871" s="17"/>
      <c r="BI871" s="17"/>
      <c r="BJ871" s="17"/>
      <c r="BK871" s="17"/>
      <c r="BL871" s="17"/>
      <c r="BM871" s="17"/>
      <c r="BN871" s="17"/>
      <c r="BO871" s="17"/>
      <c r="BP871" s="17"/>
      <c r="BQ871" s="17"/>
      <c r="BR871" s="17"/>
      <c r="BS871" s="17"/>
      <c r="BT871" s="17"/>
      <c r="BU871" s="17"/>
      <c r="BV871" s="17"/>
      <c r="BW871" s="17"/>
      <c r="BX871" s="17"/>
      <c r="BY871" s="17"/>
      <c r="BZ871" s="17"/>
      <c r="CA871" s="17"/>
      <c r="CB871" s="17"/>
      <c r="CC871" s="17"/>
      <c r="CD871" s="17"/>
      <c r="CE871" s="17"/>
      <c r="CF871" s="17"/>
      <c r="CG871" s="17"/>
      <c r="CH871" s="17"/>
      <c r="CI871" s="17"/>
      <c r="CJ871" s="17"/>
      <c r="CK871" s="17"/>
      <c r="CL871" s="17"/>
      <c r="CM871" s="17"/>
      <c r="CN871" s="17"/>
      <c r="CO871" s="17"/>
      <c r="CP871" s="17"/>
      <c r="CQ871" s="17"/>
      <c r="CR871" s="17"/>
      <c r="CS871" s="17"/>
      <c r="CT871" s="17"/>
      <c r="CU871" s="17"/>
      <c r="CV871" s="17"/>
      <c r="CW871" s="17"/>
      <c r="CX871" s="17"/>
      <c r="CY871" s="17"/>
      <c r="CZ871" s="17"/>
      <c r="DA871" s="17"/>
      <c r="DB871" s="17"/>
      <c r="DC871" s="17"/>
      <c r="DD871" s="17"/>
      <c r="DE871" s="17"/>
      <c r="DF871" s="17"/>
      <c r="DG871" s="17"/>
      <c r="DH871" s="17"/>
      <c r="DI871" s="17"/>
      <c r="DJ871" s="17"/>
      <c r="DK871" s="17"/>
      <c r="DL871" s="17"/>
      <c r="DM871" s="17"/>
      <c r="DN871" s="17"/>
      <c r="DO871" s="17"/>
      <c r="DP871" s="17"/>
      <c r="DQ871" s="17"/>
      <c r="DR871" s="17"/>
      <c r="DS871" s="17"/>
      <c r="DT871" s="17"/>
      <c r="DU871" s="17"/>
      <c r="DV871" s="111"/>
      <c r="DW871" s="111"/>
      <c r="DX871" s="111"/>
      <c r="DY871" s="111"/>
      <c r="DZ871" s="111"/>
      <c r="EA871" s="111"/>
      <c r="EB871" s="17"/>
      <c r="EC871" s="17"/>
      <c r="ED871" s="17"/>
      <c r="EE871" s="17"/>
      <c r="EF871" s="17"/>
      <c r="EG871" s="17"/>
      <c r="EH871" s="17"/>
      <c r="EI871" s="17"/>
      <c r="EJ871" s="17"/>
      <c r="EK871" s="17"/>
    </row>
    <row r="872" spans="1:141" ht="16.5" customHeight="1">
      <c r="A872" s="17"/>
      <c r="B872" s="17"/>
      <c r="C872" s="17"/>
      <c r="D872" s="145"/>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46"/>
      <c r="AI872" s="146"/>
      <c r="AJ872" s="17"/>
      <c r="AK872" s="17"/>
      <c r="AL872" s="146"/>
      <c r="AM872" s="146"/>
      <c r="AN872" s="17"/>
      <c r="AO872" s="17"/>
      <c r="AP872" s="17"/>
      <c r="AQ872" s="17"/>
      <c r="AR872" s="17"/>
      <c r="AS872" s="17"/>
      <c r="AT872" s="17"/>
      <c r="AU872" s="17"/>
      <c r="AV872" s="17"/>
      <c r="AW872" s="17"/>
      <c r="AX872" s="17"/>
      <c r="AY872" s="17"/>
      <c r="AZ872" s="17"/>
      <c r="BA872" s="17"/>
      <c r="BB872" s="17"/>
      <c r="BC872" s="17"/>
      <c r="BD872" s="17"/>
      <c r="BE872" s="17"/>
      <c r="BF872" s="17"/>
      <c r="BG872" s="17"/>
      <c r="BH872" s="17"/>
      <c r="BI872" s="17"/>
      <c r="BJ872" s="17"/>
      <c r="BK872" s="17"/>
      <c r="BL872" s="17"/>
      <c r="BM872" s="17"/>
      <c r="BN872" s="17"/>
      <c r="BO872" s="17"/>
      <c r="BP872" s="17"/>
      <c r="BQ872" s="17"/>
      <c r="BR872" s="17"/>
      <c r="BS872" s="17"/>
      <c r="BT872" s="17"/>
      <c r="BU872" s="17"/>
      <c r="BV872" s="17"/>
      <c r="BW872" s="17"/>
      <c r="BX872" s="17"/>
      <c r="BY872" s="17"/>
      <c r="BZ872" s="17"/>
      <c r="CA872" s="17"/>
      <c r="CB872" s="17"/>
      <c r="CC872" s="17"/>
      <c r="CD872" s="17"/>
      <c r="CE872" s="17"/>
      <c r="CF872" s="17"/>
      <c r="CG872" s="17"/>
      <c r="CH872" s="17"/>
      <c r="CI872" s="17"/>
      <c r="CJ872" s="17"/>
      <c r="CK872" s="17"/>
      <c r="CL872" s="17"/>
      <c r="CM872" s="17"/>
      <c r="CN872" s="17"/>
      <c r="CO872" s="17"/>
      <c r="CP872" s="17"/>
      <c r="CQ872" s="17"/>
      <c r="CR872" s="17"/>
      <c r="CS872" s="17"/>
      <c r="CT872" s="17"/>
      <c r="CU872" s="17"/>
      <c r="CV872" s="17"/>
      <c r="CW872" s="17"/>
      <c r="CX872" s="17"/>
      <c r="CY872" s="17"/>
      <c r="CZ872" s="17"/>
      <c r="DA872" s="17"/>
      <c r="DB872" s="17"/>
      <c r="DC872" s="17"/>
      <c r="DD872" s="17"/>
      <c r="DE872" s="17"/>
      <c r="DF872" s="17"/>
      <c r="DG872" s="17"/>
      <c r="DH872" s="17"/>
      <c r="DI872" s="17"/>
      <c r="DJ872" s="17"/>
      <c r="DK872" s="17"/>
      <c r="DL872" s="17"/>
      <c r="DM872" s="17"/>
      <c r="DN872" s="17"/>
      <c r="DO872" s="17"/>
      <c r="DP872" s="17"/>
      <c r="DQ872" s="17"/>
      <c r="DR872" s="17"/>
      <c r="DS872" s="17"/>
      <c r="DT872" s="17"/>
      <c r="DU872" s="17"/>
      <c r="DV872" s="111"/>
      <c r="DW872" s="111"/>
      <c r="DX872" s="111"/>
      <c r="DY872" s="111"/>
      <c r="DZ872" s="111"/>
      <c r="EA872" s="111"/>
      <c r="EB872" s="17"/>
      <c r="EC872" s="17"/>
      <c r="ED872" s="17"/>
      <c r="EE872" s="17"/>
      <c r="EF872" s="17"/>
      <c r="EG872" s="17"/>
      <c r="EH872" s="17"/>
      <c r="EI872" s="17"/>
      <c r="EJ872" s="17"/>
      <c r="EK872" s="17"/>
    </row>
    <row r="873" spans="1:141" ht="16.5" customHeight="1">
      <c r="A873" s="17"/>
      <c r="B873" s="17"/>
      <c r="C873" s="17"/>
      <c r="D873" s="145"/>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46"/>
      <c r="AI873" s="146"/>
      <c r="AJ873" s="17"/>
      <c r="AK873" s="17"/>
      <c r="AL873" s="146"/>
      <c r="AM873" s="146"/>
      <c r="AN873" s="17"/>
      <c r="AO873" s="17"/>
      <c r="AP873" s="17"/>
      <c r="AQ873" s="17"/>
      <c r="AR873" s="17"/>
      <c r="AS873" s="17"/>
      <c r="AT873" s="17"/>
      <c r="AU873" s="17"/>
      <c r="AV873" s="17"/>
      <c r="AW873" s="17"/>
      <c r="AX873" s="17"/>
      <c r="AY873" s="17"/>
      <c r="AZ873" s="17"/>
      <c r="BA873" s="17"/>
      <c r="BB873" s="17"/>
      <c r="BC873" s="17"/>
      <c r="BD873" s="17"/>
      <c r="BE873" s="17"/>
      <c r="BF873" s="17"/>
      <c r="BG873" s="17"/>
      <c r="BH873" s="17"/>
      <c r="BI873" s="17"/>
      <c r="BJ873" s="17"/>
      <c r="BK873" s="17"/>
      <c r="BL873" s="17"/>
      <c r="BM873" s="17"/>
      <c r="BN873" s="17"/>
      <c r="BO873" s="17"/>
      <c r="BP873" s="17"/>
      <c r="BQ873" s="17"/>
      <c r="BR873" s="17"/>
      <c r="BS873" s="17"/>
      <c r="BT873" s="17"/>
      <c r="BU873" s="17"/>
      <c r="BV873" s="17"/>
      <c r="BW873" s="17"/>
      <c r="BX873" s="17"/>
      <c r="BY873" s="17"/>
      <c r="BZ873" s="17"/>
      <c r="CA873" s="17"/>
      <c r="CB873" s="17"/>
      <c r="CC873" s="17"/>
      <c r="CD873" s="17"/>
      <c r="CE873" s="17"/>
      <c r="CF873" s="17"/>
      <c r="CG873" s="17"/>
      <c r="CH873" s="17"/>
      <c r="CI873" s="17"/>
      <c r="CJ873" s="17"/>
      <c r="CK873" s="17"/>
      <c r="CL873" s="17"/>
      <c r="CM873" s="17"/>
      <c r="CN873" s="17"/>
      <c r="CO873" s="17"/>
      <c r="CP873" s="17"/>
      <c r="CQ873" s="17"/>
      <c r="CR873" s="17"/>
      <c r="CS873" s="17"/>
      <c r="CT873" s="17"/>
      <c r="CU873" s="17"/>
      <c r="CV873" s="17"/>
      <c r="CW873" s="17"/>
      <c r="CX873" s="17"/>
      <c r="CY873" s="17"/>
      <c r="CZ873" s="17"/>
      <c r="DA873" s="17"/>
      <c r="DB873" s="17"/>
      <c r="DC873" s="17"/>
      <c r="DD873" s="17"/>
      <c r="DE873" s="17"/>
      <c r="DF873" s="17"/>
      <c r="DG873" s="17"/>
      <c r="DH873" s="17"/>
      <c r="DI873" s="17"/>
      <c r="DJ873" s="17"/>
      <c r="DK873" s="17"/>
      <c r="DL873" s="17"/>
      <c r="DM873" s="17"/>
      <c r="DN873" s="17"/>
      <c r="DO873" s="17"/>
      <c r="DP873" s="17"/>
      <c r="DQ873" s="17"/>
      <c r="DR873" s="17"/>
      <c r="DS873" s="17"/>
      <c r="DT873" s="17"/>
      <c r="DU873" s="17"/>
      <c r="DV873" s="111"/>
      <c r="DW873" s="111"/>
      <c r="DX873" s="111"/>
      <c r="DY873" s="111"/>
      <c r="DZ873" s="111"/>
      <c r="EA873" s="111"/>
      <c r="EB873" s="17"/>
      <c r="EC873" s="17"/>
      <c r="ED873" s="17"/>
      <c r="EE873" s="17"/>
      <c r="EF873" s="17"/>
      <c r="EG873" s="17"/>
      <c r="EH873" s="17"/>
      <c r="EI873" s="17"/>
      <c r="EJ873" s="17"/>
      <c r="EK873" s="17"/>
    </row>
    <row r="874" spans="1:141" ht="16.5" customHeight="1">
      <c r="A874" s="17"/>
      <c r="B874" s="17"/>
      <c r="C874" s="17"/>
      <c r="D874" s="145"/>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46"/>
      <c r="AI874" s="146"/>
      <c r="AJ874" s="17"/>
      <c r="AK874" s="17"/>
      <c r="AL874" s="146"/>
      <c r="AM874" s="146"/>
      <c r="AN874" s="17"/>
      <c r="AO874" s="17"/>
      <c r="AP874" s="17"/>
      <c r="AQ874" s="17"/>
      <c r="AR874" s="17"/>
      <c r="AS874" s="17"/>
      <c r="AT874" s="17"/>
      <c r="AU874" s="17"/>
      <c r="AV874" s="17"/>
      <c r="AW874" s="17"/>
      <c r="AX874" s="17"/>
      <c r="AY874" s="17"/>
      <c r="AZ874" s="17"/>
      <c r="BA874" s="17"/>
      <c r="BB874" s="17"/>
      <c r="BC874" s="17"/>
      <c r="BD874" s="17"/>
      <c r="BE874" s="17"/>
      <c r="BF874" s="17"/>
      <c r="BG874" s="17"/>
      <c r="BH874" s="17"/>
      <c r="BI874" s="17"/>
      <c r="BJ874" s="17"/>
      <c r="BK874" s="17"/>
      <c r="BL874" s="17"/>
      <c r="BM874" s="17"/>
      <c r="BN874" s="17"/>
      <c r="BO874" s="17"/>
      <c r="BP874" s="17"/>
      <c r="BQ874" s="17"/>
      <c r="BR874" s="17"/>
      <c r="BS874" s="17"/>
      <c r="BT874" s="17"/>
      <c r="BU874" s="17"/>
      <c r="BV874" s="17"/>
      <c r="BW874" s="17"/>
      <c r="BX874" s="17"/>
      <c r="BY874" s="17"/>
      <c r="BZ874" s="17"/>
      <c r="CA874" s="17"/>
      <c r="CB874" s="17"/>
      <c r="CC874" s="17"/>
      <c r="CD874" s="17"/>
      <c r="CE874" s="17"/>
      <c r="CF874" s="17"/>
      <c r="CG874" s="17"/>
      <c r="CH874" s="17"/>
      <c r="CI874" s="17"/>
      <c r="CJ874" s="17"/>
      <c r="CK874" s="17"/>
      <c r="CL874" s="17"/>
      <c r="CM874" s="17"/>
      <c r="CN874" s="17"/>
      <c r="CO874" s="17"/>
      <c r="CP874" s="17"/>
      <c r="CQ874" s="17"/>
      <c r="CR874" s="17"/>
      <c r="CS874" s="17"/>
      <c r="CT874" s="17"/>
      <c r="CU874" s="17"/>
      <c r="CV874" s="17"/>
      <c r="CW874" s="17"/>
      <c r="CX874" s="17"/>
      <c r="CY874" s="17"/>
      <c r="CZ874" s="17"/>
      <c r="DA874" s="17"/>
      <c r="DB874" s="17"/>
      <c r="DC874" s="17"/>
      <c r="DD874" s="17"/>
      <c r="DE874" s="17"/>
      <c r="DF874" s="17"/>
      <c r="DG874" s="17"/>
      <c r="DH874" s="17"/>
      <c r="DI874" s="17"/>
      <c r="DJ874" s="17"/>
      <c r="DK874" s="17"/>
      <c r="DL874" s="17"/>
      <c r="DM874" s="17"/>
      <c r="DN874" s="17"/>
      <c r="DO874" s="17"/>
      <c r="DP874" s="17"/>
      <c r="DQ874" s="17"/>
      <c r="DR874" s="17"/>
      <c r="DS874" s="17"/>
      <c r="DT874" s="17"/>
      <c r="DU874" s="17"/>
      <c r="DV874" s="111"/>
      <c r="DW874" s="111"/>
      <c r="DX874" s="111"/>
      <c r="DY874" s="111"/>
      <c r="DZ874" s="111"/>
      <c r="EA874" s="111"/>
      <c r="EB874" s="17"/>
      <c r="EC874" s="17"/>
      <c r="ED874" s="17"/>
      <c r="EE874" s="17"/>
      <c r="EF874" s="17"/>
      <c r="EG874" s="17"/>
      <c r="EH874" s="17"/>
      <c r="EI874" s="17"/>
      <c r="EJ874" s="17"/>
      <c r="EK874" s="17"/>
    </row>
    <row r="875" spans="1:141" ht="16.5" customHeight="1">
      <c r="A875" s="17"/>
      <c r="B875" s="17"/>
      <c r="C875" s="17"/>
      <c r="D875" s="145"/>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46"/>
      <c r="AI875" s="146"/>
      <c r="AJ875" s="17"/>
      <c r="AK875" s="17"/>
      <c r="AL875" s="146"/>
      <c r="AM875" s="146"/>
      <c r="AN875" s="17"/>
      <c r="AO875" s="17"/>
      <c r="AP875" s="17"/>
      <c r="AQ875" s="17"/>
      <c r="AR875" s="17"/>
      <c r="AS875" s="17"/>
      <c r="AT875" s="17"/>
      <c r="AU875" s="17"/>
      <c r="AV875" s="17"/>
      <c r="AW875" s="17"/>
      <c r="AX875" s="17"/>
      <c r="AY875" s="17"/>
      <c r="AZ875" s="17"/>
      <c r="BA875" s="17"/>
      <c r="BB875" s="17"/>
      <c r="BC875" s="17"/>
      <c r="BD875" s="17"/>
      <c r="BE875" s="17"/>
      <c r="BF875" s="17"/>
      <c r="BG875" s="17"/>
      <c r="BH875" s="17"/>
      <c r="BI875" s="17"/>
      <c r="BJ875" s="17"/>
      <c r="BK875" s="17"/>
      <c r="BL875" s="17"/>
      <c r="BM875" s="17"/>
      <c r="BN875" s="17"/>
      <c r="BO875" s="17"/>
      <c r="BP875" s="17"/>
      <c r="BQ875" s="17"/>
      <c r="BR875" s="17"/>
      <c r="BS875" s="17"/>
      <c r="BT875" s="17"/>
      <c r="BU875" s="17"/>
      <c r="BV875" s="17"/>
      <c r="BW875" s="17"/>
      <c r="BX875" s="17"/>
      <c r="BY875" s="17"/>
      <c r="BZ875" s="17"/>
      <c r="CA875" s="17"/>
      <c r="CB875" s="17"/>
      <c r="CC875" s="17"/>
      <c r="CD875" s="17"/>
      <c r="CE875" s="17"/>
      <c r="CF875" s="17"/>
      <c r="CG875" s="17"/>
      <c r="CH875" s="17"/>
      <c r="CI875" s="17"/>
      <c r="CJ875" s="17"/>
      <c r="CK875" s="17"/>
      <c r="CL875" s="17"/>
      <c r="CM875" s="17"/>
      <c r="CN875" s="17"/>
      <c r="CO875" s="17"/>
      <c r="CP875" s="17"/>
      <c r="CQ875" s="17"/>
      <c r="CR875" s="17"/>
      <c r="CS875" s="17"/>
      <c r="CT875" s="17"/>
      <c r="CU875" s="17"/>
      <c r="CV875" s="17"/>
      <c r="CW875" s="17"/>
      <c r="CX875" s="17"/>
      <c r="CY875" s="17"/>
      <c r="CZ875" s="17"/>
      <c r="DA875" s="17"/>
      <c r="DB875" s="17"/>
      <c r="DC875" s="17"/>
      <c r="DD875" s="17"/>
      <c r="DE875" s="17"/>
      <c r="DF875" s="17"/>
      <c r="DG875" s="17"/>
      <c r="DH875" s="17"/>
      <c r="DI875" s="17"/>
      <c r="DJ875" s="17"/>
      <c r="DK875" s="17"/>
      <c r="DL875" s="17"/>
      <c r="DM875" s="17"/>
      <c r="DN875" s="17"/>
      <c r="DO875" s="17"/>
      <c r="DP875" s="17"/>
      <c r="DQ875" s="17"/>
      <c r="DR875" s="17"/>
      <c r="DS875" s="17"/>
      <c r="DT875" s="17"/>
      <c r="DU875" s="17"/>
      <c r="DV875" s="111"/>
      <c r="DW875" s="111"/>
      <c r="DX875" s="111"/>
      <c r="DY875" s="111"/>
      <c r="DZ875" s="111"/>
      <c r="EA875" s="111"/>
      <c r="EB875" s="17"/>
      <c r="EC875" s="17"/>
      <c r="ED875" s="17"/>
      <c r="EE875" s="17"/>
      <c r="EF875" s="17"/>
      <c r="EG875" s="17"/>
      <c r="EH875" s="17"/>
      <c r="EI875" s="17"/>
      <c r="EJ875" s="17"/>
      <c r="EK875" s="17"/>
    </row>
    <row r="876" spans="1:141" ht="16.5" customHeight="1">
      <c r="A876" s="17"/>
      <c r="B876" s="17"/>
      <c r="C876" s="17"/>
      <c r="D876" s="145"/>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46"/>
      <c r="AI876" s="146"/>
      <c r="AJ876" s="17"/>
      <c r="AK876" s="17"/>
      <c r="AL876" s="146"/>
      <c r="AM876" s="146"/>
      <c r="AN876" s="17"/>
      <c r="AO876" s="17"/>
      <c r="AP876" s="17"/>
      <c r="AQ876" s="17"/>
      <c r="AR876" s="17"/>
      <c r="AS876" s="17"/>
      <c r="AT876" s="17"/>
      <c r="AU876" s="17"/>
      <c r="AV876" s="17"/>
      <c r="AW876" s="17"/>
      <c r="AX876" s="17"/>
      <c r="AY876" s="17"/>
      <c r="AZ876" s="17"/>
      <c r="BA876" s="17"/>
      <c r="BB876" s="17"/>
      <c r="BC876" s="17"/>
      <c r="BD876" s="17"/>
      <c r="BE876" s="17"/>
      <c r="BF876" s="17"/>
      <c r="BG876" s="17"/>
      <c r="BH876" s="17"/>
      <c r="BI876" s="17"/>
      <c r="BJ876" s="17"/>
      <c r="BK876" s="17"/>
      <c r="BL876" s="17"/>
      <c r="BM876" s="17"/>
      <c r="BN876" s="17"/>
      <c r="BO876" s="17"/>
      <c r="BP876" s="17"/>
      <c r="BQ876" s="17"/>
      <c r="BR876" s="17"/>
      <c r="BS876" s="17"/>
      <c r="BT876" s="17"/>
      <c r="BU876" s="17"/>
      <c r="BV876" s="17"/>
      <c r="BW876" s="17"/>
      <c r="BX876" s="17"/>
      <c r="BY876" s="17"/>
      <c r="BZ876" s="17"/>
      <c r="CA876" s="17"/>
      <c r="CB876" s="17"/>
      <c r="CC876" s="17"/>
      <c r="CD876" s="17"/>
      <c r="CE876" s="17"/>
      <c r="CF876" s="17"/>
      <c r="CG876" s="17"/>
      <c r="CH876" s="17"/>
      <c r="CI876" s="17"/>
      <c r="CJ876" s="17"/>
      <c r="CK876" s="17"/>
      <c r="CL876" s="17"/>
      <c r="CM876" s="17"/>
      <c r="CN876" s="17"/>
      <c r="CO876" s="17"/>
      <c r="CP876" s="17"/>
      <c r="CQ876" s="17"/>
      <c r="CR876" s="17"/>
      <c r="CS876" s="17"/>
      <c r="CT876" s="17"/>
      <c r="CU876" s="17"/>
      <c r="CV876" s="17"/>
      <c r="CW876" s="17"/>
      <c r="CX876" s="17"/>
      <c r="CY876" s="17"/>
      <c r="CZ876" s="17"/>
      <c r="DA876" s="17"/>
      <c r="DB876" s="17"/>
      <c r="DC876" s="17"/>
      <c r="DD876" s="17"/>
      <c r="DE876" s="17"/>
      <c r="DF876" s="17"/>
      <c r="DG876" s="17"/>
      <c r="DH876" s="17"/>
      <c r="DI876" s="17"/>
      <c r="DJ876" s="17"/>
      <c r="DK876" s="17"/>
      <c r="DL876" s="17"/>
      <c r="DM876" s="17"/>
      <c r="DN876" s="17"/>
      <c r="DO876" s="17"/>
      <c r="DP876" s="17"/>
      <c r="DQ876" s="17"/>
      <c r="DR876" s="17"/>
      <c r="DS876" s="17"/>
      <c r="DT876" s="17"/>
      <c r="DU876" s="17"/>
      <c r="DV876" s="111"/>
      <c r="DW876" s="111"/>
      <c r="DX876" s="111"/>
      <c r="DY876" s="111"/>
      <c r="DZ876" s="111"/>
      <c r="EA876" s="111"/>
      <c r="EB876" s="17"/>
      <c r="EC876" s="17"/>
      <c r="ED876" s="17"/>
      <c r="EE876" s="17"/>
      <c r="EF876" s="17"/>
      <c r="EG876" s="17"/>
      <c r="EH876" s="17"/>
      <c r="EI876" s="17"/>
      <c r="EJ876" s="17"/>
      <c r="EK876" s="17"/>
    </row>
    <row r="877" spans="1:141" ht="16.5" customHeight="1">
      <c r="A877" s="17"/>
      <c r="B877" s="17"/>
      <c r="C877" s="17"/>
      <c r="D877" s="145"/>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46"/>
      <c r="AI877" s="146"/>
      <c r="AJ877" s="17"/>
      <c r="AK877" s="17"/>
      <c r="AL877" s="146"/>
      <c r="AM877" s="146"/>
      <c r="AN877" s="17"/>
      <c r="AO877" s="17"/>
      <c r="AP877" s="17"/>
      <c r="AQ877" s="17"/>
      <c r="AR877" s="17"/>
      <c r="AS877" s="17"/>
      <c r="AT877" s="17"/>
      <c r="AU877" s="17"/>
      <c r="AV877" s="17"/>
      <c r="AW877" s="17"/>
      <c r="AX877" s="17"/>
      <c r="AY877" s="17"/>
      <c r="AZ877" s="17"/>
      <c r="BA877" s="17"/>
      <c r="BB877" s="17"/>
      <c r="BC877" s="17"/>
      <c r="BD877" s="17"/>
      <c r="BE877" s="17"/>
      <c r="BF877" s="17"/>
      <c r="BG877" s="17"/>
      <c r="BH877" s="17"/>
      <c r="BI877" s="17"/>
      <c r="BJ877" s="17"/>
      <c r="BK877" s="17"/>
      <c r="BL877" s="17"/>
      <c r="BM877" s="17"/>
      <c r="BN877" s="17"/>
      <c r="BO877" s="17"/>
      <c r="BP877" s="17"/>
      <c r="BQ877" s="17"/>
      <c r="BR877" s="17"/>
      <c r="BS877" s="17"/>
      <c r="BT877" s="17"/>
      <c r="BU877" s="17"/>
      <c r="BV877" s="17"/>
      <c r="BW877" s="17"/>
      <c r="BX877" s="17"/>
      <c r="BY877" s="17"/>
      <c r="BZ877" s="17"/>
      <c r="CA877" s="17"/>
      <c r="CB877" s="17"/>
      <c r="CC877" s="17"/>
      <c r="CD877" s="17"/>
      <c r="CE877" s="17"/>
      <c r="CF877" s="17"/>
      <c r="CG877" s="17"/>
      <c r="CH877" s="17"/>
      <c r="CI877" s="17"/>
      <c r="CJ877" s="17"/>
      <c r="CK877" s="17"/>
      <c r="CL877" s="17"/>
      <c r="CM877" s="17"/>
      <c r="CN877" s="17"/>
      <c r="CO877" s="17"/>
      <c r="CP877" s="17"/>
      <c r="CQ877" s="17"/>
      <c r="CR877" s="17"/>
      <c r="CS877" s="17"/>
      <c r="CT877" s="17"/>
      <c r="CU877" s="17"/>
      <c r="CV877" s="17"/>
      <c r="CW877" s="17"/>
      <c r="CX877" s="17"/>
      <c r="CY877" s="17"/>
      <c r="CZ877" s="17"/>
      <c r="DA877" s="17"/>
      <c r="DB877" s="17"/>
      <c r="DC877" s="17"/>
      <c r="DD877" s="17"/>
      <c r="DE877" s="17"/>
      <c r="DF877" s="17"/>
      <c r="DG877" s="17"/>
      <c r="DH877" s="17"/>
      <c r="DI877" s="17"/>
      <c r="DJ877" s="17"/>
      <c r="DK877" s="17"/>
      <c r="DL877" s="17"/>
      <c r="DM877" s="17"/>
      <c r="DN877" s="17"/>
      <c r="DO877" s="17"/>
      <c r="DP877" s="17"/>
      <c r="DQ877" s="17"/>
      <c r="DR877" s="17"/>
      <c r="DS877" s="17"/>
      <c r="DT877" s="17"/>
      <c r="DU877" s="17"/>
      <c r="DV877" s="111"/>
      <c r="DW877" s="111"/>
      <c r="DX877" s="111"/>
      <c r="DY877" s="111"/>
      <c r="DZ877" s="111"/>
      <c r="EA877" s="111"/>
      <c r="EB877" s="17"/>
      <c r="EC877" s="17"/>
      <c r="ED877" s="17"/>
      <c r="EE877" s="17"/>
      <c r="EF877" s="17"/>
      <c r="EG877" s="17"/>
      <c r="EH877" s="17"/>
      <c r="EI877" s="17"/>
      <c r="EJ877" s="17"/>
      <c r="EK877" s="17"/>
    </row>
    <row r="878" spans="1:141" ht="16.5" customHeight="1">
      <c r="A878" s="17"/>
      <c r="B878" s="17"/>
      <c r="C878" s="17"/>
      <c r="D878" s="145"/>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46"/>
      <c r="AI878" s="146"/>
      <c r="AJ878" s="17"/>
      <c r="AK878" s="17"/>
      <c r="AL878" s="146"/>
      <c r="AM878" s="146"/>
      <c r="AN878" s="17"/>
      <c r="AO878" s="17"/>
      <c r="AP878" s="17"/>
      <c r="AQ878" s="17"/>
      <c r="AR878" s="17"/>
      <c r="AS878" s="17"/>
      <c r="AT878" s="17"/>
      <c r="AU878" s="17"/>
      <c r="AV878" s="17"/>
      <c r="AW878" s="17"/>
      <c r="AX878" s="17"/>
      <c r="AY878" s="17"/>
      <c r="AZ878" s="17"/>
      <c r="BA878" s="17"/>
      <c r="BB878" s="17"/>
      <c r="BC878" s="17"/>
      <c r="BD878" s="17"/>
      <c r="BE878" s="17"/>
      <c r="BF878" s="17"/>
      <c r="BG878" s="17"/>
      <c r="BH878" s="17"/>
      <c r="BI878" s="17"/>
      <c r="BJ878" s="17"/>
      <c r="BK878" s="17"/>
      <c r="BL878" s="17"/>
      <c r="BM878" s="17"/>
      <c r="BN878" s="17"/>
      <c r="BO878" s="17"/>
      <c r="BP878" s="17"/>
      <c r="BQ878" s="17"/>
      <c r="BR878" s="17"/>
      <c r="BS878" s="17"/>
      <c r="BT878" s="17"/>
      <c r="BU878" s="17"/>
      <c r="BV878" s="17"/>
      <c r="BW878" s="17"/>
      <c r="BX878" s="17"/>
      <c r="BY878" s="17"/>
      <c r="BZ878" s="17"/>
      <c r="CA878" s="17"/>
      <c r="CB878" s="17"/>
      <c r="CC878" s="17"/>
      <c r="CD878" s="17"/>
      <c r="CE878" s="17"/>
      <c r="CF878" s="17"/>
      <c r="CG878" s="17"/>
      <c r="CH878" s="17"/>
      <c r="CI878" s="17"/>
      <c r="CJ878" s="17"/>
      <c r="CK878" s="17"/>
      <c r="CL878" s="17"/>
      <c r="CM878" s="17"/>
      <c r="CN878" s="17"/>
      <c r="CO878" s="17"/>
      <c r="CP878" s="17"/>
      <c r="CQ878" s="17"/>
      <c r="CR878" s="17"/>
      <c r="CS878" s="17"/>
      <c r="CT878" s="17"/>
      <c r="CU878" s="17"/>
      <c r="CV878" s="17"/>
      <c r="CW878" s="17"/>
      <c r="CX878" s="17"/>
      <c r="CY878" s="17"/>
      <c r="CZ878" s="17"/>
      <c r="DA878" s="17"/>
      <c r="DB878" s="17"/>
      <c r="DC878" s="17"/>
      <c r="DD878" s="17"/>
      <c r="DE878" s="17"/>
      <c r="DF878" s="17"/>
      <c r="DG878" s="17"/>
      <c r="DH878" s="17"/>
      <c r="DI878" s="17"/>
      <c r="DJ878" s="17"/>
      <c r="DK878" s="17"/>
      <c r="DL878" s="17"/>
      <c r="DM878" s="17"/>
      <c r="DN878" s="17"/>
      <c r="DO878" s="17"/>
      <c r="DP878" s="17"/>
      <c r="DQ878" s="17"/>
      <c r="DR878" s="17"/>
      <c r="DS878" s="17"/>
      <c r="DT878" s="17"/>
      <c r="DU878" s="17"/>
      <c r="DV878" s="111"/>
      <c r="DW878" s="111"/>
      <c r="DX878" s="111"/>
      <c r="DY878" s="111"/>
      <c r="DZ878" s="111"/>
      <c r="EA878" s="111"/>
      <c r="EB878" s="17"/>
      <c r="EC878" s="17"/>
      <c r="ED878" s="17"/>
      <c r="EE878" s="17"/>
      <c r="EF878" s="17"/>
      <c r="EG878" s="17"/>
      <c r="EH878" s="17"/>
      <c r="EI878" s="17"/>
      <c r="EJ878" s="17"/>
      <c r="EK878" s="17"/>
    </row>
    <row r="879" spans="1:141" ht="16.5" customHeight="1">
      <c r="A879" s="17"/>
      <c r="B879" s="17"/>
      <c r="C879" s="17"/>
      <c r="D879" s="145"/>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46"/>
      <c r="AI879" s="146"/>
      <c r="AJ879" s="17"/>
      <c r="AK879" s="17"/>
      <c r="AL879" s="146"/>
      <c r="AM879" s="146"/>
      <c r="AN879" s="17"/>
      <c r="AO879" s="17"/>
      <c r="AP879" s="17"/>
      <c r="AQ879" s="17"/>
      <c r="AR879" s="17"/>
      <c r="AS879" s="17"/>
      <c r="AT879" s="17"/>
      <c r="AU879" s="17"/>
      <c r="AV879" s="17"/>
      <c r="AW879" s="17"/>
      <c r="AX879" s="17"/>
      <c r="AY879" s="17"/>
      <c r="AZ879" s="17"/>
      <c r="BA879" s="17"/>
      <c r="BB879" s="17"/>
      <c r="BC879" s="17"/>
      <c r="BD879" s="17"/>
      <c r="BE879" s="17"/>
      <c r="BF879" s="17"/>
      <c r="BG879" s="17"/>
      <c r="BH879" s="17"/>
      <c r="BI879" s="17"/>
      <c r="BJ879" s="17"/>
      <c r="BK879" s="17"/>
      <c r="BL879" s="17"/>
      <c r="BM879" s="17"/>
      <c r="BN879" s="17"/>
      <c r="BO879" s="17"/>
      <c r="BP879" s="17"/>
      <c r="BQ879" s="17"/>
      <c r="BR879" s="17"/>
      <c r="BS879" s="17"/>
      <c r="BT879" s="17"/>
      <c r="BU879" s="17"/>
      <c r="BV879" s="17"/>
      <c r="BW879" s="17"/>
      <c r="BX879" s="17"/>
      <c r="BY879" s="17"/>
      <c r="BZ879" s="17"/>
      <c r="CA879" s="17"/>
      <c r="CB879" s="17"/>
      <c r="CC879" s="17"/>
      <c r="CD879" s="17"/>
      <c r="CE879" s="17"/>
      <c r="CF879" s="17"/>
      <c r="CG879" s="17"/>
      <c r="CH879" s="17"/>
      <c r="CI879" s="17"/>
      <c r="CJ879" s="17"/>
      <c r="CK879" s="17"/>
      <c r="CL879" s="17"/>
      <c r="CM879" s="17"/>
      <c r="CN879" s="17"/>
      <c r="CO879" s="17"/>
      <c r="CP879" s="17"/>
      <c r="CQ879" s="17"/>
      <c r="CR879" s="17"/>
      <c r="CS879" s="17"/>
      <c r="CT879" s="17"/>
      <c r="CU879" s="17"/>
      <c r="CV879" s="17"/>
      <c r="CW879" s="17"/>
      <c r="CX879" s="17"/>
      <c r="CY879" s="17"/>
      <c r="CZ879" s="17"/>
      <c r="DA879" s="17"/>
      <c r="DB879" s="17"/>
      <c r="DC879" s="17"/>
      <c r="DD879" s="17"/>
      <c r="DE879" s="17"/>
      <c r="DF879" s="17"/>
      <c r="DG879" s="17"/>
      <c r="DH879" s="17"/>
      <c r="DI879" s="17"/>
      <c r="DJ879" s="17"/>
      <c r="DK879" s="17"/>
      <c r="DL879" s="17"/>
      <c r="DM879" s="17"/>
      <c r="DN879" s="17"/>
      <c r="DO879" s="17"/>
      <c r="DP879" s="17"/>
      <c r="DQ879" s="17"/>
      <c r="DR879" s="17"/>
      <c r="DS879" s="17"/>
      <c r="DT879" s="17"/>
      <c r="DU879" s="17"/>
      <c r="DV879" s="111"/>
      <c r="DW879" s="111"/>
      <c r="DX879" s="111"/>
      <c r="DY879" s="111"/>
      <c r="DZ879" s="111"/>
      <c r="EA879" s="111"/>
      <c r="EB879" s="17"/>
      <c r="EC879" s="17"/>
      <c r="ED879" s="17"/>
      <c r="EE879" s="17"/>
      <c r="EF879" s="17"/>
      <c r="EG879" s="17"/>
      <c r="EH879" s="17"/>
      <c r="EI879" s="17"/>
      <c r="EJ879" s="17"/>
      <c r="EK879" s="17"/>
    </row>
    <row r="880" spans="1:141" ht="16.5" customHeight="1">
      <c r="A880" s="17"/>
      <c r="B880" s="17"/>
      <c r="C880" s="17"/>
      <c r="D880" s="145"/>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46"/>
      <c r="AI880" s="146"/>
      <c r="AJ880" s="17"/>
      <c r="AK880" s="17"/>
      <c r="AL880" s="146"/>
      <c r="AM880" s="146"/>
      <c r="AN880" s="17"/>
      <c r="AO880" s="17"/>
      <c r="AP880" s="17"/>
      <c r="AQ880" s="17"/>
      <c r="AR880" s="17"/>
      <c r="AS880" s="17"/>
      <c r="AT880" s="17"/>
      <c r="AU880" s="17"/>
      <c r="AV880" s="17"/>
      <c r="AW880" s="17"/>
      <c r="AX880" s="17"/>
      <c r="AY880" s="17"/>
      <c r="AZ880" s="17"/>
      <c r="BA880" s="17"/>
      <c r="BB880" s="17"/>
      <c r="BC880" s="17"/>
      <c r="BD880" s="17"/>
      <c r="BE880" s="17"/>
      <c r="BF880" s="17"/>
      <c r="BG880" s="17"/>
      <c r="BH880" s="17"/>
      <c r="BI880" s="17"/>
      <c r="BJ880" s="17"/>
      <c r="BK880" s="17"/>
      <c r="BL880" s="17"/>
      <c r="BM880" s="17"/>
      <c r="BN880" s="17"/>
      <c r="BO880" s="17"/>
      <c r="BP880" s="17"/>
      <c r="BQ880" s="17"/>
      <c r="BR880" s="17"/>
      <c r="BS880" s="17"/>
      <c r="BT880" s="17"/>
      <c r="BU880" s="17"/>
      <c r="BV880" s="17"/>
      <c r="BW880" s="17"/>
      <c r="BX880" s="17"/>
      <c r="BY880" s="17"/>
      <c r="BZ880" s="17"/>
      <c r="CA880" s="17"/>
      <c r="CB880" s="17"/>
      <c r="CC880" s="17"/>
      <c r="CD880" s="17"/>
      <c r="CE880" s="17"/>
      <c r="CF880" s="17"/>
      <c r="CG880" s="17"/>
      <c r="CH880" s="17"/>
      <c r="CI880" s="17"/>
      <c r="CJ880" s="17"/>
      <c r="CK880" s="17"/>
      <c r="CL880" s="17"/>
      <c r="CM880" s="17"/>
      <c r="CN880" s="17"/>
      <c r="CO880" s="17"/>
      <c r="CP880" s="17"/>
      <c r="CQ880" s="17"/>
      <c r="CR880" s="17"/>
      <c r="CS880" s="17"/>
      <c r="CT880" s="17"/>
      <c r="CU880" s="17"/>
      <c r="CV880" s="17"/>
      <c r="CW880" s="17"/>
      <c r="CX880" s="17"/>
      <c r="CY880" s="17"/>
      <c r="CZ880" s="17"/>
      <c r="DA880" s="17"/>
      <c r="DB880" s="17"/>
      <c r="DC880" s="17"/>
      <c r="DD880" s="17"/>
      <c r="DE880" s="17"/>
      <c r="DF880" s="17"/>
      <c r="DG880" s="17"/>
      <c r="DH880" s="17"/>
      <c r="DI880" s="17"/>
      <c r="DJ880" s="17"/>
      <c r="DK880" s="17"/>
      <c r="DL880" s="17"/>
      <c r="DM880" s="17"/>
      <c r="DN880" s="17"/>
      <c r="DO880" s="17"/>
      <c r="DP880" s="17"/>
      <c r="DQ880" s="17"/>
      <c r="DR880" s="17"/>
      <c r="DS880" s="17"/>
      <c r="DT880" s="17"/>
      <c r="DU880" s="17"/>
      <c r="DV880" s="111"/>
      <c r="DW880" s="111"/>
      <c r="DX880" s="111"/>
      <c r="DY880" s="111"/>
      <c r="DZ880" s="111"/>
      <c r="EA880" s="111"/>
      <c r="EB880" s="17"/>
      <c r="EC880" s="17"/>
      <c r="ED880" s="17"/>
      <c r="EE880" s="17"/>
      <c r="EF880" s="17"/>
      <c r="EG880" s="17"/>
      <c r="EH880" s="17"/>
      <c r="EI880" s="17"/>
      <c r="EJ880" s="17"/>
      <c r="EK880" s="17"/>
    </row>
    <row r="881" spans="1:141" ht="16.5" customHeight="1">
      <c r="A881" s="17"/>
      <c r="B881" s="17"/>
      <c r="C881" s="17"/>
      <c r="D881" s="145"/>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46"/>
      <c r="AI881" s="146"/>
      <c r="AJ881" s="17"/>
      <c r="AK881" s="17"/>
      <c r="AL881" s="146"/>
      <c r="AM881" s="146"/>
      <c r="AN881" s="17"/>
      <c r="AO881" s="17"/>
      <c r="AP881" s="17"/>
      <c r="AQ881" s="17"/>
      <c r="AR881" s="17"/>
      <c r="AS881" s="17"/>
      <c r="AT881" s="17"/>
      <c r="AU881" s="17"/>
      <c r="AV881" s="17"/>
      <c r="AW881" s="17"/>
      <c r="AX881" s="17"/>
      <c r="AY881" s="17"/>
      <c r="AZ881" s="17"/>
      <c r="BA881" s="17"/>
      <c r="BB881" s="17"/>
      <c r="BC881" s="17"/>
      <c r="BD881" s="17"/>
      <c r="BE881" s="17"/>
      <c r="BF881" s="17"/>
      <c r="BG881" s="17"/>
      <c r="BH881" s="17"/>
      <c r="BI881" s="17"/>
      <c r="BJ881" s="17"/>
      <c r="BK881" s="17"/>
      <c r="BL881" s="17"/>
      <c r="BM881" s="17"/>
      <c r="BN881" s="17"/>
      <c r="BO881" s="17"/>
      <c r="BP881" s="17"/>
      <c r="BQ881" s="17"/>
      <c r="BR881" s="17"/>
      <c r="BS881" s="17"/>
      <c r="BT881" s="17"/>
      <c r="BU881" s="17"/>
      <c r="BV881" s="17"/>
      <c r="BW881" s="17"/>
      <c r="BX881" s="17"/>
      <c r="BY881" s="17"/>
      <c r="BZ881" s="17"/>
      <c r="CA881" s="17"/>
      <c r="CB881" s="17"/>
      <c r="CC881" s="17"/>
      <c r="CD881" s="17"/>
      <c r="CE881" s="17"/>
      <c r="CF881" s="17"/>
      <c r="CG881" s="17"/>
      <c r="CH881" s="17"/>
      <c r="CI881" s="17"/>
      <c r="CJ881" s="17"/>
      <c r="CK881" s="17"/>
      <c r="CL881" s="17"/>
      <c r="CM881" s="17"/>
      <c r="CN881" s="17"/>
      <c r="CO881" s="17"/>
      <c r="CP881" s="17"/>
      <c r="CQ881" s="17"/>
      <c r="CR881" s="17"/>
      <c r="CS881" s="17"/>
      <c r="CT881" s="17"/>
      <c r="CU881" s="17"/>
      <c r="CV881" s="17"/>
      <c r="CW881" s="17"/>
      <c r="CX881" s="17"/>
      <c r="CY881" s="17"/>
      <c r="CZ881" s="17"/>
      <c r="DA881" s="17"/>
      <c r="DB881" s="17"/>
      <c r="DC881" s="17"/>
      <c r="DD881" s="17"/>
      <c r="DE881" s="17"/>
      <c r="DF881" s="17"/>
      <c r="DG881" s="17"/>
      <c r="DH881" s="17"/>
      <c r="DI881" s="17"/>
      <c r="DJ881" s="17"/>
      <c r="DK881" s="17"/>
      <c r="DL881" s="17"/>
      <c r="DM881" s="17"/>
      <c r="DN881" s="17"/>
      <c r="DO881" s="17"/>
      <c r="DP881" s="17"/>
      <c r="DQ881" s="17"/>
      <c r="DR881" s="17"/>
      <c r="DS881" s="17"/>
      <c r="DT881" s="17"/>
      <c r="DU881" s="17"/>
      <c r="DV881" s="111"/>
      <c r="DW881" s="111"/>
      <c r="DX881" s="111"/>
      <c r="DY881" s="111"/>
      <c r="DZ881" s="111"/>
      <c r="EA881" s="111"/>
      <c r="EB881" s="17"/>
      <c r="EC881" s="17"/>
      <c r="ED881" s="17"/>
      <c r="EE881" s="17"/>
      <c r="EF881" s="17"/>
      <c r="EG881" s="17"/>
      <c r="EH881" s="17"/>
      <c r="EI881" s="17"/>
      <c r="EJ881" s="17"/>
      <c r="EK881" s="17"/>
    </row>
    <row r="882" spans="1:141" ht="16.5" customHeight="1">
      <c r="A882" s="17"/>
      <c r="B882" s="17"/>
      <c r="C882" s="17"/>
      <c r="D882" s="145"/>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46"/>
      <c r="AI882" s="146"/>
      <c r="AJ882" s="17"/>
      <c r="AK882" s="17"/>
      <c r="AL882" s="146"/>
      <c r="AM882" s="146"/>
      <c r="AN882" s="17"/>
      <c r="AO882" s="17"/>
      <c r="AP882" s="17"/>
      <c r="AQ882" s="17"/>
      <c r="AR882" s="17"/>
      <c r="AS882" s="17"/>
      <c r="AT882" s="17"/>
      <c r="AU882" s="17"/>
      <c r="AV882" s="17"/>
      <c r="AW882" s="17"/>
      <c r="AX882" s="17"/>
      <c r="AY882" s="17"/>
      <c r="AZ882" s="17"/>
      <c r="BA882" s="17"/>
      <c r="BB882" s="17"/>
      <c r="BC882" s="17"/>
      <c r="BD882" s="17"/>
      <c r="BE882" s="17"/>
      <c r="BF882" s="17"/>
      <c r="BG882" s="17"/>
      <c r="BH882" s="17"/>
      <c r="BI882" s="17"/>
      <c r="BJ882" s="17"/>
      <c r="BK882" s="17"/>
      <c r="BL882" s="17"/>
      <c r="BM882" s="17"/>
      <c r="BN882" s="17"/>
      <c r="BO882" s="17"/>
      <c r="BP882" s="17"/>
      <c r="BQ882" s="17"/>
      <c r="BR882" s="17"/>
      <c r="BS882" s="17"/>
      <c r="BT882" s="17"/>
      <c r="BU882" s="17"/>
      <c r="BV882" s="17"/>
      <c r="BW882" s="17"/>
      <c r="BX882" s="17"/>
      <c r="BY882" s="17"/>
      <c r="BZ882" s="17"/>
      <c r="CA882" s="17"/>
      <c r="CB882" s="17"/>
      <c r="CC882" s="17"/>
      <c r="CD882" s="17"/>
      <c r="CE882" s="17"/>
      <c r="CF882" s="17"/>
      <c r="CG882" s="17"/>
      <c r="CH882" s="17"/>
      <c r="CI882" s="17"/>
      <c r="CJ882" s="17"/>
      <c r="CK882" s="17"/>
      <c r="CL882" s="17"/>
      <c r="CM882" s="17"/>
      <c r="CN882" s="17"/>
      <c r="CO882" s="17"/>
      <c r="CP882" s="17"/>
      <c r="CQ882" s="17"/>
      <c r="CR882" s="17"/>
      <c r="CS882" s="17"/>
      <c r="CT882" s="17"/>
      <c r="CU882" s="17"/>
      <c r="CV882" s="17"/>
      <c r="CW882" s="17"/>
      <c r="CX882" s="17"/>
      <c r="CY882" s="17"/>
      <c r="CZ882" s="17"/>
      <c r="DA882" s="17"/>
      <c r="DB882" s="17"/>
      <c r="DC882" s="17"/>
      <c r="DD882" s="17"/>
      <c r="DE882" s="17"/>
      <c r="DF882" s="17"/>
      <c r="DG882" s="17"/>
      <c r="DH882" s="17"/>
      <c r="DI882" s="17"/>
      <c r="DJ882" s="17"/>
      <c r="DK882" s="17"/>
      <c r="DL882" s="17"/>
      <c r="DM882" s="17"/>
      <c r="DN882" s="17"/>
      <c r="DO882" s="17"/>
      <c r="DP882" s="17"/>
      <c r="DQ882" s="17"/>
      <c r="DR882" s="17"/>
      <c r="DS882" s="17"/>
      <c r="DT882" s="17"/>
      <c r="DU882" s="17"/>
      <c r="DV882" s="111"/>
      <c r="DW882" s="111"/>
      <c r="DX882" s="111"/>
      <c r="DY882" s="111"/>
      <c r="DZ882" s="111"/>
      <c r="EA882" s="111"/>
      <c r="EB882" s="17"/>
      <c r="EC882" s="17"/>
      <c r="ED882" s="17"/>
      <c r="EE882" s="17"/>
      <c r="EF882" s="17"/>
      <c r="EG882" s="17"/>
      <c r="EH882" s="17"/>
      <c r="EI882" s="17"/>
      <c r="EJ882" s="17"/>
      <c r="EK882" s="17"/>
    </row>
    <row r="883" spans="1:141" ht="16.5" customHeight="1">
      <c r="A883" s="17"/>
      <c r="B883" s="17"/>
      <c r="C883" s="17"/>
      <c r="D883" s="145"/>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46"/>
      <c r="AI883" s="146"/>
      <c r="AJ883" s="17"/>
      <c r="AK883" s="17"/>
      <c r="AL883" s="146"/>
      <c r="AM883" s="146"/>
      <c r="AN883" s="17"/>
      <c r="AO883" s="17"/>
      <c r="AP883" s="17"/>
      <c r="AQ883" s="17"/>
      <c r="AR883" s="17"/>
      <c r="AS883" s="17"/>
      <c r="AT883" s="17"/>
      <c r="AU883" s="17"/>
      <c r="AV883" s="17"/>
      <c r="AW883" s="17"/>
      <c r="AX883" s="17"/>
      <c r="AY883" s="17"/>
      <c r="AZ883" s="17"/>
      <c r="BA883" s="17"/>
      <c r="BB883" s="17"/>
      <c r="BC883" s="17"/>
      <c r="BD883" s="17"/>
      <c r="BE883" s="17"/>
      <c r="BF883" s="17"/>
      <c r="BG883" s="17"/>
      <c r="BH883" s="17"/>
      <c r="BI883" s="17"/>
      <c r="BJ883" s="17"/>
      <c r="BK883" s="17"/>
      <c r="BL883" s="17"/>
      <c r="BM883" s="17"/>
      <c r="BN883" s="17"/>
      <c r="BO883" s="17"/>
      <c r="BP883" s="17"/>
      <c r="BQ883" s="17"/>
      <c r="BR883" s="17"/>
      <c r="BS883" s="17"/>
      <c r="BT883" s="17"/>
      <c r="BU883" s="17"/>
      <c r="BV883" s="17"/>
      <c r="BW883" s="17"/>
      <c r="BX883" s="17"/>
      <c r="BY883" s="17"/>
      <c r="BZ883" s="17"/>
      <c r="CA883" s="17"/>
      <c r="CB883" s="17"/>
      <c r="CC883" s="17"/>
      <c r="CD883" s="17"/>
      <c r="CE883" s="17"/>
      <c r="CF883" s="17"/>
      <c r="CG883" s="17"/>
      <c r="CH883" s="17"/>
      <c r="CI883" s="17"/>
      <c r="CJ883" s="17"/>
      <c r="CK883" s="17"/>
      <c r="CL883" s="17"/>
      <c r="CM883" s="17"/>
      <c r="CN883" s="17"/>
      <c r="CO883" s="17"/>
      <c r="CP883" s="17"/>
      <c r="CQ883" s="17"/>
      <c r="CR883" s="17"/>
      <c r="CS883" s="17"/>
      <c r="CT883" s="17"/>
      <c r="CU883" s="17"/>
      <c r="CV883" s="17"/>
      <c r="CW883" s="17"/>
      <c r="CX883" s="17"/>
      <c r="CY883" s="17"/>
      <c r="CZ883" s="17"/>
      <c r="DA883" s="17"/>
      <c r="DB883" s="17"/>
      <c r="DC883" s="17"/>
      <c r="DD883" s="17"/>
      <c r="DE883" s="17"/>
      <c r="DF883" s="17"/>
      <c r="DG883" s="17"/>
      <c r="DH883" s="17"/>
      <c r="DI883" s="17"/>
      <c r="DJ883" s="17"/>
      <c r="DK883" s="17"/>
      <c r="DL883" s="17"/>
      <c r="DM883" s="17"/>
      <c r="DN883" s="17"/>
      <c r="DO883" s="17"/>
      <c r="DP883" s="17"/>
      <c r="DQ883" s="17"/>
      <c r="DR883" s="17"/>
      <c r="DS883" s="17"/>
      <c r="DT883" s="17"/>
      <c r="DU883" s="17"/>
      <c r="DV883" s="111"/>
      <c r="DW883" s="111"/>
      <c r="DX883" s="111"/>
      <c r="DY883" s="111"/>
      <c r="DZ883" s="111"/>
      <c r="EA883" s="111"/>
      <c r="EB883" s="17"/>
      <c r="EC883" s="17"/>
      <c r="ED883" s="17"/>
      <c r="EE883" s="17"/>
      <c r="EF883" s="17"/>
      <c r="EG883" s="17"/>
      <c r="EH883" s="17"/>
      <c r="EI883" s="17"/>
      <c r="EJ883" s="17"/>
      <c r="EK883" s="17"/>
    </row>
    <row r="884" spans="1:141" ht="16.5" customHeight="1">
      <c r="A884" s="17"/>
      <c r="B884" s="17"/>
      <c r="C884" s="17"/>
      <c r="D884" s="145"/>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46"/>
      <c r="AI884" s="146"/>
      <c r="AJ884" s="17"/>
      <c r="AK884" s="17"/>
      <c r="AL884" s="146"/>
      <c r="AM884" s="146"/>
      <c r="AN884" s="17"/>
      <c r="AO884" s="17"/>
      <c r="AP884" s="17"/>
      <c r="AQ884" s="17"/>
      <c r="AR884" s="17"/>
      <c r="AS884" s="17"/>
      <c r="AT884" s="17"/>
      <c r="AU884" s="17"/>
      <c r="AV884" s="17"/>
      <c r="AW884" s="17"/>
      <c r="AX884" s="17"/>
      <c r="AY884" s="17"/>
      <c r="AZ884" s="17"/>
      <c r="BA884" s="17"/>
      <c r="BB884" s="17"/>
      <c r="BC884" s="17"/>
      <c r="BD884" s="17"/>
      <c r="BE884" s="17"/>
      <c r="BF884" s="17"/>
      <c r="BG884" s="17"/>
      <c r="BH884" s="17"/>
      <c r="BI884" s="17"/>
      <c r="BJ884" s="17"/>
      <c r="BK884" s="17"/>
      <c r="BL884" s="17"/>
      <c r="BM884" s="17"/>
      <c r="BN884" s="17"/>
      <c r="BO884" s="17"/>
      <c r="BP884" s="17"/>
      <c r="BQ884" s="17"/>
      <c r="BR884" s="17"/>
      <c r="BS884" s="17"/>
      <c r="BT884" s="17"/>
      <c r="BU884" s="17"/>
      <c r="BV884" s="17"/>
      <c r="BW884" s="17"/>
      <c r="BX884" s="17"/>
      <c r="BY884" s="17"/>
      <c r="BZ884" s="17"/>
      <c r="CA884" s="17"/>
      <c r="CB884" s="17"/>
      <c r="CC884" s="17"/>
      <c r="CD884" s="17"/>
      <c r="CE884" s="17"/>
      <c r="CF884" s="17"/>
      <c r="CG884" s="17"/>
      <c r="CH884" s="17"/>
      <c r="CI884" s="17"/>
      <c r="CJ884" s="17"/>
      <c r="CK884" s="17"/>
      <c r="CL884" s="17"/>
      <c r="CM884" s="17"/>
      <c r="CN884" s="17"/>
      <c r="CO884" s="17"/>
      <c r="CP884" s="17"/>
      <c r="CQ884" s="17"/>
      <c r="CR884" s="17"/>
      <c r="CS884" s="17"/>
      <c r="CT884" s="17"/>
      <c r="CU884" s="17"/>
      <c r="CV884" s="17"/>
      <c r="CW884" s="17"/>
      <c r="CX884" s="17"/>
      <c r="CY884" s="17"/>
      <c r="CZ884" s="17"/>
      <c r="DA884" s="17"/>
      <c r="DB884" s="17"/>
      <c r="DC884" s="17"/>
      <c r="DD884" s="17"/>
      <c r="DE884" s="17"/>
      <c r="DF884" s="17"/>
      <c r="DG884" s="17"/>
      <c r="DH884" s="17"/>
      <c r="DI884" s="17"/>
      <c r="DJ884" s="17"/>
      <c r="DK884" s="17"/>
      <c r="DL884" s="17"/>
      <c r="DM884" s="17"/>
      <c r="DN884" s="17"/>
      <c r="DO884" s="17"/>
      <c r="DP884" s="17"/>
      <c r="DQ884" s="17"/>
      <c r="DR884" s="17"/>
      <c r="DS884" s="17"/>
      <c r="DT884" s="17"/>
      <c r="DU884" s="17"/>
      <c r="DV884" s="111"/>
      <c r="DW884" s="111"/>
      <c r="DX884" s="111"/>
      <c r="DY884" s="111"/>
      <c r="DZ884" s="111"/>
      <c r="EA884" s="111"/>
      <c r="EB884" s="17"/>
      <c r="EC884" s="17"/>
      <c r="ED884" s="17"/>
      <c r="EE884" s="17"/>
      <c r="EF884" s="17"/>
      <c r="EG884" s="17"/>
      <c r="EH884" s="17"/>
      <c r="EI884" s="17"/>
      <c r="EJ884" s="17"/>
      <c r="EK884" s="17"/>
    </row>
    <row r="885" spans="1:141" ht="16.5" customHeight="1">
      <c r="A885" s="17"/>
      <c r="B885" s="17"/>
      <c r="C885" s="17"/>
      <c r="D885" s="145"/>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46"/>
      <c r="AI885" s="146"/>
      <c r="AJ885" s="17"/>
      <c r="AK885" s="17"/>
      <c r="AL885" s="146"/>
      <c r="AM885" s="146"/>
      <c r="AN885" s="17"/>
      <c r="AO885" s="17"/>
      <c r="AP885" s="17"/>
      <c r="AQ885" s="17"/>
      <c r="AR885" s="17"/>
      <c r="AS885" s="17"/>
      <c r="AT885" s="17"/>
      <c r="AU885" s="17"/>
      <c r="AV885" s="17"/>
      <c r="AW885" s="17"/>
      <c r="AX885" s="17"/>
      <c r="AY885" s="17"/>
      <c r="AZ885" s="17"/>
      <c r="BA885" s="17"/>
      <c r="BB885" s="17"/>
      <c r="BC885" s="17"/>
      <c r="BD885" s="17"/>
      <c r="BE885" s="17"/>
      <c r="BF885" s="17"/>
      <c r="BG885" s="17"/>
      <c r="BH885" s="17"/>
      <c r="BI885" s="17"/>
      <c r="BJ885" s="17"/>
      <c r="BK885" s="17"/>
      <c r="BL885" s="17"/>
      <c r="BM885" s="17"/>
      <c r="BN885" s="17"/>
      <c r="BO885" s="17"/>
      <c r="BP885" s="17"/>
      <c r="BQ885" s="17"/>
      <c r="BR885" s="17"/>
      <c r="BS885" s="17"/>
      <c r="BT885" s="17"/>
      <c r="BU885" s="17"/>
      <c r="BV885" s="17"/>
      <c r="BW885" s="17"/>
      <c r="BX885" s="17"/>
      <c r="BY885" s="17"/>
      <c r="BZ885" s="17"/>
      <c r="CA885" s="17"/>
      <c r="CB885" s="17"/>
      <c r="CC885" s="17"/>
      <c r="CD885" s="17"/>
      <c r="CE885" s="17"/>
      <c r="CF885" s="17"/>
      <c r="CG885" s="17"/>
      <c r="CH885" s="17"/>
      <c r="CI885" s="17"/>
      <c r="CJ885" s="17"/>
      <c r="CK885" s="17"/>
      <c r="CL885" s="17"/>
      <c r="CM885" s="17"/>
      <c r="CN885" s="17"/>
      <c r="CO885" s="17"/>
      <c r="CP885" s="17"/>
      <c r="CQ885" s="17"/>
      <c r="CR885" s="17"/>
      <c r="CS885" s="17"/>
      <c r="CT885" s="17"/>
      <c r="CU885" s="17"/>
      <c r="CV885" s="17"/>
      <c r="CW885" s="17"/>
      <c r="CX885" s="17"/>
      <c r="CY885" s="17"/>
      <c r="CZ885" s="17"/>
      <c r="DA885" s="17"/>
      <c r="DB885" s="17"/>
      <c r="DC885" s="17"/>
      <c r="DD885" s="17"/>
      <c r="DE885" s="17"/>
      <c r="DF885" s="17"/>
      <c r="DG885" s="17"/>
      <c r="DH885" s="17"/>
      <c r="DI885" s="17"/>
      <c r="DJ885" s="17"/>
      <c r="DK885" s="17"/>
      <c r="DL885" s="17"/>
      <c r="DM885" s="17"/>
      <c r="DN885" s="17"/>
      <c r="DO885" s="17"/>
      <c r="DP885" s="17"/>
      <c r="DQ885" s="17"/>
      <c r="DR885" s="17"/>
      <c r="DS885" s="17"/>
      <c r="DT885" s="17"/>
      <c r="DU885" s="17"/>
      <c r="DV885" s="111"/>
      <c r="DW885" s="111"/>
      <c r="DX885" s="111"/>
      <c r="DY885" s="111"/>
      <c r="DZ885" s="111"/>
      <c r="EA885" s="111"/>
      <c r="EB885" s="17"/>
      <c r="EC885" s="17"/>
      <c r="ED885" s="17"/>
      <c r="EE885" s="17"/>
      <c r="EF885" s="17"/>
      <c r="EG885" s="17"/>
      <c r="EH885" s="17"/>
      <c r="EI885" s="17"/>
      <c r="EJ885" s="17"/>
      <c r="EK885" s="17"/>
    </row>
    <row r="886" spans="1:141" ht="16.5" customHeight="1">
      <c r="A886" s="17"/>
      <c r="B886" s="17"/>
      <c r="C886" s="17"/>
      <c r="D886" s="145"/>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46"/>
      <c r="AI886" s="146"/>
      <c r="AJ886" s="17"/>
      <c r="AK886" s="17"/>
      <c r="AL886" s="146"/>
      <c r="AM886" s="146"/>
      <c r="AN886" s="17"/>
      <c r="AO886" s="17"/>
      <c r="AP886" s="17"/>
      <c r="AQ886" s="17"/>
      <c r="AR886" s="17"/>
      <c r="AS886" s="17"/>
      <c r="AT886" s="17"/>
      <c r="AU886" s="17"/>
      <c r="AV886" s="17"/>
      <c r="AW886" s="17"/>
      <c r="AX886" s="17"/>
      <c r="AY886" s="17"/>
      <c r="AZ886" s="17"/>
      <c r="BA886" s="17"/>
      <c r="BB886" s="17"/>
      <c r="BC886" s="17"/>
      <c r="BD886" s="17"/>
      <c r="BE886" s="17"/>
      <c r="BF886" s="17"/>
      <c r="BG886" s="17"/>
      <c r="BH886" s="17"/>
      <c r="BI886" s="17"/>
      <c r="BJ886" s="17"/>
      <c r="BK886" s="17"/>
      <c r="BL886" s="17"/>
      <c r="BM886" s="17"/>
      <c r="BN886" s="17"/>
      <c r="BO886" s="17"/>
      <c r="BP886" s="17"/>
      <c r="BQ886" s="17"/>
      <c r="BR886" s="17"/>
      <c r="BS886" s="17"/>
      <c r="BT886" s="17"/>
      <c r="BU886" s="17"/>
      <c r="BV886" s="17"/>
      <c r="BW886" s="17"/>
      <c r="BX886" s="17"/>
      <c r="BY886" s="17"/>
      <c r="BZ886" s="17"/>
      <c r="CA886" s="17"/>
      <c r="CB886" s="17"/>
      <c r="CC886" s="17"/>
      <c r="CD886" s="17"/>
      <c r="CE886" s="17"/>
      <c r="CF886" s="17"/>
      <c r="CG886" s="17"/>
      <c r="CH886" s="17"/>
      <c r="CI886" s="17"/>
      <c r="CJ886" s="17"/>
      <c r="CK886" s="17"/>
      <c r="CL886" s="17"/>
      <c r="CM886" s="17"/>
      <c r="CN886" s="17"/>
      <c r="CO886" s="17"/>
      <c r="CP886" s="17"/>
      <c r="CQ886" s="17"/>
      <c r="CR886" s="17"/>
      <c r="CS886" s="17"/>
      <c r="CT886" s="17"/>
      <c r="CU886" s="17"/>
      <c r="CV886" s="17"/>
      <c r="CW886" s="17"/>
      <c r="CX886" s="17"/>
      <c r="CY886" s="17"/>
      <c r="CZ886" s="17"/>
      <c r="DA886" s="17"/>
      <c r="DB886" s="17"/>
      <c r="DC886" s="17"/>
      <c r="DD886" s="17"/>
      <c r="DE886" s="17"/>
      <c r="DF886" s="17"/>
      <c r="DG886" s="17"/>
      <c r="DH886" s="17"/>
      <c r="DI886" s="17"/>
      <c r="DJ886" s="17"/>
      <c r="DK886" s="17"/>
      <c r="DL886" s="17"/>
      <c r="DM886" s="17"/>
      <c r="DN886" s="17"/>
      <c r="DO886" s="17"/>
      <c r="DP886" s="17"/>
      <c r="DQ886" s="17"/>
      <c r="DR886" s="17"/>
      <c r="DS886" s="17"/>
      <c r="DT886" s="17"/>
      <c r="DU886" s="17"/>
      <c r="DV886" s="111"/>
      <c r="DW886" s="111"/>
      <c r="DX886" s="111"/>
      <c r="DY886" s="111"/>
      <c r="DZ886" s="111"/>
      <c r="EA886" s="111"/>
      <c r="EB886" s="17"/>
      <c r="EC886" s="17"/>
      <c r="ED886" s="17"/>
      <c r="EE886" s="17"/>
      <c r="EF886" s="17"/>
      <c r="EG886" s="17"/>
      <c r="EH886" s="17"/>
      <c r="EI886" s="17"/>
      <c r="EJ886" s="17"/>
      <c r="EK886" s="17"/>
    </row>
    <row r="887" spans="1:141" ht="16.5" customHeight="1">
      <c r="A887" s="17"/>
      <c r="B887" s="17"/>
      <c r="C887" s="17"/>
      <c r="D887" s="145"/>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46"/>
      <c r="AI887" s="146"/>
      <c r="AJ887" s="17"/>
      <c r="AK887" s="17"/>
      <c r="AL887" s="146"/>
      <c r="AM887" s="146"/>
      <c r="AN887" s="17"/>
      <c r="AO887" s="17"/>
      <c r="AP887" s="17"/>
      <c r="AQ887" s="17"/>
      <c r="AR887" s="17"/>
      <c r="AS887" s="17"/>
      <c r="AT887" s="17"/>
      <c r="AU887" s="17"/>
      <c r="AV887" s="17"/>
      <c r="AW887" s="17"/>
      <c r="AX887" s="17"/>
      <c r="AY887" s="17"/>
      <c r="AZ887" s="17"/>
      <c r="BA887" s="17"/>
      <c r="BB887" s="17"/>
      <c r="BC887" s="17"/>
      <c r="BD887" s="17"/>
      <c r="BE887" s="17"/>
      <c r="BF887" s="17"/>
      <c r="BG887" s="17"/>
      <c r="BH887" s="17"/>
      <c r="BI887" s="17"/>
      <c r="BJ887" s="17"/>
      <c r="BK887" s="17"/>
      <c r="BL887" s="17"/>
      <c r="BM887" s="17"/>
      <c r="BN887" s="17"/>
      <c r="BO887" s="17"/>
      <c r="BP887" s="17"/>
      <c r="BQ887" s="17"/>
      <c r="BR887" s="17"/>
      <c r="BS887" s="17"/>
      <c r="BT887" s="17"/>
      <c r="BU887" s="17"/>
      <c r="BV887" s="17"/>
      <c r="BW887" s="17"/>
      <c r="BX887" s="17"/>
      <c r="BY887" s="17"/>
      <c r="BZ887" s="17"/>
      <c r="CA887" s="17"/>
      <c r="CB887" s="17"/>
      <c r="CC887" s="17"/>
      <c r="CD887" s="17"/>
      <c r="CE887" s="17"/>
      <c r="CF887" s="17"/>
      <c r="CG887" s="17"/>
      <c r="CH887" s="17"/>
      <c r="CI887" s="17"/>
      <c r="CJ887" s="17"/>
      <c r="CK887" s="17"/>
      <c r="CL887" s="17"/>
      <c r="CM887" s="17"/>
      <c r="CN887" s="17"/>
      <c r="CO887" s="17"/>
      <c r="CP887" s="17"/>
      <c r="CQ887" s="17"/>
      <c r="CR887" s="17"/>
      <c r="CS887" s="17"/>
      <c r="CT887" s="17"/>
      <c r="CU887" s="17"/>
      <c r="CV887" s="17"/>
      <c r="CW887" s="17"/>
      <c r="CX887" s="17"/>
      <c r="CY887" s="17"/>
      <c r="CZ887" s="17"/>
      <c r="DA887" s="17"/>
      <c r="DB887" s="17"/>
      <c r="DC887" s="17"/>
      <c r="DD887" s="17"/>
      <c r="DE887" s="17"/>
      <c r="DF887" s="17"/>
      <c r="DG887" s="17"/>
      <c r="DH887" s="17"/>
      <c r="DI887" s="17"/>
      <c r="DJ887" s="17"/>
      <c r="DK887" s="17"/>
      <c r="DL887" s="17"/>
      <c r="DM887" s="17"/>
      <c r="DN887" s="17"/>
      <c r="DO887" s="17"/>
      <c r="DP887" s="17"/>
      <c r="DQ887" s="17"/>
      <c r="DR887" s="17"/>
      <c r="DS887" s="17"/>
      <c r="DT887" s="17"/>
      <c r="DU887" s="17"/>
      <c r="DV887" s="111"/>
      <c r="DW887" s="111"/>
      <c r="DX887" s="111"/>
      <c r="DY887" s="111"/>
      <c r="DZ887" s="111"/>
      <c r="EA887" s="111"/>
      <c r="EB887" s="17"/>
      <c r="EC887" s="17"/>
      <c r="ED887" s="17"/>
      <c r="EE887" s="17"/>
      <c r="EF887" s="17"/>
      <c r="EG887" s="17"/>
      <c r="EH887" s="17"/>
      <c r="EI887" s="17"/>
      <c r="EJ887" s="17"/>
      <c r="EK887" s="17"/>
    </row>
    <row r="888" spans="1:141" ht="16.5" customHeight="1">
      <c r="A888" s="17"/>
      <c r="B888" s="17"/>
      <c r="C888" s="17"/>
      <c r="D888" s="145"/>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46"/>
      <c r="AI888" s="146"/>
      <c r="AJ888" s="17"/>
      <c r="AK888" s="17"/>
      <c r="AL888" s="146"/>
      <c r="AM888" s="146"/>
      <c r="AN888" s="17"/>
      <c r="AO888" s="17"/>
      <c r="AP888" s="17"/>
      <c r="AQ888" s="17"/>
      <c r="AR888" s="17"/>
      <c r="AS888" s="17"/>
      <c r="AT888" s="17"/>
      <c r="AU888" s="17"/>
      <c r="AV888" s="17"/>
      <c r="AW888" s="17"/>
      <c r="AX888" s="17"/>
      <c r="AY888" s="17"/>
      <c r="AZ888" s="17"/>
      <c r="BA888" s="17"/>
      <c r="BB888" s="17"/>
      <c r="BC888" s="17"/>
      <c r="BD888" s="17"/>
      <c r="BE888" s="17"/>
      <c r="BF888" s="17"/>
      <c r="BG888" s="17"/>
      <c r="BH888" s="17"/>
      <c r="BI888" s="17"/>
      <c r="BJ888" s="17"/>
      <c r="BK888" s="17"/>
      <c r="BL888" s="17"/>
      <c r="BM888" s="17"/>
      <c r="BN888" s="17"/>
      <c r="BO888" s="17"/>
      <c r="BP888" s="17"/>
      <c r="BQ888" s="17"/>
      <c r="BR888" s="17"/>
      <c r="BS888" s="17"/>
      <c r="BT888" s="17"/>
      <c r="BU888" s="17"/>
      <c r="BV888" s="17"/>
      <c r="BW888" s="17"/>
      <c r="BX888" s="17"/>
      <c r="BY888" s="17"/>
      <c r="BZ888" s="17"/>
      <c r="CA888" s="17"/>
      <c r="CB888" s="17"/>
      <c r="CC888" s="17"/>
      <c r="CD888" s="17"/>
      <c r="CE888" s="17"/>
      <c r="CF888" s="17"/>
      <c r="CG888" s="17"/>
      <c r="CH888" s="17"/>
      <c r="CI888" s="17"/>
      <c r="CJ888" s="17"/>
      <c r="CK888" s="17"/>
      <c r="CL888" s="17"/>
      <c r="CM888" s="17"/>
      <c r="CN888" s="17"/>
      <c r="CO888" s="17"/>
      <c r="CP888" s="17"/>
      <c r="CQ888" s="17"/>
      <c r="CR888" s="17"/>
      <c r="CS888" s="17"/>
      <c r="CT888" s="17"/>
      <c r="CU888" s="17"/>
      <c r="CV888" s="17"/>
      <c r="CW888" s="17"/>
      <c r="CX888" s="17"/>
      <c r="CY888" s="17"/>
      <c r="CZ888" s="17"/>
      <c r="DA888" s="17"/>
      <c r="DB888" s="17"/>
      <c r="DC888" s="17"/>
      <c r="DD888" s="17"/>
      <c r="DE888" s="17"/>
      <c r="DF888" s="17"/>
      <c r="DG888" s="17"/>
      <c r="DH888" s="17"/>
      <c r="DI888" s="17"/>
      <c r="DJ888" s="17"/>
      <c r="DK888" s="17"/>
      <c r="DL888" s="17"/>
      <c r="DM888" s="17"/>
      <c r="DN888" s="17"/>
      <c r="DO888" s="17"/>
      <c r="DP888" s="17"/>
      <c r="DQ888" s="17"/>
      <c r="DR888" s="17"/>
      <c r="DS888" s="17"/>
      <c r="DT888" s="17"/>
      <c r="DU888" s="17"/>
      <c r="DV888" s="111"/>
      <c r="DW888" s="111"/>
      <c r="DX888" s="111"/>
      <c r="DY888" s="111"/>
      <c r="DZ888" s="111"/>
      <c r="EA888" s="111"/>
      <c r="EB888" s="17"/>
      <c r="EC888" s="17"/>
      <c r="ED888" s="17"/>
      <c r="EE888" s="17"/>
      <c r="EF888" s="17"/>
      <c r="EG888" s="17"/>
      <c r="EH888" s="17"/>
      <c r="EI888" s="17"/>
      <c r="EJ888" s="17"/>
      <c r="EK888" s="17"/>
    </row>
    <row r="889" spans="1:141" ht="16.5" customHeight="1">
      <c r="A889" s="17"/>
      <c r="B889" s="17"/>
      <c r="C889" s="17"/>
      <c r="D889" s="145"/>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46"/>
      <c r="AI889" s="146"/>
      <c r="AJ889" s="17"/>
      <c r="AK889" s="17"/>
      <c r="AL889" s="146"/>
      <c r="AM889" s="146"/>
      <c r="AN889" s="17"/>
      <c r="AO889" s="17"/>
      <c r="AP889" s="17"/>
      <c r="AQ889" s="17"/>
      <c r="AR889" s="17"/>
      <c r="AS889" s="17"/>
      <c r="AT889" s="17"/>
      <c r="AU889" s="17"/>
      <c r="AV889" s="17"/>
      <c r="AW889" s="17"/>
      <c r="AX889" s="17"/>
      <c r="AY889" s="17"/>
      <c r="AZ889" s="17"/>
      <c r="BA889" s="17"/>
      <c r="BB889" s="17"/>
      <c r="BC889" s="17"/>
      <c r="BD889" s="17"/>
      <c r="BE889" s="17"/>
      <c r="BF889" s="17"/>
      <c r="BG889" s="17"/>
      <c r="BH889" s="17"/>
      <c r="BI889" s="17"/>
      <c r="BJ889" s="17"/>
      <c r="BK889" s="17"/>
      <c r="BL889" s="17"/>
      <c r="BM889" s="17"/>
      <c r="BN889" s="17"/>
      <c r="BO889" s="17"/>
      <c r="BP889" s="17"/>
      <c r="BQ889" s="17"/>
      <c r="BR889" s="17"/>
      <c r="BS889" s="17"/>
      <c r="BT889" s="17"/>
      <c r="BU889" s="17"/>
      <c r="BV889" s="17"/>
      <c r="BW889" s="17"/>
      <c r="BX889" s="17"/>
      <c r="BY889" s="17"/>
      <c r="BZ889" s="17"/>
      <c r="CA889" s="17"/>
      <c r="CB889" s="17"/>
      <c r="CC889" s="17"/>
      <c r="CD889" s="17"/>
      <c r="CE889" s="17"/>
      <c r="CF889" s="17"/>
      <c r="CG889" s="17"/>
      <c r="CH889" s="17"/>
      <c r="CI889" s="17"/>
      <c r="CJ889" s="17"/>
      <c r="CK889" s="17"/>
      <c r="CL889" s="17"/>
      <c r="CM889" s="17"/>
      <c r="CN889" s="17"/>
      <c r="CO889" s="17"/>
      <c r="CP889" s="17"/>
      <c r="CQ889" s="17"/>
      <c r="CR889" s="17"/>
      <c r="CS889" s="17"/>
      <c r="CT889" s="17"/>
      <c r="CU889" s="17"/>
      <c r="CV889" s="17"/>
      <c r="CW889" s="17"/>
      <c r="CX889" s="17"/>
      <c r="CY889" s="17"/>
      <c r="CZ889" s="17"/>
      <c r="DA889" s="17"/>
      <c r="DB889" s="17"/>
      <c r="DC889" s="17"/>
      <c r="DD889" s="17"/>
      <c r="DE889" s="17"/>
      <c r="DF889" s="17"/>
      <c r="DG889" s="17"/>
      <c r="DH889" s="17"/>
      <c r="DI889" s="17"/>
      <c r="DJ889" s="17"/>
      <c r="DK889" s="17"/>
      <c r="DL889" s="17"/>
      <c r="DM889" s="17"/>
      <c r="DN889" s="17"/>
      <c r="DO889" s="17"/>
      <c r="DP889" s="17"/>
      <c r="DQ889" s="17"/>
      <c r="DR889" s="17"/>
      <c r="DS889" s="17"/>
      <c r="DT889" s="17"/>
      <c r="DU889" s="17"/>
      <c r="DV889" s="111"/>
      <c r="DW889" s="111"/>
      <c r="DX889" s="111"/>
      <c r="DY889" s="111"/>
      <c r="DZ889" s="111"/>
      <c r="EA889" s="111"/>
      <c r="EB889" s="17"/>
      <c r="EC889" s="17"/>
      <c r="ED889" s="17"/>
      <c r="EE889" s="17"/>
      <c r="EF889" s="17"/>
      <c r="EG889" s="17"/>
      <c r="EH889" s="17"/>
      <c r="EI889" s="17"/>
      <c r="EJ889" s="17"/>
      <c r="EK889" s="17"/>
    </row>
    <row r="890" spans="1:141" ht="16.5" customHeight="1">
      <c r="A890" s="17"/>
      <c r="B890" s="17"/>
      <c r="C890" s="17"/>
      <c r="D890" s="145"/>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46"/>
      <c r="AI890" s="146"/>
      <c r="AJ890" s="17"/>
      <c r="AK890" s="17"/>
      <c r="AL890" s="146"/>
      <c r="AM890" s="146"/>
      <c r="AN890" s="17"/>
      <c r="AO890" s="17"/>
      <c r="AP890" s="17"/>
      <c r="AQ890" s="17"/>
      <c r="AR890" s="17"/>
      <c r="AS890" s="17"/>
      <c r="AT890" s="17"/>
      <c r="AU890" s="17"/>
      <c r="AV890" s="17"/>
      <c r="AW890" s="17"/>
      <c r="AX890" s="17"/>
      <c r="AY890" s="17"/>
      <c r="AZ890" s="17"/>
      <c r="BA890" s="17"/>
      <c r="BB890" s="17"/>
      <c r="BC890" s="17"/>
      <c r="BD890" s="17"/>
      <c r="BE890" s="17"/>
      <c r="BF890" s="17"/>
      <c r="BG890" s="17"/>
      <c r="BH890" s="17"/>
      <c r="BI890" s="17"/>
      <c r="BJ890" s="17"/>
      <c r="BK890" s="17"/>
      <c r="BL890" s="17"/>
      <c r="BM890" s="17"/>
      <c r="BN890" s="17"/>
      <c r="BO890" s="17"/>
      <c r="BP890" s="17"/>
      <c r="BQ890" s="17"/>
      <c r="BR890" s="17"/>
      <c r="BS890" s="17"/>
      <c r="BT890" s="17"/>
      <c r="BU890" s="17"/>
      <c r="BV890" s="17"/>
      <c r="BW890" s="17"/>
      <c r="BX890" s="17"/>
      <c r="BY890" s="17"/>
      <c r="BZ890" s="17"/>
      <c r="CA890" s="17"/>
      <c r="CB890" s="17"/>
      <c r="CC890" s="17"/>
      <c r="CD890" s="17"/>
      <c r="CE890" s="17"/>
      <c r="CF890" s="17"/>
      <c r="CG890" s="17"/>
      <c r="CH890" s="17"/>
      <c r="CI890" s="17"/>
      <c r="CJ890" s="17"/>
      <c r="CK890" s="17"/>
      <c r="CL890" s="17"/>
      <c r="CM890" s="17"/>
      <c r="CN890" s="17"/>
      <c r="CO890" s="17"/>
      <c r="CP890" s="17"/>
      <c r="CQ890" s="17"/>
      <c r="CR890" s="17"/>
      <c r="CS890" s="17"/>
      <c r="CT890" s="17"/>
      <c r="CU890" s="17"/>
      <c r="CV890" s="17"/>
      <c r="CW890" s="17"/>
      <c r="CX890" s="17"/>
      <c r="CY890" s="17"/>
      <c r="CZ890" s="17"/>
      <c r="DA890" s="17"/>
      <c r="DB890" s="17"/>
      <c r="DC890" s="17"/>
      <c r="DD890" s="17"/>
      <c r="DE890" s="17"/>
      <c r="DF890" s="17"/>
      <c r="DG890" s="17"/>
      <c r="DH890" s="17"/>
      <c r="DI890" s="17"/>
      <c r="DJ890" s="17"/>
      <c r="DK890" s="17"/>
      <c r="DL890" s="17"/>
      <c r="DM890" s="17"/>
      <c r="DN890" s="17"/>
      <c r="DO890" s="17"/>
      <c r="DP890" s="17"/>
      <c r="DQ890" s="17"/>
      <c r="DR890" s="17"/>
      <c r="DS890" s="17"/>
      <c r="DT890" s="17"/>
      <c r="DU890" s="17"/>
      <c r="DV890" s="111"/>
      <c r="DW890" s="111"/>
      <c r="DX890" s="111"/>
      <c r="DY890" s="111"/>
      <c r="DZ890" s="111"/>
      <c r="EA890" s="111"/>
      <c r="EB890" s="17"/>
      <c r="EC890" s="17"/>
      <c r="ED890" s="17"/>
      <c r="EE890" s="17"/>
      <c r="EF890" s="17"/>
      <c r="EG890" s="17"/>
      <c r="EH890" s="17"/>
      <c r="EI890" s="17"/>
      <c r="EJ890" s="17"/>
      <c r="EK890" s="17"/>
    </row>
    <row r="891" spans="1:141" ht="16.5" customHeight="1">
      <c r="A891" s="17"/>
      <c r="B891" s="17"/>
      <c r="C891" s="17"/>
      <c r="D891" s="145"/>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46"/>
      <c r="AI891" s="146"/>
      <c r="AJ891" s="17"/>
      <c r="AK891" s="17"/>
      <c r="AL891" s="146"/>
      <c r="AM891" s="146"/>
      <c r="AN891" s="17"/>
      <c r="AO891" s="17"/>
      <c r="AP891" s="17"/>
      <c r="AQ891" s="17"/>
      <c r="AR891" s="17"/>
      <c r="AS891" s="17"/>
      <c r="AT891" s="17"/>
      <c r="AU891" s="17"/>
      <c r="AV891" s="17"/>
      <c r="AW891" s="17"/>
      <c r="AX891" s="17"/>
      <c r="AY891" s="17"/>
      <c r="AZ891" s="17"/>
      <c r="BA891" s="17"/>
      <c r="BB891" s="17"/>
      <c r="BC891" s="17"/>
      <c r="BD891" s="17"/>
      <c r="BE891" s="17"/>
      <c r="BF891" s="17"/>
      <c r="BG891" s="17"/>
      <c r="BH891" s="17"/>
      <c r="BI891" s="17"/>
      <c r="BJ891" s="17"/>
      <c r="BK891" s="17"/>
      <c r="BL891" s="17"/>
      <c r="BM891" s="17"/>
      <c r="BN891" s="17"/>
      <c r="BO891" s="17"/>
      <c r="BP891" s="17"/>
      <c r="BQ891" s="17"/>
      <c r="BR891" s="17"/>
      <c r="BS891" s="17"/>
      <c r="BT891" s="17"/>
      <c r="BU891" s="17"/>
      <c r="BV891" s="17"/>
      <c r="BW891" s="17"/>
      <c r="BX891" s="17"/>
      <c r="BY891" s="17"/>
      <c r="BZ891" s="17"/>
      <c r="CA891" s="17"/>
      <c r="CB891" s="17"/>
      <c r="CC891" s="17"/>
      <c r="CD891" s="17"/>
      <c r="CE891" s="17"/>
      <c r="CF891" s="17"/>
      <c r="CG891" s="17"/>
      <c r="CH891" s="17"/>
      <c r="CI891" s="17"/>
      <c r="CJ891" s="17"/>
      <c r="CK891" s="17"/>
      <c r="CL891" s="17"/>
      <c r="CM891" s="17"/>
      <c r="CN891" s="17"/>
      <c r="CO891" s="17"/>
      <c r="CP891" s="17"/>
      <c r="CQ891" s="17"/>
      <c r="CR891" s="17"/>
      <c r="CS891" s="17"/>
      <c r="CT891" s="17"/>
      <c r="CU891" s="17"/>
      <c r="CV891" s="17"/>
      <c r="CW891" s="17"/>
      <c r="CX891" s="17"/>
      <c r="CY891" s="17"/>
      <c r="CZ891" s="17"/>
      <c r="DA891" s="17"/>
      <c r="DB891" s="17"/>
      <c r="DC891" s="17"/>
      <c r="DD891" s="17"/>
      <c r="DE891" s="17"/>
      <c r="DF891" s="17"/>
      <c r="DG891" s="17"/>
      <c r="DH891" s="17"/>
      <c r="DI891" s="17"/>
      <c r="DJ891" s="17"/>
      <c r="DK891" s="17"/>
      <c r="DL891" s="17"/>
      <c r="DM891" s="17"/>
      <c r="DN891" s="17"/>
      <c r="DO891" s="17"/>
      <c r="DP891" s="17"/>
      <c r="DQ891" s="17"/>
      <c r="DR891" s="17"/>
      <c r="DS891" s="17"/>
      <c r="DT891" s="17"/>
      <c r="DU891" s="17"/>
      <c r="DV891" s="111"/>
      <c r="DW891" s="111"/>
      <c r="DX891" s="111"/>
      <c r="DY891" s="111"/>
      <c r="DZ891" s="111"/>
      <c r="EA891" s="111"/>
      <c r="EB891" s="17"/>
      <c r="EC891" s="17"/>
      <c r="ED891" s="17"/>
      <c r="EE891" s="17"/>
      <c r="EF891" s="17"/>
      <c r="EG891" s="17"/>
      <c r="EH891" s="17"/>
      <c r="EI891" s="17"/>
      <c r="EJ891" s="17"/>
      <c r="EK891" s="17"/>
    </row>
    <row r="892" spans="1:141" ht="16.5" customHeight="1">
      <c r="A892" s="17"/>
      <c r="B892" s="17"/>
      <c r="C892" s="17"/>
      <c r="D892" s="145"/>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46"/>
      <c r="AI892" s="146"/>
      <c r="AJ892" s="17"/>
      <c r="AK892" s="17"/>
      <c r="AL892" s="146"/>
      <c r="AM892" s="146"/>
      <c r="AN892" s="17"/>
      <c r="AO892" s="17"/>
      <c r="AP892" s="17"/>
      <c r="AQ892" s="17"/>
      <c r="AR892" s="17"/>
      <c r="AS892" s="17"/>
      <c r="AT892" s="17"/>
      <c r="AU892" s="17"/>
      <c r="AV892" s="17"/>
      <c r="AW892" s="17"/>
      <c r="AX892" s="17"/>
      <c r="AY892" s="17"/>
      <c r="AZ892" s="17"/>
      <c r="BA892" s="17"/>
      <c r="BB892" s="17"/>
      <c r="BC892" s="17"/>
      <c r="BD892" s="17"/>
      <c r="BE892" s="17"/>
      <c r="BF892" s="17"/>
      <c r="BG892" s="17"/>
      <c r="BH892" s="17"/>
      <c r="BI892" s="17"/>
      <c r="BJ892" s="17"/>
      <c r="BK892" s="17"/>
      <c r="BL892" s="17"/>
      <c r="BM892" s="17"/>
      <c r="BN892" s="17"/>
      <c r="BO892" s="17"/>
      <c r="BP892" s="17"/>
      <c r="BQ892" s="17"/>
      <c r="BR892" s="17"/>
      <c r="BS892" s="17"/>
      <c r="BT892" s="17"/>
      <c r="BU892" s="17"/>
      <c r="BV892" s="17"/>
      <c r="BW892" s="17"/>
      <c r="BX892" s="17"/>
      <c r="BY892" s="17"/>
      <c r="BZ892" s="17"/>
      <c r="CA892" s="17"/>
      <c r="CB892" s="17"/>
      <c r="CC892" s="17"/>
      <c r="CD892" s="17"/>
      <c r="CE892" s="17"/>
      <c r="CF892" s="17"/>
      <c r="CG892" s="17"/>
      <c r="CH892" s="17"/>
      <c r="CI892" s="17"/>
      <c r="CJ892" s="17"/>
      <c r="CK892" s="17"/>
      <c r="CL892" s="17"/>
      <c r="CM892" s="17"/>
      <c r="CN892" s="17"/>
      <c r="CO892" s="17"/>
      <c r="CP892" s="17"/>
      <c r="CQ892" s="17"/>
      <c r="CR892" s="17"/>
      <c r="CS892" s="17"/>
      <c r="CT892" s="17"/>
      <c r="CU892" s="17"/>
      <c r="CV892" s="17"/>
      <c r="CW892" s="17"/>
      <c r="CX892" s="17"/>
      <c r="CY892" s="17"/>
      <c r="CZ892" s="17"/>
      <c r="DA892" s="17"/>
      <c r="DB892" s="17"/>
      <c r="DC892" s="17"/>
      <c r="DD892" s="17"/>
      <c r="DE892" s="17"/>
      <c r="DF892" s="17"/>
      <c r="DG892" s="17"/>
      <c r="DH892" s="17"/>
      <c r="DI892" s="17"/>
      <c r="DJ892" s="17"/>
      <c r="DK892" s="17"/>
      <c r="DL892" s="17"/>
      <c r="DM892" s="17"/>
      <c r="DN892" s="17"/>
      <c r="DO892" s="17"/>
      <c r="DP892" s="17"/>
      <c r="DQ892" s="17"/>
      <c r="DR892" s="17"/>
      <c r="DS892" s="17"/>
      <c r="DT892" s="17"/>
      <c r="DU892" s="17"/>
      <c r="DV892" s="111"/>
      <c r="DW892" s="111"/>
      <c r="DX892" s="111"/>
      <c r="DY892" s="111"/>
      <c r="DZ892" s="111"/>
      <c r="EA892" s="111"/>
      <c r="EB892" s="17"/>
      <c r="EC892" s="17"/>
      <c r="ED892" s="17"/>
      <c r="EE892" s="17"/>
      <c r="EF892" s="17"/>
      <c r="EG892" s="17"/>
      <c r="EH892" s="17"/>
      <c r="EI892" s="17"/>
      <c r="EJ892" s="17"/>
      <c r="EK892" s="17"/>
    </row>
    <row r="893" spans="1:141" ht="16.5" customHeight="1">
      <c r="A893" s="17"/>
      <c r="B893" s="17"/>
      <c r="C893" s="17"/>
      <c r="D893" s="145"/>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46"/>
      <c r="AI893" s="146"/>
      <c r="AJ893" s="17"/>
      <c r="AK893" s="17"/>
      <c r="AL893" s="146"/>
      <c r="AM893" s="146"/>
      <c r="AN893" s="17"/>
      <c r="AO893" s="17"/>
      <c r="AP893" s="17"/>
      <c r="AQ893" s="17"/>
      <c r="AR893" s="17"/>
      <c r="AS893" s="17"/>
      <c r="AT893" s="17"/>
      <c r="AU893" s="17"/>
      <c r="AV893" s="17"/>
      <c r="AW893" s="17"/>
      <c r="AX893" s="17"/>
      <c r="AY893" s="17"/>
      <c r="AZ893" s="17"/>
      <c r="BA893" s="17"/>
      <c r="BB893" s="17"/>
      <c r="BC893" s="17"/>
      <c r="BD893" s="17"/>
      <c r="BE893" s="17"/>
      <c r="BF893" s="17"/>
      <c r="BG893" s="17"/>
      <c r="BH893" s="17"/>
      <c r="BI893" s="17"/>
      <c r="BJ893" s="17"/>
      <c r="BK893" s="17"/>
      <c r="BL893" s="17"/>
      <c r="BM893" s="17"/>
      <c r="BN893" s="17"/>
      <c r="BO893" s="17"/>
      <c r="BP893" s="17"/>
      <c r="BQ893" s="17"/>
      <c r="BR893" s="17"/>
      <c r="BS893" s="17"/>
      <c r="BT893" s="17"/>
      <c r="BU893" s="17"/>
      <c r="BV893" s="17"/>
      <c r="BW893" s="17"/>
      <c r="BX893" s="17"/>
      <c r="BY893" s="17"/>
      <c r="BZ893" s="17"/>
      <c r="CA893" s="17"/>
      <c r="CB893" s="17"/>
      <c r="CC893" s="17"/>
      <c r="CD893" s="17"/>
      <c r="CE893" s="17"/>
      <c r="CF893" s="17"/>
      <c r="CG893" s="17"/>
      <c r="CH893" s="17"/>
      <c r="CI893" s="17"/>
      <c r="CJ893" s="17"/>
      <c r="CK893" s="17"/>
      <c r="CL893" s="17"/>
      <c r="CM893" s="17"/>
      <c r="CN893" s="17"/>
      <c r="CO893" s="17"/>
      <c r="CP893" s="17"/>
      <c r="CQ893" s="17"/>
      <c r="CR893" s="17"/>
      <c r="CS893" s="17"/>
      <c r="CT893" s="17"/>
      <c r="CU893" s="17"/>
      <c r="CV893" s="17"/>
      <c r="CW893" s="17"/>
      <c r="CX893" s="17"/>
      <c r="CY893" s="17"/>
      <c r="CZ893" s="17"/>
      <c r="DA893" s="17"/>
      <c r="DB893" s="17"/>
      <c r="DC893" s="17"/>
      <c r="DD893" s="17"/>
      <c r="DE893" s="17"/>
      <c r="DF893" s="17"/>
      <c r="DG893" s="17"/>
      <c r="DH893" s="17"/>
      <c r="DI893" s="17"/>
      <c r="DJ893" s="17"/>
      <c r="DK893" s="17"/>
      <c r="DL893" s="17"/>
      <c r="DM893" s="17"/>
      <c r="DN893" s="17"/>
      <c r="DO893" s="17"/>
      <c r="DP893" s="17"/>
      <c r="DQ893" s="17"/>
      <c r="DR893" s="17"/>
      <c r="DS893" s="17"/>
      <c r="DT893" s="17"/>
      <c r="DU893" s="17"/>
      <c r="DV893" s="111"/>
      <c r="DW893" s="111"/>
      <c r="DX893" s="111"/>
      <c r="DY893" s="111"/>
      <c r="DZ893" s="111"/>
      <c r="EA893" s="111"/>
      <c r="EB893" s="17"/>
      <c r="EC893" s="17"/>
      <c r="ED893" s="17"/>
      <c r="EE893" s="17"/>
      <c r="EF893" s="17"/>
      <c r="EG893" s="17"/>
      <c r="EH893" s="17"/>
      <c r="EI893" s="17"/>
      <c r="EJ893" s="17"/>
      <c r="EK893" s="17"/>
    </row>
    <row r="894" spans="1:141" ht="16.5" customHeight="1">
      <c r="A894" s="17"/>
      <c r="B894" s="17"/>
      <c r="C894" s="17"/>
      <c r="D894" s="145"/>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46"/>
      <c r="AI894" s="146"/>
      <c r="AJ894" s="17"/>
      <c r="AK894" s="17"/>
      <c r="AL894" s="146"/>
      <c r="AM894" s="146"/>
      <c r="AN894" s="17"/>
      <c r="AO894" s="17"/>
      <c r="AP894" s="17"/>
      <c r="AQ894" s="17"/>
      <c r="AR894" s="17"/>
      <c r="AS894" s="17"/>
      <c r="AT894" s="17"/>
      <c r="AU894" s="17"/>
      <c r="AV894" s="17"/>
      <c r="AW894" s="17"/>
      <c r="AX894" s="17"/>
      <c r="AY894" s="17"/>
      <c r="AZ894" s="17"/>
      <c r="BA894" s="17"/>
      <c r="BB894" s="17"/>
      <c r="BC894" s="17"/>
      <c r="BD894" s="17"/>
      <c r="BE894" s="17"/>
      <c r="BF894" s="17"/>
      <c r="BG894" s="17"/>
      <c r="BH894" s="17"/>
      <c r="BI894" s="17"/>
      <c r="BJ894" s="17"/>
      <c r="BK894" s="17"/>
      <c r="BL894" s="17"/>
      <c r="BM894" s="17"/>
      <c r="BN894" s="17"/>
      <c r="BO894" s="17"/>
      <c r="BP894" s="17"/>
      <c r="BQ894" s="17"/>
      <c r="BR894" s="17"/>
      <c r="BS894" s="17"/>
      <c r="BT894" s="17"/>
      <c r="BU894" s="17"/>
      <c r="BV894" s="17"/>
      <c r="BW894" s="17"/>
      <c r="BX894" s="17"/>
      <c r="BY894" s="17"/>
      <c r="BZ894" s="17"/>
      <c r="CA894" s="17"/>
      <c r="CB894" s="17"/>
      <c r="CC894" s="17"/>
      <c r="CD894" s="17"/>
      <c r="CE894" s="17"/>
      <c r="CF894" s="17"/>
      <c r="CG894" s="17"/>
      <c r="CH894" s="17"/>
      <c r="CI894" s="17"/>
      <c r="CJ894" s="17"/>
      <c r="CK894" s="17"/>
      <c r="CL894" s="17"/>
      <c r="CM894" s="17"/>
      <c r="CN894" s="17"/>
      <c r="CO894" s="17"/>
      <c r="CP894" s="17"/>
      <c r="CQ894" s="17"/>
      <c r="CR894" s="17"/>
      <c r="CS894" s="17"/>
      <c r="CT894" s="17"/>
      <c r="CU894" s="17"/>
      <c r="CV894" s="17"/>
      <c r="CW894" s="17"/>
      <c r="CX894" s="17"/>
      <c r="CY894" s="17"/>
      <c r="CZ894" s="17"/>
      <c r="DA894" s="17"/>
      <c r="DB894" s="17"/>
      <c r="DC894" s="17"/>
      <c r="DD894" s="17"/>
      <c r="DE894" s="17"/>
      <c r="DF894" s="17"/>
      <c r="DG894" s="17"/>
      <c r="DH894" s="17"/>
      <c r="DI894" s="17"/>
      <c r="DJ894" s="17"/>
      <c r="DK894" s="17"/>
      <c r="DL894" s="17"/>
      <c r="DM894" s="17"/>
      <c r="DN894" s="17"/>
      <c r="DO894" s="17"/>
      <c r="DP894" s="17"/>
      <c r="DQ894" s="17"/>
      <c r="DR894" s="17"/>
      <c r="DS894" s="17"/>
      <c r="DT894" s="17"/>
      <c r="DU894" s="17"/>
      <c r="DV894" s="111"/>
      <c r="DW894" s="111"/>
      <c r="DX894" s="111"/>
      <c r="DY894" s="111"/>
      <c r="DZ894" s="111"/>
      <c r="EA894" s="111"/>
      <c r="EB894" s="17"/>
      <c r="EC894" s="17"/>
      <c r="ED894" s="17"/>
      <c r="EE894" s="17"/>
      <c r="EF894" s="17"/>
      <c r="EG894" s="17"/>
      <c r="EH894" s="17"/>
      <c r="EI894" s="17"/>
      <c r="EJ894" s="17"/>
      <c r="EK894" s="17"/>
    </row>
    <row r="895" spans="1:141" ht="16.5" customHeight="1">
      <c r="A895" s="17"/>
      <c r="B895" s="17"/>
      <c r="C895" s="17"/>
      <c r="D895" s="145"/>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46"/>
      <c r="AI895" s="146"/>
      <c r="AJ895" s="17"/>
      <c r="AK895" s="17"/>
      <c r="AL895" s="146"/>
      <c r="AM895" s="146"/>
      <c r="AN895" s="17"/>
      <c r="AO895" s="17"/>
      <c r="AP895" s="17"/>
      <c r="AQ895" s="17"/>
      <c r="AR895" s="17"/>
      <c r="AS895" s="17"/>
      <c r="AT895" s="17"/>
      <c r="AU895" s="17"/>
      <c r="AV895" s="17"/>
      <c r="AW895" s="17"/>
      <c r="AX895" s="17"/>
      <c r="AY895" s="17"/>
      <c r="AZ895" s="17"/>
      <c r="BA895" s="17"/>
      <c r="BB895" s="17"/>
      <c r="BC895" s="17"/>
      <c r="BD895" s="17"/>
      <c r="BE895" s="17"/>
      <c r="BF895" s="17"/>
      <c r="BG895" s="17"/>
      <c r="BH895" s="17"/>
      <c r="BI895" s="17"/>
      <c r="BJ895" s="17"/>
      <c r="BK895" s="17"/>
      <c r="BL895" s="17"/>
      <c r="BM895" s="17"/>
      <c r="BN895" s="17"/>
      <c r="BO895" s="17"/>
      <c r="BP895" s="17"/>
      <c r="BQ895" s="17"/>
      <c r="BR895" s="17"/>
      <c r="BS895" s="17"/>
      <c r="BT895" s="17"/>
      <c r="BU895" s="17"/>
      <c r="BV895" s="17"/>
      <c r="BW895" s="17"/>
      <c r="BX895" s="17"/>
      <c r="BY895" s="17"/>
      <c r="BZ895" s="17"/>
      <c r="CA895" s="17"/>
      <c r="CB895" s="17"/>
      <c r="CC895" s="17"/>
      <c r="CD895" s="17"/>
      <c r="CE895" s="17"/>
      <c r="CF895" s="17"/>
      <c r="CG895" s="17"/>
      <c r="CH895" s="17"/>
      <c r="CI895" s="17"/>
      <c r="CJ895" s="17"/>
      <c r="CK895" s="17"/>
      <c r="CL895" s="17"/>
      <c r="CM895" s="17"/>
      <c r="CN895" s="17"/>
      <c r="CO895" s="17"/>
      <c r="CP895" s="17"/>
      <c r="CQ895" s="17"/>
      <c r="CR895" s="17"/>
      <c r="CS895" s="17"/>
      <c r="CT895" s="17"/>
      <c r="CU895" s="17"/>
      <c r="CV895" s="17"/>
      <c r="CW895" s="17"/>
      <c r="CX895" s="17"/>
      <c r="CY895" s="17"/>
      <c r="CZ895" s="17"/>
      <c r="DA895" s="17"/>
      <c r="DB895" s="17"/>
      <c r="DC895" s="17"/>
      <c r="DD895" s="17"/>
      <c r="DE895" s="17"/>
      <c r="DF895" s="17"/>
      <c r="DG895" s="17"/>
      <c r="DH895" s="17"/>
      <c r="DI895" s="17"/>
      <c r="DJ895" s="17"/>
      <c r="DK895" s="17"/>
      <c r="DL895" s="17"/>
      <c r="DM895" s="17"/>
      <c r="DN895" s="17"/>
      <c r="DO895" s="17"/>
      <c r="DP895" s="17"/>
      <c r="DQ895" s="17"/>
      <c r="DR895" s="17"/>
      <c r="DS895" s="17"/>
      <c r="DT895" s="17"/>
      <c r="DU895" s="17"/>
      <c r="DV895" s="111"/>
      <c r="DW895" s="111"/>
      <c r="DX895" s="111"/>
      <c r="DY895" s="111"/>
      <c r="DZ895" s="111"/>
      <c r="EA895" s="111"/>
      <c r="EB895" s="17"/>
      <c r="EC895" s="17"/>
      <c r="ED895" s="17"/>
      <c r="EE895" s="17"/>
      <c r="EF895" s="17"/>
      <c r="EG895" s="17"/>
      <c r="EH895" s="17"/>
      <c r="EI895" s="17"/>
      <c r="EJ895" s="17"/>
      <c r="EK895" s="17"/>
    </row>
    <row r="896" spans="1:141" ht="16.5" customHeight="1">
      <c r="A896" s="17"/>
      <c r="B896" s="17"/>
      <c r="C896" s="17"/>
      <c r="D896" s="145"/>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46"/>
      <c r="AI896" s="146"/>
      <c r="AJ896" s="17"/>
      <c r="AK896" s="17"/>
      <c r="AL896" s="146"/>
      <c r="AM896" s="146"/>
      <c r="AN896" s="17"/>
      <c r="AO896" s="17"/>
      <c r="AP896" s="17"/>
      <c r="AQ896" s="17"/>
      <c r="AR896" s="17"/>
      <c r="AS896" s="17"/>
      <c r="AT896" s="17"/>
      <c r="AU896" s="17"/>
      <c r="AV896" s="17"/>
      <c r="AW896" s="17"/>
      <c r="AX896" s="17"/>
      <c r="AY896" s="17"/>
      <c r="AZ896" s="17"/>
      <c r="BA896" s="17"/>
      <c r="BB896" s="17"/>
      <c r="BC896" s="17"/>
      <c r="BD896" s="17"/>
      <c r="BE896" s="17"/>
      <c r="BF896" s="17"/>
      <c r="BG896" s="17"/>
      <c r="BH896" s="17"/>
      <c r="BI896" s="17"/>
      <c r="BJ896" s="17"/>
      <c r="BK896" s="17"/>
      <c r="BL896" s="17"/>
      <c r="BM896" s="17"/>
      <c r="BN896" s="17"/>
      <c r="BO896" s="17"/>
      <c r="BP896" s="17"/>
      <c r="BQ896" s="17"/>
      <c r="BR896" s="17"/>
      <c r="BS896" s="17"/>
      <c r="BT896" s="17"/>
      <c r="BU896" s="17"/>
      <c r="BV896" s="17"/>
      <c r="BW896" s="17"/>
      <c r="BX896" s="17"/>
      <c r="BY896" s="17"/>
      <c r="BZ896" s="17"/>
      <c r="CA896" s="17"/>
      <c r="CB896" s="17"/>
      <c r="CC896" s="17"/>
      <c r="CD896" s="17"/>
      <c r="CE896" s="17"/>
      <c r="CF896" s="17"/>
      <c r="CG896" s="17"/>
      <c r="CH896" s="17"/>
      <c r="CI896" s="17"/>
      <c r="CJ896" s="17"/>
      <c r="CK896" s="17"/>
      <c r="CL896" s="17"/>
      <c r="CM896" s="17"/>
      <c r="CN896" s="17"/>
      <c r="CO896" s="17"/>
      <c r="CP896" s="17"/>
      <c r="CQ896" s="17"/>
      <c r="CR896" s="17"/>
      <c r="CS896" s="17"/>
      <c r="CT896" s="17"/>
      <c r="CU896" s="17"/>
      <c r="CV896" s="17"/>
      <c r="CW896" s="17"/>
      <c r="CX896" s="17"/>
      <c r="CY896" s="17"/>
      <c r="CZ896" s="17"/>
      <c r="DA896" s="17"/>
      <c r="DB896" s="17"/>
      <c r="DC896" s="17"/>
      <c r="DD896" s="17"/>
      <c r="DE896" s="17"/>
      <c r="DF896" s="17"/>
      <c r="DG896" s="17"/>
      <c r="DH896" s="17"/>
      <c r="DI896" s="17"/>
      <c r="DJ896" s="17"/>
      <c r="DK896" s="17"/>
      <c r="DL896" s="17"/>
      <c r="DM896" s="17"/>
      <c r="DN896" s="17"/>
      <c r="DO896" s="17"/>
      <c r="DP896" s="17"/>
      <c r="DQ896" s="17"/>
      <c r="DR896" s="17"/>
      <c r="DS896" s="17"/>
      <c r="DT896" s="17"/>
      <c r="DU896" s="17"/>
      <c r="DV896" s="111"/>
      <c r="DW896" s="111"/>
      <c r="DX896" s="111"/>
      <c r="DY896" s="111"/>
      <c r="DZ896" s="111"/>
      <c r="EA896" s="111"/>
      <c r="EB896" s="17"/>
      <c r="EC896" s="17"/>
      <c r="ED896" s="17"/>
      <c r="EE896" s="17"/>
      <c r="EF896" s="17"/>
      <c r="EG896" s="17"/>
      <c r="EH896" s="17"/>
      <c r="EI896" s="17"/>
      <c r="EJ896" s="17"/>
      <c r="EK896" s="17"/>
    </row>
    <row r="897" spans="1:141" ht="16.5" customHeight="1">
      <c r="A897" s="17"/>
      <c r="B897" s="17"/>
      <c r="C897" s="17"/>
      <c r="D897" s="145"/>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46"/>
      <c r="AI897" s="146"/>
      <c r="AJ897" s="17"/>
      <c r="AK897" s="17"/>
      <c r="AL897" s="146"/>
      <c r="AM897" s="146"/>
      <c r="AN897" s="17"/>
      <c r="AO897" s="17"/>
      <c r="AP897" s="17"/>
      <c r="AQ897" s="17"/>
      <c r="AR897" s="17"/>
      <c r="AS897" s="17"/>
      <c r="AT897" s="17"/>
      <c r="AU897" s="17"/>
      <c r="AV897" s="17"/>
      <c r="AW897" s="17"/>
      <c r="AX897" s="17"/>
      <c r="AY897" s="17"/>
      <c r="AZ897" s="17"/>
      <c r="BA897" s="17"/>
      <c r="BB897" s="17"/>
      <c r="BC897" s="17"/>
      <c r="BD897" s="17"/>
      <c r="BE897" s="17"/>
      <c r="BF897" s="17"/>
      <c r="BG897" s="17"/>
      <c r="BH897" s="17"/>
      <c r="BI897" s="17"/>
      <c r="BJ897" s="17"/>
      <c r="BK897" s="17"/>
      <c r="BL897" s="17"/>
      <c r="BM897" s="17"/>
      <c r="BN897" s="17"/>
      <c r="BO897" s="17"/>
      <c r="BP897" s="17"/>
      <c r="BQ897" s="17"/>
      <c r="BR897" s="17"/>
      <c r="BS897" s="17"/>
      <c r="BT897" s="17"/>
      <c r="BU897" s="17"/>
      <c r="BV897" s="17"/>
      <c r="BW897" s="17"/>
      <c r="BX897" s="17"/>
      <c r="BY897" s="17"/>
      <c r="BZ897" s="17"/>
      <c r="CA897" s="17"/>
      <c r="CB897" s="17"/>
      <c r="CC897" s="17"/>
      <c r="CD897" s="17"/>
      <c r="CE897" s="17"/>
      <c r="CF897" s="17"/>
      <c r="CG897" s="17"/>
      <c r="CH897" s="17"/>
      <c r="CI897" s="17"/>
      <c r="CJ897" s="17"/>
      <c r="CK897" s="17"/>
      <c r="CL897" s="17"/>
      <c r="CM897" s="17"/>
      <c r="CN897" s="17"/>
      <c r="CO897" s="17"/>
      <c r="CP897" s="17"/>
      <c r="CQ897" s="17"/>
      <c r="CR897" s="17"/>
      <c r="CS897" s="17"/>
      <c r="CT897" s="17"/>
      <c r="CU897" s="17"/>
      <c r="CV897" s="17"/>
      <c r="CW897" s="17"/>
      <c r="CX897" s="17"/>
      <c r="CY897" s="17"/>
      <c r="CZ897" s="17"/>
      <c r="DA897" s="17"/>
      <c r="DB897" s="17"/>
      <c r="DC897" s="17"/>
      <c r="DD897" s="17"/>
      <c r="DE897" s="17"/>
      <c r="DF897" s="17"/>
      <c r="DG897" s="17"/>
      <c r="DH897" s="17"/>
      <c r="DI897" s="17"/>
      <c r="DJ897" s="17"/>
      <c r="DK897" s="17"/>
      <c r="DL897" s="17"/>
      <c r="DM897" s="17"/>
      <c r="DN897" s="17"/>
      <c r="DO897" s="17"/>
      <c r="DP897" s="17"/>
      <c r="DQ897" s="17"/>
      <c r="DR897" s="17"/>
      <c r="DS897" s="17"/>
      <c r="DT897" s="17"/>
      <c r="DU897" s="17"/>
      <c r="DV897" s="111"/>
      <c r="DW897" s="111"/>
      <c r="DX897" s="111"/>
      <c r="DY897" s="111"/>
      <c r="DZ897" s="111"/>
      <c r="EA897" s="111"/>
      <c r="EB897" s="17"/>
      <c r="EC897" s="17"/>
      <c r="ED897" s="17"/>
      <c r="EE897" s="17"/>
      <c r="EF897" s="17"/>
      <c r="EG897" s="17"/>
      <c r="EH897" s="17"/>
      <c r="EI897" s="17"/>
      <c r="EJ897" s="17"/>
      <c r="EK897" s="17"/>
    </row>
    <row r="898" spans="1:141" ht="16.5" customHeight="1">
      <c r="A898" s="17"/>
      <c r="B898" s="17"/>
      <c r="C898" s="17"/>
      <c r="D898" s="145"/>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46"/>
      <c r="AI898" s="146"/>
      <c r="AJ898" s="17"/>
      <c r="AK898" s="17"/>
      <c r="AL898" s="146"/>
      <c r="AM898" s="146"/>
      <c r="AN898" s="17"/>
      <c r="AO898" s="17"/>
      <c r="AP898" s="17"/>
      <c r="AQ898" s="17"/>
      <c r="AR898" s="17"/>
      <c r="AS898" s="17"/>
      <c r="AT898" s="17"/>
      <c r="AU898" s="17"/>
      <c r="AV898" s="17"/>
      <c r="AW898" s="17"/>
      <c r="AX898" s="17"/>
      <c r="AY898" s="17"/>
      <c r="AZ898" s="17"/>
      <c r="BA898" s="17"/>
      <c r="BB898" s="17"/>
      <c r="BC898" s="17"/>
      <c r="BD898" s="17"/>
      <c r="BE898" s="17"/>
      <c r="BF898" s="17"/>
      <c r="BG898" s="17"/>
      <c r="BH898" s="17"/>
      <c r="BI898" s="17"/>
      <c r="BJ898" s="17"/>
      <c r="BK898" s="17"/>
      <c r="BL898" s="17"/>
      <c r="BM898" s="17"/>
      <c r="BN898" s="17"/>
      <c r="BO898" s="17"/>
      <c r="BP898" s="17"/>
      <c r="BQ898" s="17"/>
      <c r="BR898" s="17"/>
      <c r="BS898" s="17"/>
      <c r="BT898" s="17"/>
      <c r="BU898" s="17"/>
      <c r="BV898" s="17"/>
      <c r="BW898" s="17"/>
      <c r="BX898" s="17"/>
      <c r="BY898" s="17"/>
      <c r="BZ898" s="17"/>
      <c r="CA898" s="17"/>
      <c r="CB898" s="17"/>
      <c r="CC898" s="17"/>
      <c r="CD898" s="17"/>
      <c r="CE898" s="17"/>
      <c r="CF898" s="17"/>
      <c r="CG898" s="17"/>
      <c r="CH898" s="17"/>
      <c r="CI898" s="17"/>
      <c r="CJ898" s="17"/>
      <c r="CK898" s="17"/>
      <c r="CL898" s="17"/>
      <c r="CM898" s="17"/>
      <c r="CN898" s="17"/>
      <c r="CO898" s="17"/>
      <c r="CP898" s="17"/>
      <c r="CQ898" s="17"/>
      <c r="CR898" s="17"/>
      <c r="CS898" s="17"/>
      <c r="CT898" s="17"/>
      <c r="CU898" s="17"/>
      <c r="CV898" s="17"/>
      <c r="CW898" s="17"/>
      <c r="CX898" s="17"/>
      <c r="CY898" s="17"/>
      <c r="CZ898" s="17"/>
      <c r="DA898" s="17"/>
      <c r="DB898" s="17"/>
      <c r="DC898" s="17"/>
      <c r="DD898" s="17"/>
      <c r="DE898" s="17"/>
      <c r="DF898" s="17"/>
      <c r="DG898" s="17"/>
      <c r="DH898" s="17"/>
      <c r="DI898" s="17"/>
      <c r="DJ898" s="17"/>
      <c r="DK898" s="17"/>
      <c r="DL898" s="17"/>
      <c r="DM898" s="17"/>
      <c r="DN898" s="17"/>
      <c r="DO898" s="17"/>
      <c r="DP898" s="17"/>
      <c r="DQ898" s="17"/>
      <c r="DR898" s="17"/>
      <c r="DS898" s="17"/>
      <c r="DT898" s="17"/>
      <c r="DU898" s="17"/>
      <c r="DV898" s="111"/>
      <c r="DW898" s="111"/>
      <c r="DX898" s="111"/>
      <c r="DY898" s="111"/>
      <c r="DZ898" s="111"/>
      <c r="EA898" s="111"/>
      <c r="EB898" s="17"/>
      <c r="EC898" s="17"/>
      <c r="ED898" s="17"/>
      <c r="EE898" s="17"/>
      <c r="EF898" s="17"/>
      <c r="EG898" s="17"/>
      <c r="EH898" s="17"/>
      <c r="EI898" s="17"/>
      <c r="EJ898" s="17"/>
      <c r="EK898" s="17"/>
    </row>
    <row r="899" spans="1:141" ht="16.5" customHeight="1">
      <c r="A899" s="17"/>
      <c r="B899" s="17"/>
      <c r="C899" s="17"/>
      <c r="D899" s="145"/>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46"/>
      <c r="AI899" s="146"/>
      <c r="AJ899" s="17"/>
      <c r="AK899" s="17"/>
      <c r="AL899" s="146"/>
      <c r="AM899" s="146"/>
      <c r="AN899" s="17"/>
      <c r="AO899" s="17"/>
      <c r="AP899" s="17"/>
      <c r="AQ899" s="17"/>
      <c r="AR899" s="17"/>
      <c r="AS899" s="17"/>
      <c r="AT899" s="17"/>
      <c r="AU899" s="17"/>
      <c r="AV899" s="17"/>
      <c r="AW899" s="17"/>
      <c r="AX899" s="17"/>
      <c r="AY899" s="17"/>
      <c r="AZ899" s="17"/>
      <c r="BA899" s="17"/>
      <c r="BB899" s="17"/>
      <c r="BC899" s="17"/>
      <c r="BD899" s="17"/>
      <c r="BE899" s="17"/>
      <c r="BF899" s="17"/>
      <c r="BG899" s="17"/>
      <c r="BH899" s="17"/>
      <c r="BI899" s="17"/>
      <c r="BJ899" s="17"/>
      <c r="BK899" s="17"/>
      <c r="BL899" s="17"/>
      <c r="BM899" s="17"/>
      <c r="BN899" s="17"/>
      <c r="BO899" s="17"/>
      <c r="BP899" s="17"/>
      <c r="BQ899" s="17"/>
      <c r="BR899" s="17"/>
      <c r="BS899" s="17"/>
      <c r="BT899" s="17"/>
      <c r="BU899" s="17"/>
      <c r="BV899" s="17"/>
      <c r="BW899" s="17"/>
      <c r="BX899" s="17"/>
      <c r="BY899" s="17"/>
      <c r="BZ899" s="17"/>
      <c r="CA899" s="17"/>
      <c r="CB899" s="17"/>
      <c r="CC899" s="17"/>
      <c r="CD899" s="17"/>
      <c r="CE899" s="17"/>
      <c r="CF899" s="17"/>
      <c r="CG899" s="17"/>
      <c r="CH899" s="17"/>
      <c r="CI899" s="17"/>
      <c r="CJ899" s="17"/>
      <c r="CK899" s="17"/>
      <c r="CL899" s="17"/>
      <c r="CM899" s="17"/>
      <c r="CN899" s="17"/>
      <c r="CO899" s="17"/>
      <c r="CP899" s="17"/>
      <c r="CQ899" s="17"/>
      <c r="CR899" s="17"/>
      <c r="CS899" s="17"/>
      <c r="CT899" s="17"/>
      <c r="CU899" s="17"/>
      <c r="CV899" s="17"/>
      <c r="CW899" s="17"/>
      <c r="CX899" s="17"/>
      <c r="CY899" s="17"/>
      <c r="CZ899" s="17"/>
      <c r="DA899" s="17"/>
      <c r="DB899" s="17"/>
      <c r="DC899" s="17"/>
      <c r="DD899" s="17"/>
      <c r="DE899" s="17"/>
      <c r="DF899" s="17"/>
      <c r="DG899" s="17"/>
      <c r="DH899" s="17"/>
      <c r="DI899" s="17"/>
      <c r="DJ899" s="17"/>
      <c r="DK899" s="17"/>
      <c r="DL899" s="17"/>
      <c r="DM899" s="17"/>
      <c r="DN899" s="17"/>
      <c r="DO899" s="17"/>
      <c r="DP899" s="17"/>
      <c r="DQ899" s="17"/>
      <c r="DR899" s="17"/>
      <c r="DS899" s="17"/>
      <c r="DT899" s="17"/>
      <c r="DU899" s="17"/>
      <c r="DV899" s="111"/>
      <c r="DW899" s="111"/>
      <c r="DX899" s="111"/>
      <c r="DY899" s="111"/>
      <c r="DZ899" s="111"/>
      <c r="EA899" s="111"/>
      <c r="EB899" s="17"/>
      <c r="EC899" s="17"/>
      <c r="ED899" s="17"/>
      <c r="EE899" s="17"/>
      <c r="EF899" s="17"/>
      <c r="EG899" s="17"/>
      <c r="EH899" s="17"/>
      <c r="EI899" s="17"/>
      <c r="EJ899" s="17"/>
      <c r="EK899" s="17"/>
    </row>
    <row r="900" spans="1:141" ht="16.5" customHeight="1">
      <c r="A900" s="17"/>
      <c r="B900" s="17"/>
      <c r="C900" s="17"/>
      <c r="D900" s="145"/>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46"/>
      <c r="AI900" s="146"/>
      <c r="AJ900" s="17"/>
      <c r="AK900" s="17"/>
      <c r="AL900" s="146"/>
      <c r="AM900" s="146"/>
      <c r="AN900" s="17"/>
      <c r="AO900" s="17"/>
      <c r="AP900" s="17"/>
      <c r="AQ900" s="17"/>
      <c r="AR900" s="17"/>
      <c r="AS900" s="17"/>
      <c r="AT900" s="17"/>
      <c r="AU900" s="17"/>
      <c r="AV900" s="17"/>
      <c r="AW900" s="17"/>
      <c r="AX900" s="17"/>
      <c r="AY900" s="17"/>
      <c r="AZ900" s="17"/>
      <c r="BA900" s="17"/>
      <c r="BB900" s="17"/>
      <c r="BC900" s="17"/>
      <c r="BD900" s="17"/>
      <c r="BE900" s="17"/>
      <c r="BF900" s="17"/>
      <c r="BG900" s="17"/>
      <c r="BH900" s="17"/>
      <c r="BI900" s="17"/>
      <c r="BJ900" s="17"/>
      <c r="BK900" s="17"/>
      <c r="BL900" s="17"/>
      <c r="BM900" s="17"/>
      <c r="BN900" s="17"/>
      <c r="BO900" s="17"/>
      <c r="BP900" s="17"/>
      <c r="BQ900" s="17"/>
      <c r="BR900" s="17"/>
      <c r="BS900" s="17"/>
      <c r="BT900" s="17"/>
      <c r="BU900" s="17"/>
      <c r="BV900" s="17"/>
      <c r="BW900" s="17"/>
      <c r="BX900" s="17"/>
      <c r="BY900" s="17"/>
      <c r="BZ900" s="17"/>
      <c r="CA900" s="17"/>
      <c r="CB900" s="17"/>
      <c r="CC900" s="17"/>
      <c r="CD900" s="17"/>
      <c r="CE900" s="17"/>
      <c r="CF900" s="17"/>
      <c r="CG900" s="17"/>
      <c r="CH900" s="17"/>
      <c r="CI900" s="17"/>
      <c r="CJ900" s="17"/>
      <c r="CK900" s="17"/>
      <c r="CL900" s="17"/>
      <c r="CM900" s="17"/>
      <c r="CN900" s="17"/>
      <c r="CO900" s="17"/>
      <c r="CP900" s="17"/>
      <c r="CQ900" s="17"/>
      <c r="CR900" s="17"/>
      <c r="CS900" s="17"/>
      <c r="CT900" s="17"/>
      <c r="CU900" s="17"/>
      <c r="CV900" s="17"/>
      <c r="CW900" s="17"/>
      <c r="CX900" s="17"/>
      <c r="CY900" s="17"/>
      <c r="CZ900" s="17"/>
      <c r="DA900" s="17"/>
      <c r="DB900" s="17"/>
      <c r="DC900" s="17"/>
      <c r="DD900" s="17"/>
      <c r="DE900" s="17"/>
      <c r="DF900" s="17"/>
      <c r="DG900" s="17"/>
      <c r="DH900" s="17"/>
      <c r="DI900" s="17"/>
      <c r="DJ900" s="17"/>
      <c r="DK900" s="17"/>
      <c r="DL900" s="17"/>
      <c r="DM900" s="17"/>
      <c r="DN900" s="17"/>
      <c r="DO900" s="17"/>
      <c r="DP900" s="17"/>
      <c r="DQ900" s="17"/>
      <c r="DR900" s="17"/>
      <c r="DS900" s="17"/>
      <c r="DT900" s="17"/>
      <c r="DU900" s="17"/>
      <c r="DV900" s="111"/>
      <c r="DW900" s="111"/>
      <c r="DX900" s="111"/>
      <c r="DY900" s="111"/>
      <c r="DZ900" s="111"/>
      <c r="EA900" s="111"/>
      <c r="EB900" s="17"/>
      <c r="EC900" s="17"/>
      <c r="ED900" s="17"/>
      <c r="EE900" s="17"/>
      <c r="EF900" s="17"/>
      <c r="EG900" s="17"/>
      <c r="EH900" s="17"/>
      <c r="EI900" s="17"/>
      <c r="EJ900" s="17"/>
      <c r="EK900" s="17"/>
    </row>
    <row r="901" spans="1:141" ht="16.5" customHeight="1">
      <c r="A901" s="17"/>
      <c r="B901" s="17"/>
      <c r="C901" s="17"/>
      <c r="D901" s="145"/>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46"/>
      <c r="AI901" s="146"/>
      <c r="AJ901" s="17"/>
      <c r="AK901" s="17"/>
      <c r="AL901" s="146"/>
      <c r="AM901" s="146"/>
      <c r="AN901" s="17"/>
      <c r="AO901" s="17"/>
      <c r="AP901" s="17"/>
      <c r="AQ901" s="17"/>
      <c r="AR901" s="17"/>
      <c r="AS901" s="17"/>
      <c r="AT901" s="17"/>
      <c r="AU901" s="17"/>
      <c r="AV901" s="17"/>
      <c r="AW901" s="17"/>
      <c r="AX901" s="17"/>
      <c r="AY901" s="17"/>
      <c r="AZ901" s="17"/>
      <c r="BA901" s="17"/>
      <c r="BB901" s="17"/>
      <c r="BC901" s="17"/>
      <c r="BD901" s="17"/>
      <c r="BE901" s="17"/>
      <c r="BF901" s="17"/>
      <c r="BG901" s="17"/>
      <c r="BH901" s="17"/>
      <c r="BI901" s="17"/>
      <c r="BJ901" s="17"/>
      <c r="BK901" s="17"/>
      <c r="BL901" s="17"/>
      <c r="BM901" s="17"/>
      <c r="BN901" s="17"/>
      <c r="BO901" s="17"/>
      <c r="BP901" s="17"/>
      <c r="BQ901" s="17"/>
      <c r="BR901" s="17"/>
      <c r="BS901" s="17"/>
      <c r="BT901" s="17"/>
      <c r="BU901" s="17"/>
      <c r="BV901" s="17"/>
      <c r="BW901" s="17"/>
      <c r="BX901" s="17"/>
      <c r="BY901" s="17"/>
      <c r="BZ901" s="17"/>
      <c r="CA901" s="17"/>
      <c r="CB901" s="17"/>
      <c r="CC901" s="17"/>
      <c r="CD901" s="17"/>
      <c r="CE901" s="17"/>
      <c r="CF901" s="17"/>
      <c r="CG901" s="17"/>
      <c r="CH901" s="17"/>
      <c r="CI901" s="17"/>
      <c r="CJ901" s="17"/>
      <c r="CK901" s="17"/>
      <c r="CL901" s="17"/>
      <c r="CM901" s="17"/>
      <c r="CN901" s="17"/>
      <c r="CO901" s="17"/>
      <c r="CP901" s="17"/>
      <c r="CQ901" s="17"/>
      <c r="CR901" s="17"/>
      <c r="CS901" s="17"/>
      <c r="CT901" s="17"/>
      <c r="CU901" s="17"/>
      <c r="CV901" s="17"/>
      <c r="CW901" s="17"/>
      <c r="CX901" s="17"/>
      <c r="CY901" s="17"/>
      <c r="CZ901" s="17"/>
      <c r="DA901" s="17"/>
      <c r="DB901" s="17"/>
      <c r="DC901" s="17"/>
      <c r="DD901" s="17"/>
      <c r="DE901" s="17"/>
      <c r="DF901" s="17"/>
      <c r="DG901" s="17"/>
      <c r="DH901" s="17"/>
      <c r="DI901" s="17"/>
      <c r="DJ901" s="17"/>
      <c r="DK901" s="17"/>
      <c r="DL901" s="17"/>
      <c r="DM901" s="17"/>
      <c r="DN901" s="17"/>
      <c r="DO901" s="17"/>
      <c r="DP901" s="17"/>
      <c r="DQ901" s="17"/>
      <c r="DR901" s="17"/>
      <c r="DS901" s="17"/>
      <c r="DT901" s="17"/>
      <c r="DU901" s="17"/>
      <c r="DV901" s="111"/>
      <c r="DW901" s="111"/>
      <c r="DX901" s="111"/>
      <c r="DY901" s="111"/>
      <c r="DZ901" s="111"/>
      <c r="EA901" s="111"/>
      <c r="EB901" s="17"/>
      <c r="EC901" s="17"/>
      <c r="ED901" s="17"/>
      <c r="EE901" s="17"/>
      <c r="EF901" s="17"/>
      <c r="EG901" s="17"/>
      <c r="EH901" s="17"/>
      <c r="EI901" s="17"/>
      <c r="EJ901" s="17"/>
      <c r="EK901" s="17"/>
    </row>
    <row r="902" spans="1:141" ht="16.5" customHeight="1">
      <c r="A902" s="17"/>
      <c r="B902" s="17"/>
      <c r="C902" s="17"/>
      <c r="D902" s="145"/>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46"/>
      <c r="AI902" s="146"/>
      <c r="AJ902" s="17"/>
      <c r="AK902" s="17"/>
      <c r="AL902" s="146"/>
      <c r="AM902" s="146"/>
      <c r="AN902" s="17"/>
      <c r="AO902" s="17"/>
      <c r="AP902" s="17"/>
      <c r="AQ902" s="17"/>
      <c r="AR902" s="17"/>
      <c r="AS902" s="17"/>
      <c r="AT902" s="17"/>
      <c r="AU902" s="17"/>
      <c r="AV902" s="17"/>
      <c r="AW902" s="17"/>
      <c r="AX902" s="17"/>
      <c r="AY902" s="17"/>
      <c r="AZ902" s="17"/>
      <c r="BA902" s="17"/>
      <c r="BB902" s="17"/>
      <c r="BC902" s="17"/>
      <c r="BD902" s="17"/>
      <c r="BE902" s="17"/>
      <c r="BF902" s="17"/>
      <c r="BG902" s="17"/>
      <c r="BH902" s="17"/>
      <c r="BI902" s="17"/>
      <c r="BJ902" s="17"/>
      <c r="BK902" s="17"/>
      <c r="BL902" s="17"/>
      <c r="BM902" s="17"/>
      <c r="BN902" s="17"/>
      <c r="BO902" s="17"/>
      <c r="BP902" s="17"/>
      <c r="BQ902" s="17"/>
      <c r="BR902" s="17"/>
      <c r="BS902" s="17"/>
      <c r="BT902" s="17"/>
      <c r="BU902" s="17"/>
      <c r="BV902" s="17"/>
      <c r="BW902" s="17"/>
      <c r="BX902" s="17"/>
      <c r="BY902" s="17"/>
      <c r="BZ902" s="17"/>
      <c r="CA902" s="17"/>
      <c r="CB902" s="17"/>
      <c r="CC902" s="17"/>
      <c r="CD902" s="17"/>
      <c r="CE902" s="17"/>
      <c r="CF902" s="17"/>
      <c r="CG902" s="17"/>
      <c r="CH902" s="17"/>
      <c r="CI902" s="17"/>
      <c r="CJ902" s="17"/>
      <c r="CK902" s="17"/>
      <c r="CL902" s="17"/>
      <c r="CM902" s="17"/>
      <c r="CN902" s="17"/>
      <c r="CO902" s="17"/>
      <c r="CP902" s="17"/>
      <c r="CQ902" s="17"/>
      <c r="CR902" s="17"/>
      <c r="CS902" s="17"/>
      <c r="CT902" s="17"/>
      <c r="CU902" s="17"/>
      <c r="CV902" s="17"/>
      <c r="CW902" s="17"/>
      <c r="CX902" s="17"/>
      <c r="CY902" s="17"/>
      <c r="CZ902" s="17"/>
      <c r="DA902" s="17"/>
      <c r="DB902" s="17"/>
      <c r="DC902" s="17"/>
      <c r="DD902" s="17"/>
      <c r="DE902" s="17"/>
      <c r="DF902" s="17"/>
      <c r="DG902" s="17"/>
      <c r="DH902" s="17"/>
      <c r="DI902" s="17"/>
      <c r="DJ902" s="17"/>
      <c r="DK902" s="17"/>
      <c r="DL902" s="17"/>
      <c r="DM902" s="17"/>
      <c r="DN902" s="17"/>
      <c r="DO902" s="17"/>
      <c r="DP902" s="17"/>
      <c r="DQ902" s="17"/>
      <c r="DR902" s="17"/>
      <c r="DS902" s="17"/>
      <c r="DT902" s="17"/>
      <c r="DU902" s="17"/>
      <c r="DV902" s="111"/>
      <c r="DW902" s="111"/>
      <c r="DX902" s="111"/>
      <c r="DY902" s="111"/>
      <c r="DZ902" s="111"/>
      <c r="EA902" s="111"/>
      <c r="EB902" s="17"/>
      <c r="EC902" s="17"/>
      <c r="ED902" s="17"/>
      <c r="EE902" s="17"/>
      <c r="EF902" s="17"/>
      <c r="EG902" s="17"/>
      <c r="EH902" s="17"/>
      <c r="EI902" s="17"/>
      <c r="EJ902" s="17"/>
      <c r="EK902" s="17"/>
    </row>
    <row r="903" spans="1:141" ht="16.5" customHeight="1">
      <c r="A903" s="17"/>
      <c r="B903" s="17"/>
      <c r="C903" s="17"/>
      <c r="D903" s="145"/>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46"/>
      <c r="AI903" s="146"/>
      <c r="AJ903" s="17"/>
      <c r="AK903" s="17"/>
      <c r="AL903" s="146"/>
      <c r="AM903" s="146"/>
      <c r="AN903" s="17"/>
      <c r="AO903" s="17"/>
      <c r="AP903" s="17"/>
      <c r="AQ903" s="17"/>
      <c r="AR903" s="17"/>
      <c r="AS903" s="17"/>
      <c r="AT903" s="17"/>
      <c r="AU903" s="17"/>
      <c r="AV903" s="17"/>
      <c r="AW903" s="17"/>
      <c r="AX903" s="17"/>
      <c r="AY903" s="17"/>
      <c r="AZ903" s="17"/>
      <c r="BA903" s="17"/>
      <c r="BB903" s="17"/>
      <c r="BC903" s="17"/>
      <c r="BD903" s="17"/>
      <c r="BE903" s="17"/>
      <c r="BF903" s="17"/>
      <c r="BG903" s="17"/>
      <c r="BH903" s="17"/>
      <c r="BI903" s="17"/>
      <c r="BJ903" s="17"/>
      <c r="BK903" s="17"/>
      <c r="BL903" s="17"/>
      <c r="BM903" s="17"/>
      <c r="BN903" s="17"/>
      <c r="BO903" s="17"/>
      <c r="BP903" s="17"/>
      <c r="BQ903" s="17"/>
      <c r="BR903" s="17"/>
      <c r="BS903" s="17"/>
      <c r="BT903" s="17"/>
      <c r="BU903" s="17"/>
      <c r="BV903" s="17"/>
      <c r="BW903" s="17"/>
      <c r="BX903" s="17"/>
      <c r="BY903" s="17"/>
      <c r="BZ903" s="17"/>
      <c r="CA903" s="17"/>
      <c r="CB903" s="17"/>
      <c r="CC903" s="17"/>
      <c r="CD903" s="17"/>
      <c r="CE903" s="17"/>
      <c r="CF903" s="17"/>
      <c r="CG903" s="17"/>
      <c r="CH903" s="17"/>
      <c r="CI903" s="17"/>
      <c r="CJ903" s="17"/>
      <c r="CK903" s="17"/>
      <c r="CL903" s="17"/>
      <c r="CM903" s="17"/>
      <c r="CN903" s="17"/>
      <c r="CO903" s="17"/>
      <c r="CP903" s="17"/>
      <c r="CQ903" s="17"/>
      <c r="CR903" s="17"/>
      <c r="CS903" s="17"/>
      <c r="CT903" s="17"/>
      <c r="CU903" s="17"/>
      <c r="CV903" s="17"/>
      <c r="CW903" s="17"/>
      <c r="CX903" s="17"/>
      <c r="CY903" s="17"/>
      <c r="CZ903" s="17"/>
      <c r="DA903" s="17"/>
      <c r="DB903" s="17"/>
      <c r="DC903" s="17"/>
      <c r="DD903" s="17"/>
      <c r="DE903" s="17"/>
      <c r="DF903" s="17"/>
      <c r="DG903" s="17"/>
      <c r="DH903" s="17"/>
      <c r="DI903" s="17"/>
      <c r="DJ903" s="17"/>
      <c r="DK903" s="17"/>
      <c r="DL903" s="17"/>
      <c r="DM903" s="17"/>
      <c r="DN903" s="17"/>
      <c r="DO903" s="17"/>
      <c r="DP903" s="17"/>
      <c r="DQ903" s="17"/>
      <c r="DR903" s="17"/>
      <c r="DS903" s="17"/>
      <c r="DT903" s="17"/>
      <c r="DU903" s="17"/>
      <c r="DV903" s="111"/>
      <c r="DW903" s="111"/>
      <c r="DX903" s="111"/>
      <c r="DY903" s="111"/>
      <c r="DZ903" s="111"/>
      <c r="EA903" s="111"/>
      <c r="EB903" s="17"/>
      <c r="EC903" s="17"/>
      <c r="ED903" s="17"/>
      <c r="EE903" s="17"/>
      <c r="EF903" s="17"/>
      <c r="EG903" s="17"/>
      <c r="EH903" s="17"/>
      <c r="EI903" s="17"/>
      <c r="EJ903" s="17"/>
      <c r="EK903" s="17"/>
    </row>
    <row r="904" spans="1:141" ht="16.5" customHeight="1">
      <c r="A904" s="17"/>
      <c r="B904" s="17"/>
      <c r="C904" s="17"/>
      <c r="D904" s="145"/>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46"/>
      <c r="AI904" s="146"/>
      <c r="AJ904" s="17"/>
      <c r="AK904" s="17"/>
      <c r="AL904" s="146"/>
      <c r="AM904" s="146"/>
      <c r="AN904" s="17"/>
      <c r="AO904" s="17"/>
      <c r="AP904" s="17"/>
      <c r="AQ904" s="17"/>
      <c r="AR904" s="17"/>
      <c r="AS904" s="17"/>
      <c r="AT904" s="17"/>
      <c r="AU904" s="17"/>
      <c r="AV904" s="17"/>
      <c r="AW904" s="17"/>
      <c r="AX904" s="17"/>
      <c r="AY904" s="17"/>
      <c r="AZ904" s="17"/>
      <c r="BA904" s="17"/>
      <c r="BB904" s="17"/>
      <c r="BC904" s="17"/>
      <c r="BD904" s="17"/>
      <c r="BE904" s="17"/>
      <c r="BF904" s="17"/>
      <c r="BG904" s="17"/>
      <c r="BH904" s="17"/>
      <c r="BI904" s="17"/>
      <c r="BJ904" s="17"/>
      <c r="BK904" s="17"/>
      <c r="BL904" s="17"/>
      <c r="BM904" s="17"/>
      <c r="BN904" s="17"/>
      <c r="BO904" s="17"/>
      <c r="BP904" s="17"/>
      <c r="BQ904" s="17"/>
      <c r="BR904" s="17"/>
      <c r="BS904" s="17"/>
      <c r="BT904" s="17"/>
      <c r="BU904" s="17"/>
      <c r="BV904" s="17"/>
      <c r="BW904" s="17"/>
      <c r="BX904" s="17"/>
      <c r="BY904" s="17"/>
      <c r="BZ904" s="17"/>
      <c r="CA904" s="17"/>
      <c r="CB904" s="17"/>
      <c r="CC904" s="17"/>
      <c r="CD904" s="17"/>
      <c r="CE904" s="17"/>
      <c r="CF904" s="17"/>
      <c r="CG904" s="17"/>
      <c r="CH904" s="17"/>
      <c r="CI904" s="17"/>
      <c r="CJ904" s="17"/>
      <c r="CK904" s="17"/>
      <c r="CL904" s="17"/>
      <c r="CM904" s="17"/>
      <c r="CN904" s="17"/>
      <c r="CO904" s="17"/>
      <c r="CP904" s="17"/>
      <c r="CQ904" s="17"/>
      <c r="CR904" s="17"/>
      <c r="CS904" s="17"/>
      <c r="CT904" s="17"/>
      <c r="CU904" s="17"/>
      <c r="CV904" s="17"/>
      <c r="CW904" s="17"/>
      <c r="CX904" s="17"/>
      <c r="CY904" s="17"/>
      <c r="CZ904" s="17"/>
      <c r="DA904" s="17"/>
      <c r="DB904" s="17"/>
      <c r="DC904" s="17"/>
      <c r="DD904" s="17"/>
      <c r="DE904" s="17"/>
      <c r="DF904" s="17"/>
      <c r="DG904" s="17"/>
      <c r="DH904" s="17"/>
      <c r="DI904" s="17"/>
      <c r="DJ904" s="17"/>
      <c r="DK904" s="17"/>
      <c r="DL904" s="17"/>
      <c r="DM904" s="17"/>
      <c r="DN904" s="17"/>
      <c r="DO904" s="17"/>
      <c r="DP904" s="17"/>
      <c r="DQ904" s="17"/>
      <c r="DR904" s="17"/>
      <c r="DS904" s="17"/>
      <c r="DT904" s="17"/>
      <c r="DU904" s="17"/>
      <c r="DV904" s="111"/>
      <c r="DW904" s="111"/>
      <c r="DX904" s="111"/>
      <c r="DY904" s="111"/>
      <c r="DZ904" s="111"/>
      <c r="EA904" s="111"/>
      <c r="EB904" s="17"/>
      <c r="EC904" s="17"/>
      <c r="ED904" s="17"/>
      <c r="EE904" s="17"/>
      <c r="EF904" s="17"/>
      <c r="EG904" s="17"/>
      <c r="EH904" s="17"/>
      <c r="EI904" s="17"/>
      <c r="EJ904" s="17"/>
      <c r="EK904" s="17"/>
    </row>
    <row r="905" spans="1:141" ht="16.5" customHeight="1">
      <c r="A905" s="17"/>
      <c r="B905" s="17"/>
      <c r="C905" s="17"/>
      <c r="D905" s="145"/>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46"/>
      <c r="AI905" s="146"/>
      <c r="AJ905" s="17"/>
      <c r="AK905" s="17"/>
      <c r="AL905" s="146"/>
      <c r="AM905" s="146"/>
      <c r="AN905" s="17"/>
      <c r="AO905" s="17"/>
      <c r="AP905" s="17"/>
      <c r="AQ905" s="17"/>
      <c r="AR905" s="17"/>
      <c r="AS905" s="17"/>
      <c r="AT905" s="17"/>
      <c r="AU905" s="17"/>
      <c r="AV905" s="17"/>
      <c r="AW905" s="17"/>
      <c r="AX905" s="17"/>
      <c r="AY905" s="17"/>
      <c r="AZ905" s="17"/>
      <c r="BA905" s="17"/>
      <c r="BB905" s="17"/>
      <c r="BC905" s="17"/>
      <c r="BD905" s="17"/>
      <c r="BE905" s="17"/>
      <c r="BF905" s="17"/>
      <c r="BG905" s="17"/>
      <c r="BH905" s="17"/>
      <c r="BI905" s="17"/>
      <c r="BJ905" s="17"/>
      <c r="BK905" s="17"/>
      <c r="BL905" s="17"/>
      <c r="BM905" s="17"/>
      <c r="BN905" s="17"/>
      <c r="BO905" s="17"/>
      <c r="BP905" s="17"/>
      <c r="BQ905" s="17"/>
      <c r="BR905" s="17"/>
      <c r="BS905" s="17"/>
      <c r="BT905" s="17"/>
      <c r="BU905" s="17"/>
      <c r="BV905" s="17"/>
      <c r="BW905" s="17"/>
      <c r="BX905" s="17"/>
      <c r="BY905" s="17"/>
      <c r="BZ905" s="17"/>
      <c r="CA905" s="17"/>
      <c r="CB905" s="17"/>
      <c r="CC905" s="17"/>
      <c r="CD905" s="17"/>
      <c r="CE905" s="17"/>
      <c r="CF905" s="17"/>
      <c r="CG905" s="17"/>
      <c r="CH905" s="17"/>
      <c r="CI905" s="17"/>
      <c r="CJ905" s="17"/>
      <c r="CK905" s="17"/>
      <c r="CL905" s="17"/>
      <c r="CM905" s="17"/>
      <c r="CN905" s="17"/>
      <c r="CO905" s="17"/>
      <c r="CP905" s="17"/>
      <c r="CQ905" s="17"/>
      <c r="CR905" s="17"/>
      <c r="CS905" s="17"/>
      <c r="CT905" s="17"/>
      <c r="CU905" s="17"/>
      <c r="CV905" s="17"/>
      <c r="CW905" s="17"/>
      <c r="CX905" s="17"/>
      <c r="CY905" s="17"/>
      <c r="CZ905" s="17"/>
      <c r="DA905" s="17"/>
      <c r="DB905" s="17"/>
      <c r="DC905" s="17"/>
      <c r="DD905" s="17"/>
      <c r="DE905" s="17"/>
      <c r="DF905" s="17"/>
      <c r="DG905" s="17"/>
      <c r="DH905" s="17"/>
      <c r="DI905" s="17"/>
      <c r="DJ905" s="17"/>
      <c r="DK905" s="17"/>
      <c r="DL905" s="17"/>
      <c r="DM905" s="17"/>
      <c r="DN905" s="17"/>
      <c r="DO905" s="17"/>
      <c r="DP905" s="17"/>
      <c r="DQ905" s="17"/>
      <c r="DR905" s="17"/>
      <c r="DS905" s="17"/>
      <c r="DT905" s="17"/>
      <c r="DU905" s="17"/>
      <c r="DV905" s="111"/>
      <c r="DW905" s="111"/>
      <c r="DX905" s="111"/>
      <c r="DY905" s="111"/>
      <c r="DZ905" s="111"/>
      <c r="EA905" s="111"/>
      <c r="EB905" s="17"/>
      <c r="EC905" s="17"/>
      <c r="ED905" s="17"/>
      <c r="EE905" s="17"/>
      <c r="EF905" s="17"/>
      <c r="EG905" s="17"/>
      <c r="EH905" s="17"/>
      <c r="EI905" s="17"/>
      <c r="EJ905" s="17"/>
      <c r="EK905" s="17"/>
    </row>
    <row r="906" spans="1:141" ht="16.5" customHeight="1">
      <c r="A906" s="17"/>
      <c r="B906" s="17"/>
      <c r="C906" s="17"/>
      <c r="D906" s="145"/>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46"/>
      <c r="AI906" s="146"/>
      <c r="AJ906" s="17"/>
      <c r="AK906" s="17"/>
      <c r="AL906" s="146"/>
      <c r="AM906" s="146"/>
      <c r="AN906" s="17"/>
      <c r="AO906" s="17"/>
      <c r="AP906" s="17"/>
      <c r="AQ906" s="17"/>
      <c r="AR906" s="17"/>
      <c r="AS906" s="17"/>
      <c r="AT906" s="17"/>
      <c r="AU906" s="17"/>
      <c r="AV906" s="17"/>
      <c r="AW906" s="17"/>
      <c r="AX906" s="17"/>
      <c r="AY906" s="17"/>
      <c r="AZ906" s="17"/>
      <c r="BA906" s="17"/>
      <c r="BB906" s="17"/>
      <c r="BC906" s="17"/>
      <c r="BD906" s="17"/>
      <c r="BE906" s="17"/>
      <c r="BF906" s="17"/>
      <c r="BG906" s="17"/>
      <c r="BH906" s="17"/>
      <c r="BI906" s="17"/>
      <c r="BJ906" s="17"/>
      <c r="BK906" s="17"/>
      <c r="BL906" s="17"/>
      <c r="BM906" s="17"/>
      <c r="BN906" s="17"/>
      <c r="BO906" s="17"/>
      <c r="BP906" s="17"/>
      <c r="BQ906" s="17"/>
      <c r="BR906" s="17"/>
      <c r="BS906" s="17"/>
      <c r="BT906" s="17"/>
      <c r="BU906" s="17"/>
      <c r="BV906" s="17"/>
      <c r="BW906" s="17"/>
      <c r="BX906" s="17"/>
      <c r="BY906" s="17"/>
      <c r="BZ906" s="17"/>
      <c r="CA906" s="17"/>
      <c r="CB906" s="17"/>
      <c r="CC906" s="17"/>
      <c r="CD906" s="17"/>
      <c r="CE906" s="17"/>
      <c r="CF906" s="17"/>
      <c r="CG906" s="17"/>
      <c r="CH906" s="17"/>
      <c r="CI906" s="17"/>
      <c r="CJ906" s="17"/>
      <c r="CK906" s="17"/>
      <c r="CL906" s="17"/>
      <c r="CM906" s="17"/>
      <c r="CN906" s="17"/>
      <c r="CO906" s="17"/>
      <c r="CP906" s="17"/>
      <c r="CQ906" s="17"/>
      <c r="CR906" s="17"/>
      <c r="CS906" s="17"/>
      <c r="CT906" s="17"/>
      <c r="CU906" s="17"/>
      <c r="CV906" s="17"/>
      <c r="CW906" s="17"/>
      <c r="CX906" s="17"/>
      <c r="CY906" s="17"/>
      <c r="CZ906" s="17"/>
      <c r="DA906" s="17"/>
      <c r="DB906" s="17"/>
      <c r="DC906" s="17"/>
      <c r="DD906" s="17"/>
      <c r="DE906" s="17"/>
      <c r="DF906" s="17"/>
      <c r="DG906" s="17"/>
      <c r="DH906" s="17"/>
      <c r="DI906" s="17"/>
      <c r="DJ906" s="17"/>
      <c r="DK906" s="17"/>
      <c r="DL906" s="17"/>
      <c r="DM906" s="17"/>
      <c r="DN906" s="17"/>
      <c r="DO906" s="17"/>
      <c r="DP906" s="17"/>
      <c r="DQ906" s="17"/>
      <c r="DR906" s="17"/>
      <c r="DS906" s="17"/>
      <c r="DT906" s="17"/>
      <c r="DU906" s="17"/>
      <c r="DV906" s="111"/>
      <c r="DW906" s="111"/>
      <c r="DX906" s="111"/>
      <c r="DY906" s="111"/>
      <c r="DZ906" s="111"/>
      <c r="EA906" s="111"/>
      <c r="EB906" s="17"/>
      <c r="EC906" s="17"/>
      <c r="ED906" s="17"/>
      <c r="EE906" s="17"/>
      <c r="EF906" s="17"/>
      <c r="EG906" s="17"/>
      <c r="EH906" s="17"/>
      <c r="EI906" s="17"/>
      <c r="EJ906" s="17"/>
      <c r="EK906" s="17"/>
    </row>
    <row r="907" spans="1:141" ht="16.5" customHeight="1">
      <c r="A907" s="17"/>
      <c r="B907" s="17"/>
      <c r="C907" s="17"/>
      <c r="D907" s="145"/>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46"/>
      <c r="AI907" s="146"/>
      <c r="AJ907" s="17"/>
      <c r="AK907" s="17"/>
      <c r="AL907" s="146"/>
      <c r="AM907" s="146"/>
      <c r="AN907" s="17"/>
      <c r="AO907" s="17"/>
      <c r="AP907" s="17"/>
      <c r="AQ907" s="17"/>
      <c r="AR907" s="17"/>
      <c r="AS907" s="17"/>
      <c r="AT907" s="17"/>
      <c r="AU907" s="17"/>
      <c r="AV907" s="17"/>
      <c r="AW907" s="17"/>
      <c r="AX907" s="17"/>
      <c r="AY907" s="17"/>
      <c r="AZ907" s="17"/>
      <c r="BA907" s="17"/>
      <c r="BB907" s="17"/>
      <c r="BC907" s="17"/>
      <c r="BD907" s="17"/>
      <c r="BE907" s="17"/>
      <c r="BF907" s="17"/>
      <c r="BG907" s="17"/>
      <c r="BH907" s="17"/>
      <c r="BI907" s="17"/>
      <c r="BJ907" s="17"/>
      <c r="BK907" s="17"/>
      <c r="BL907" s="17"/>
      <c r="BM907" s="17"/>
      <c r="BN907" s="17"/>
      <c r="BO907" s="17"/>
      <c r="BP907" s="17"/>
      <c r="BQ907" s="17"/>
      <c r="BR907" s="17"/>
      <c r="BS907" s="17"/>
      <c r="BT907" s="17"/>
      <c r="BU907" s="17"/>
      <c r="BV907" s="17"/>
      <c r="BW907" s="17"/>
      <c r="BX907" s="17"/>
      <c r="BY907" s="17"/>
      <c r="BZ907" s="17"/>
      <c r="CA907" s="17"/>
      <c r="CB907" s="17"/>
      <c r="CC907" s="17"/>
      <c r="CD907" s="17"/>
      <c r="CE907" s="17"/>
      <c r="CF907" s="17"/>
      <c r="CG907" s="17"/>
      <c r="CH907" s="17"/>
      <c r="CI907" s="17"/>
      <c r="CJ907" s="17"/>
      <c r="CK907" s="17"/>
      <c r="CL907" s="17"/>
      <c r="CM907" s="17"/>
      <c r="CN907" s="17"/>
      <c r="CO907" s="17"/>
      <c r="CP907" s="17"/>
      <c r="CQ907" s="17"/>
      <c r="CR907" s="17"/>
      <c r="CS907" s="17"/>
      <c r="CT907" s="17"/>
      <c r="CU907" s="17"/>
      <c r="CV907" s="17"/>
      <c r="CW907" s="17"/>
      <c r="CX907" s="17"/>
      <c r="CY907" s="17"/>
      <c r="CZ907" s="17"/>
      <c r="DA907" s="17"/>
      <c r="DB907" s="17"/>
      <c r="DC907" s="17"/>
      <c r="DD907" s="17"/>
      <c r="DE907" s="17"/>
      <c r="DF907" s="17"/>
      <c r="DG907" s="17"/>
      <c r="DH907" s="17"/>
      <c r="DI907" s="17"/>
      <c r="DJ907" s="17"/>
      <c r="DK907" s="17"/>
      <c r="DL907" s="17"/>
      <c r="DM907" s="17"/>
      <c r="DN907" s="17"/>
      <c r="DO907" s="17"/>
      <c r="DP907" s="17"/>
      <c r="DQ907" s="17"/>
      <c r="DR907" s="17"/>
      <c r="DS907" s="17"/>
      <c r="DT907" s="17"/>
      <c r="DU907" s="17"/>
      <c r="DV907" s="111"/>
      <c r="DW907" s="111"/>
      <c r="DX907" s="111"/>
      <c r="DY907" s="111"/>
      <c r="DZ907" s="111"/>
      <c r="EA907" s="111"/>
      <c r="EB907" s="17"/>
      <c r="EC907" s="17"/>
      <c r="ED907" s="17"/>
      <c r="EE907" s="17"/>
      <c r="EF907" s="17"/>
      <c r="EG907" s="17"/>
      <c r="EH907" s="17"/>
      <c r="EI907" s="17"/>
      <c r="EJ907" s="17"/>
      <c r="EK907" s="17"/>
    </row>
    <row r="908" spans="1:141" ht="16.5" customHeight="1">
      <c r="A908" s="17"/>
      <c r="B908" s="17"/>
      <c r="C908" s="17"/>
      <c r="D908" s="145"/>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46"/>
      <c r="AI908" s="146"/>
      <c r="AJ908" s="17"/>
      <c r="AK908" s="17"/>
      <c r="AL908" s="146"/>
      <c r="AM908" s="146"/>
      <c r="AN908" s="17"/>
      <c r="AO908" s="17"/>
      <c r="AP908" s="17"/>
      <c r="AQ908" s="17"/>
      <c r="AR908" s="17"/>
      <c r="AS908" s="17"/>
      <c r="AT908" s="17"/>
      <c r="AU908" s="17"/>
      <c r="AV908" s="17"/>
      <c r="AW908" s="17"/>
      <c r="AX908" s="17"/>
      <c r="AY908" s="17"/>
      <c r="AZ908" s="17"/>
      <c r="BA908" s="17"/>
      <c r="BB908" s="17"/>
      <c r="BC908" s="17"/>
      <c r="BD908" s="17"/>
      <c r="BE908" s="17"/>
      <c r="BF908" s="17"/>
      <c r="BG908" s="17"/>
      <c r="BH908" s="17"/>
      <c r="BI908" s="17"/>
      <c r="BJ908" s="17"/>
      <c r="BK908" s="17"/>
      <c r="BL908" s="17"/>
      <c r="BM908" s="17"/>
      <c r="BN908" s="17"/>
      <c r="BO908" s="17"/>
      <c r="BP908" s="17"/>
      <c r="BQ908" s="17"/>
      <c r="BR908" s="17"/>
      <c r="BS908" s="17"/>
      <c r="BT908" s="17"/>
      <c r="BU908" s="17"/>
      <c r="BV908" s="17"/>
      <c r="BW908" s="17"/>
      <c r="BX908" s="17"/>
      <c r="BY908" s="17"/>
      <c r="BZ908" s="17"/>
      <c r="CA908" s="17"/>
      <c r="CB908" s="17"/>
      <c r="CC908" s="17"/>
      <c r="CD908" s="17"/>
      <c r="CE908" s="17"/>
      <c r="CF908" s="17"/>
      <c r="CG908" s="17"/>
      <c r="CH908" s="17"/>
      <c r="CI908" s="17"/>
      <c r="CJ908" s="17"/>
      <c r="CK908" s="17"/>
      <c r="CL908" s="17"/>
      <c r="CM908" s="17"/>
      <c r="CN908" s="17"/>
      <c r="CO908" s="17"/>
      <c r="CP908" s="17"/>
      <c r="CQ908" s="17"/>
      <c r="CR908" s="17"/>
      <c r="CS908" s="17"/>
      <c r="CT908" s="17"/>
      <c r="CU908" s="17"/>
      <c r="CV908" s="17"/>
      <c r="CW908" s="17"/>
      <c r="CX908" s="17"/>
      <c r="CY908" s="17"/>
      <c r="CZ908" s="17"/>
      <c r="DA908" s="17"/>
      <c r="DB908" s="17"/>
      <c r="DC908" s="17"/>
      <c r="DD908" s="17"/>
      <c r="DE908" s="17"/>
      <c r="DF908" s="17"/>
      <c r="DG908" s="17"/>
      <c r="DH908" s="17"/>
      <c r="DI908" s="17"/>
      <c r="DJ908" s="17"/>
      <c r="DK908" s="17"/>
      <c r="DL908" s="17"/>
      <c r="DM908" s="17"/>
      <c r="DN908" s="17"/>
      <c r="DO908" s="17"/>
      <c r="DP908" s="17"/>
      <c r="DQ908" s="17"/>
      <c r="DR908" s="17"/>
      <c r="DS908" s="17"/>
      <c r="DT908" s="17"/>
      <c r="DU908" s="17"/>
      <c r="DV908" s="111"/>
      <c r="DW908" s="111"/>
      <c r="DX908" s="111"/>
      <c r="DY908" s="111"/>
      <c r="DZ908" s="111"/>
      <c r="EA908" s="111"/>
      <c r="EB908" s="17"/>
      <c r="EC908" s="17"/>
      <c r="ED908" s="17"/>
      <c r="EE908" s="17"/>
      <c r="EF908" s="17"/>
      <c r="EG908" s="17"/>
      <c r="EH908" s="17"/>
      <c r="EI908" s="17"/>
      <c r="EJ908" s="17"/>
      <c r="EK908" s="17"/>
    </row>
    <row r="909" spans="1:141" ht="16.5" customHeight="1">
      <c r="A909" s="17"/>
      <c r="B909" s="17"/>
      <c r="C909" s="17"/>
      <c r="D909" s="145"/>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46"/>
      <c r="AI909" s="146"/>
      <c r="AJ909" s="17"/>
      <c r="AK909" s="17"/>
      <c r="AL909" s="146"/>
      <c r="AM909" s="146"/>
      <c r="AN909" s="17"/>
      <c r="AO909" s="17"/>
      <c r="AP909" s="17"/>
      <c r="AQ909" s="17"/>
      <c r="AR909" s="17"/>
      <c r="AS909" s="17"/>
      <c r="AT909" s="17"/>
      <c r="AU909" s="17"/>
      <c r="AV909" s="17"/>
      <c r="AW909" s="17"/>
      <c r="AX909" s="17"/>
      <c r="AY909" s="17"/>
      <c r="AZ909" s="17"/>
      <c r="BA909" s="17"/>
      <c r="BB909" s="17"/>
      <c r="BC909" s="17"/>
      <c r="BD909" s="17"/>
      <c r="BE909" s="17"/>
      <c r="BF909" s="17"/>
      <c r="BG909" s="17"/>
      <c r="BH909" s="17"/>
      <c r="BI909" s="17"/>
      <c r="BJ909" s="17"/>
      <c r="BK909" s="17"/>
      <c r="BL909" s="17"/>
      <c r="BM909" s="17"/>
      <c r="BN909" s="17"/>
      <c r="BO909" s="17"/>
      <c r="BP909" s="17"/>
      <c r="BQ909" s="17"/>
      <c r="BR909" s="17"/>
      <c r="BS909" s="17"/>
      <c r="BT909" s="17"/>
      <c r="BU909" s="17"/>
      <c r="BV909" s="17"/>
      <c r="BW909" s="17"/>
      <c r="BX909" s="17"/>
      <c r="BY909" s="17"/>
      <c r="BZ909" s="17"/>
      <c r="CA909" s="17"/>
      <c r="CB909" s="17"/>
      <c r="CC909" s="17"/>
      <c r="CD909" s="17"/>
      <c r="CE909" s="17"/>
      <c r="CF909" s="17"/>
      <c r="CG909" s="17"/>
      <c r="CH909" s="17"/>
      <c r="CI909" s="17"/>
      <c r="CJ909" s="17"/>
      <c r="CK909" s="17"/>
      <c r="CL909" s="17"/>
      <c r="CM909" s="17"/>
      <c r="CN909" s="17"/>
      <c r="CO909" s="17"/>
      <c r="CP909" s="17"/>
      <c r="CQ909" s="17"/>
      <c r="CR909" s="17"/>
      <c r="CS909" s="17"/>
      <c r="CT909" s="17"/>
      <c r="CU909" s="17"/>
      <c r="CV909" s="17"/>
      <c r="CW909" s="17"/>
      <c r="CX909" s="17"/>
      <c r="CY909" s="17"/>
      <c r="CZ909" s="17"/>
      <c r="DA909" s="17"/>
      <c r="DB909" s="17"/>
      <c r="DC909" s="17"/>
      <c r="DD909" s="17"/>
      <c r="DE909" s="17"/>
      <c r="DF909" s="17"/>
      <c r="DG909" s="17"/>
      <c r="DH909" s="17"/>
      <c r="DI909" s="17"/>
      <c r="DJ909" s="17"/>
      <c r="DK909" s="17"/>
      <c r="DL909" s="17"/>
      <c r="DM909" s="17"/>
      <c r="DN909" s="17"/>
      <c r="DO909" s="17"/>
      <c r="DP909" s="17"/>
      <c r="DQ909" s="17"/>
      <c r="DR909" s="17"/>
      <c r="DS909" s="17"/>
      <c r="DT909" s="17"/>
      <c r="DU909" s="17"/>
      <c r="DV909" s="111"/>
      <c r="DW909" s="111"/>
      <c r="DX909" s="111"/>
      <c r="DY909" s="111"/>
      <c r="DZ909" s="111"/>
      <c r="EA909" s="111"/>
      <c r="EB909" s="17"/>
      <c r="EC909" s="17"/>
      <c r="ED909" s="17"/>
      <c r="EE909" s="17"/>
      <c r="EF909" s="17"/>
      <c r="EG909" s="17"/>
      <c r="EH909" s="17"/>
      <c r="EI909" s="17"/>
      <c r="EJ909" s="17"/>
      <c r="EK909" s="17"/>
    </row>
    <row r="910" spans="1:141" ht="16.5" customHeight="1">
      <c r="A910" s="17"/>
      <c r="B910" s="17"/>
      <c r="C910" s="17"/>
      <c r="D910" s="145"/>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46"/>
      <c r="AI910" s="146"/>
      <c r="AJ910" s="17"/>
      <c r="AK910" s="17"/>
      <c r="AL910" s="146"/>
      <c r="AM910" s="146"/>
      <c r="AN910" s="17"/>
      <c r="AO910" s="17"/>
      <c r="AP910" s="17"/>
      <c r="AQ910" s="17"/>
      <c r="AR910" s="17"/>
      <c r="AS910" s="17"/>
      <c r="AT910" s="17"/>
      <c r="AU910" s="17"/>
      <c r="AV910" s="17"/>
      <c r="AW910" s="17"/>
      <c r="AX910" s="17"/>
      <c r="AY910" s="17"/>
      <c r="AZ910" s="17"/>
      <c r="BA910" s="17"/>
      <c r="BB910" s="17"/>
      <c r="BC910" s="17"/>
      <c r="BD910" s="17"/>
      <c r="BE910" s="17"/>
      <c r="BF910" s="17"/>
      <c r="BG910" s="17"/>
      <c r="BH910" s="17"/>
      <c r="BI910" s="17"/>
      <c r="BJ910" s="17"/>
      <c r="BK910" s="17"/>
      <c r="BL910" s="17"/>
      <c r="BM910" s="17"/>
      <c r="BN910" s="17"/>
      <c r="BO910" s="17"/>
      <c r="BP910" s="17"/>
      <c r="BQ910" s="17"/>
      <c r="BR910" s="17"/>
      <c r="BS910" s="17"/>
      <c r="BT910" s="17"/>
      <c r="BU910" s="17"/>
      <c r="BV910" s="17"/>
      <c r="BW910" s="17"/>
      <c r="BX910" s="17"/>
      <c r="BY910" s="17"/>
      <c r="BZ910" s="17"/>
      <c r="CA910" s="17"/>
      <c r="CB910" s="17"/>
      <c r="CC910" s="17"/>
      <c r="CD910" s="17"/>
      <c r="CE910" s="17"/>
      <c r="CF910" s="17"/>
      <c r="CG910" s="17"/>
      <c r="CH910" s="17"/>
      <c r="CI910" s="17"/>
      <c r="CJ910" s="17"/>
      <c r="CK910" s="17"/>
      <c r="CL910" s="17"/>
      <c r="CM910" s="17"/>
      <c r="CN910" s="17"/>
      <c r="CO910" s="17"/>
      <c r="CP910" s="17"/>
      <c r="CQ910" s="17"/>
      <c r="CR910" s="17"/>
      <c r="CS910" s="17"/>
      <c r="CT910" s="17"/>
      <c r="CU910" s="17"/>
      <c r="CV910" s="17"/>
      <c r="CW910" s="17"/>
      <c r="CX910" s="17"/>
      <c r="CY910" s="17"/>
      <c r="CZ910" s="17"/>
      <c r="DA910" s="17"/>
      <c r="DB910" s="17"/>
      <c r="DC910" s="17"/>
      <c r="DD910" s="17"/>
      <c r="DE910" s="17"/>
      <c r="DF910" s="17"/>
      <c r="DG910" s="17"/>
      <c r="DH910" s="17"/>
      <c r="DI910" s="17"/>
      <c r="DJ910" s="17"/>
      <c r="DK910" s="17"/>
      <c r="DL910" s="17"/>
      <c r="DM910" s="17"/>
      <c r="DN910" s="17"/>
      <c r="DO910" s="17"/>
      <c r="DP910" s="17"/>
      <c r="DQ910" s="17"/>
      <c r="DR910" s="17"/>
      <c r="DS910" s="17"/>
      <c r="DT910" s="17"/>
      <c r="DU910" s="17"/>
      <c r="DV910" s="111"/>
      <c r="DW910" s="111"/>
      <c r="DX910" s="111"/>
      <c r="DY910" s="111"/>
      <c r="DZ910" s="111"/>
      <c r="EA910" s="111"/>
      <c r="EB910" s="17"/>
      <c r="EC910" s="17"/>
      <c r="ED910" s="17"/>
      <c r="EE910" s="17"/>
      <c r="EF910" s="17"/>
      <c r="EG910" s="17"/>
      <c r="EH910" s="17"/>
      <c r="EI910" s="17"/>
      <c r="EJ910" s="17"/>
      <c r="EK910" s="17"/>
    </row>
    <row r="911" spans="1:141" ht="16.5" customHeight="1">
      <c r="A911" s="17"/>
      <c r="B911" s="17"/>
      <c r="C911" s="17"/>
      <c r="D911" s="145"/>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46"/>
      <c r="AI911" s="146"/>
      <c r="AJ911" s="17"/>
      <c r="AK911" s="17"/>
      <c r="AL911" s="146"/>
      <c r="AM911" s="146"/>
      <c r="AN911" s="17"/>
      <c r="AO911" s="17"/>
      <c r="AP911" s="17"/>
      <c r="AQ911" s="17"/>
      <c r="AR911" s="17"/>
      <c r="AS911" s="17"/>
      <c r="AT911" s="17"/>
      <c r="AU911" s="17"/>
      <c r="AV911" s="17"/>
      <c r="AW911" s="17"/>
      <c r="AX911" s="17"/>
      <c r="AY911" s="17"/>
      <c r="AZ911" s="17"/>
      <c r="BA911" s="17"/>
      <c r="BB911" s="17"/>
      <c r="BC911" s="17"/>
      <c r="BD911" s="17"/>
      <c r="BE911" s="17"/>
      <c r="BF911" s="17"/>
      <c r="BG911" s="17"/>
      <c r="BH911" s="17"/>
      <c r="BI911" s="17"/>
      <c r="BJ911" s="17"/>
      <c r="BK911" s="17"/>
      <c r="BL911" s="17"/>
      <c r="BM911" s="17"/>
      <c r="BN911" s="17"/>
      <c r="BO911" s="17"/>
      <c r="BP911" s="17"/>
      <c r="BQ911" s="17"/>
      <c r="BR911" s="17"/>
      <c r="BS911" s="17"/>
      <c r="BT911" s="17"/>
      <c r="BU911" s="17"/>
      <c r="BV911" s="17"/>
      <c r="BW911" s="17"/>
      <c r="BX911" s="17"/>
      <c r="BY911" s="17"/>
      <c r="BZ911" s="17"/>
      <c r="CA911" s="17"/>
      <c r="CB911" s="17"/>
      <c r="CC911" s="17"/>
      <c r="CD911" s="17"/>
      <c r="CE911" s="17"/>
      <c r="CF911" s="17"/>
      <c r="CG911" s="17"/>
      <c r="CH911" s="17"/>
      <c r="CI911" s="17"/>
      <c r="CJ911" s="17"/>
      <c r="CK911" s="17"/>
      <c r="CL911" s="17"/>
      <c r="CM911" s="17"/>
      <c r="CN911" s="17"/>
      <c r="CO911" s="17"/>
      <c r="CP911" s="17"/>
      <c r="CQ911" s="17"/>
      <c r="CR911" s="17"/>
      <c r="CS911" s="17"/>
      <c r="CT911" s="17"/>
      <c r="CU911" s="17"/>
      <c r="CV911" s="17"/>
      <c r="CW911" s="17"/>
      <c r="CX911" s="17"/>
      <c r="CY911" s="17"/>
      <c r="CZ911" s="17"/>
      <c r="DA911" s="17"/>
      <c r="DB911" s="17"/>
      <c r="DC911" s="17"/>
      <c r="DD911" s="17"/>
      <c r="DE911" s="17"/>
      <c r="DF911" s="17"/>
      <c r="DG911" s="17"/>
      <c r="DH911" s="17"/>
      <c r="DI911" s="17"/>
      <c r="DJ911" s="17"/>
      <c r="DK911" s="17"/>
      <c r="DL911" s="17"/>
      <c r="DM911" s="17"/>
      <c r="DN911" s="17"/>
      <c r="DO911" s="17"/>
      <c r="DP911" s="17"/>
      <c r="DQ911" s="17"/>
      <c r="DR911" s="17"/>
      <c r="DS911" s="17"/>
      <c r="DT911" s="17"/>
      <c r="DU911" s="17"/>
      <c r="DV911" s="111"/>
      <c r="DW911" s="111"/>
      <c r="DX911" s="111"/>
      <c r="DY911" s="111"/>
      <c r="DZ911" s="111"/>
      <c r="EA911" s="111"/>
      <c r="EB911" s="17"/>
      <c r="EC911" s="17"/>
      <c r="ED911" s="17"/>
      <c r="EE911" s="17"/>
      <c r="EF911" s="17"/>
      <c r="EG911" s="17"/>
      <c r="EH911" s="17"/>
      <c r="EI911" s="17"/>
      <c r="EJ911" s="17"/>
      <c r="EK911" s="17"/>
    </row>
    <row r="912" spans="1:141" ht="16.5" customHeight="1">
      <c r="A912" s="17"/>
      <c r="B912" s="17"/>
      <c r="C912" s="17"/>
      <c r="D912" s="145"/>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46"/>
      <c r="AI912" s="146"/>
      <c r="AJ912" s="17"/>
      <c r="AK912" s="17"/>
      <c r="AL912" s="146"/>
      <c r="AM912" s="146"/>
      <c r="AN912" s="17"/>
      <c r="AO912" s="17"/>
      <c r="AP912" s="17"/>
      <c r="AQ912" s="17"/>
      <c r="AR912" s="17"/>
      <c r="AS912" s="17"/>
      <c r="AT912" s="17"/>
      <c r="AU912" s="17"/>
      <c r="AV912" s="17"/>
      <c r="AW912" s="17"/>
      <c r="AX912" s="17"/>
      <c r="AY912" s="17"/>
      <c r="AZ912" s="17"/>
      <c r="BA912" s="17"/>
      <c r="BB912" s="17"/>
      <c r="BC912" s="17"/>
      <c r="BD912" s="17"/>
      <c r="BE912" s="17"/>
      <c r="BF912" s="17"/>
      <c r="BG912" s="17"/>
      <c r="BH912" s="17"/>
      <c r="BI912" s="17"/>
      <c r="BJ912" s="17"/>
      <c r="BK912" s="17"/>
      <c r="BL912" s="17"/>
      <c r="BM912" s="17"/>
      <c r="BN912" s="17"/>
      <c r="BO912" s="17"/>
      <c r="BP912" s="17"/>
      <c r="BQ912" s="17"/>
      <c r="BR912" s="17"/>
      <c r="BS912" s="17"/>
      <c r="BT912" s="17"/>
      <c r="BU912" s="17"/>
      <c r="BV912" s="17"/>
      <c r="BW912" s="17"/>
      <c r="BX912" s="17"/>
      <c r="BY912" s="17"/>
      <c r="BZ912" s="17"/>
      <c r="CA912" s="17"/>
      <c r="CB912" s="17"/>
      <c r="CC912" s="17"/>
      <c r="CD912" s="17"/>
      <c r="CE912" s="17"/>
      <c r="CF912" s="17"/>
      <c r="CG912" s="17"/>
      <c r="CH912" s="17"/>
      <c r="CI912" s="17"/>
      <c r="CJ912" s="17"/>
      <c r="CK912" s="17"/>
      <c r="CL912" s="17"/>
      <c r="CM912" s="17"/>
      <c r="CN912" s="17"/>
      <c r="CO912" s="17"/>
      <c r="CP912" s="17"/>
      <c r="CQ912" s="17"/>
      <c r="CR912" s="17"/>
      <c r="CS912" s="17"/>
      <c r="CT912" s="17"/>
      <c r="CU912" s="17"/>
      <c r="CV912" s="17"/>
      <c r="CW912" s="17"/>
      <c r="CX912" s="17"/>
      <c r="CY912" s="17"/>
      <c r="CZ912" s="17"/>
      <c r="DA912" s="17"/>
      <c r="DB912" s="17"/>
      <c r="DC912" s="17"/>
      <c r="DD912" s="17"/>
      <c r="DE912" s="17"/>
      <c r="DF912" s="17"/>
      <c r="DG912" s="17"/>
      <c r="DH912" s="17"/>
      <c r="DI912" s="17"/>
      <c r="DJ912" s="17"/>
      <c r="DK912" s="17"/>
      <c r="DL912" s="17"/>
      <c r="DM912" s="17"/>
      <c r="DN912" s="17"/>
      <c r="DO912" s="17"/>
      <c r="DP912" s="17"/>
      <c r="DQ912" s="17"/>
      <c r="DR912" s="17"/>
      <c r="DS912" s="17"/>
      <c r="DT912" s="17"/>
      <c r="DU912" s="17"/>
      <c r="DV912" s="111"/>
      <c r="DW912" s="111"/>
      <c r="DX912" s="111"/>
      <c r="DY912" s="111"/>
      <c r="DZ912" s="111"/>
      <c r="EA912" s="111"/>
      <c r="EB912" s="17"/>
      <c r="EC912" s="17"/>
      <c r="ED912" s="17"/>
      <c r="EE912" s="17"/>
      <c r="EF912" s="17"/>
      <c r="EG912" s="17"/>
      <c r="EH912" s="17"/>
      <c r="EI912" s="17"/>
      <c r="EJ912" s="17"/>
      <c r="EK912" s="17"/>
    </row>
    <row r="913" spans="1:141" ht="16.5" customHeight="1">
      <c r="A913" s="17"/>
      <c r="B913" s="17"/>
      <c r="C913" s="17"/>
      <c r="D913" s="145"/>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46"/>
      <c r="AI913" s="146"/>
      <c r="AJ913" s="17"/>
      <c r="AK913" s="17"/>
      <c r="AL913" s="146"/>
      <c r="AM913" s="146"/>
      <c r="AN913" s="17"/>
      <c r="AO913" s="17"/>
      <c r="AP913" s="17"/>
      <c r="AQ913" s="17"/>
      <c r="AR913" s="17"/>
      <c r="AS913" s="17"/>
      <c r="AT913" s="17"/>
      <c r="AU913" s="17"/>
      <c r="AV913" s="17"/>
      <c r="AW913" s="17"/>
      <c r="AX913" s="17"/>
      <c r="AY913" s="17"/>
      <c r="AZ913" s="17"/>
      <c r="BA913" s="17"/>
      <c r="BB913" s="17"/>
      <c r="BC913" s="17"/>
      <c r="BD913" s="17"/>
      <c r="BE913" s="17"/>
      <c r="BF913" s="17"/>
      <c r="BG913" s="17"/>
      <c r="BH913" s="17"/>
      <c r="BI913" s="17"/>
      <c r="BJ913" s="17"/>
      <c r="BK913" s="17"/>
      <c r="BL913" s="17"/>
      <c r="BM913" s="17"/>
      <c r="BN913" s="17"/>
      <c r="BO913" s="17"/>
      <c r="BP913" s="17"/>
      <c r="BQ913" s="17"/>
      <c r="BR913" s="17"/>
      <c r="BS913" s="17"/>
      <c r="BT913" s="17"/>
      <c r="BU913" s="17"/>
      <c r="BV913" s="17"/>
      <c r="BW913" s="17"/>
      <c r="BX913" s="17"/>
      <c r="BY913" s="17"/>
      <c r="BZ913" s="17"/>
      <c r="CA913" s="17"/>
      <c r="CB913" s="17"/>
      <c r="CC913" s="17"/>
      <c r="CD913" s="17"/>
      <c r="CE913" s="17"/>
      <c r="CF913" s="17"/>
      <c r="CG913" s="17"/>
      <c r="CH913" s="17"/>
      <c r="CI913" s="17"/>
      <c r="CJ913" s="17"/>
      <c r="CK913" s="17"/>
      <c r="CL913" s="17"/>
      <c r="CM913" s="17"/>
      <c r="CN913" s="17"/>
      <c r="CO913" s="17"/>
      <c r="CP913" s="17"/>
      <c r="CQ913" s="17"/>
      <c r="CR913" s="17"/>
      <c r="CS913" s="17"/>
      <c r="CT913" s="17"/>
      <c r="CU913" s="17"/>
      <c r="CV913" s="17"/>
      <c r="CW913" s="17"/>
      <c r="CX913" s="17"/>
      <c r="CY913" s="17"/>
      <c r="CZ913" s="17"/>
      <c r="DA913" s="17"/>
      <c r="DB913" s="17"/>
      <c r="DC913" s="17"/>
      <c r="DD913" s="17"/>
      <c r="DE913" s="17"/>
      <c r="DF913" s="17"/>
      <c r="DG913" s="17"/>
      <c r="DH913" s="17"/>
      <c r="DI913" s="17"/>
      <c r="DJ913" s="17"/>
      <c r="DK913" s="17"/>
      <c r="DL913" s="17"/>
      <c r="DM913" s="17"/>
      <c r="DN913" s="17"/>
      <c r="DO913" s="17"/>
      <c r="DP913" s="17"/>
      <c r="DQ913" s="17"/>
      <c r="DR913" s="17"/>
      <c r="DS913" s="17"/>
      <c r="DT913" s="17"/>
      <c r="DU913" s="17"/>
      <c r="DV913" s="111"/>
      <c r="DW913" s="111"/>
      <c r="DX913" s="111"/>
      <c r="DY913" s="111"/>
      <c r="DZ913" s="111"/>
      <c r="EA913" s="111"/>
      <c r="EB913" s="17"/>
      <c r="EC913" s="17"/>
      <c r="ED913" s="17"/>
      <c r="EE913" s="17"/>
      <c r="EF913" s="17"/>
      <c r="EG913" s="17"/>
      <c r="EH913" s="17"/>
      <c r="EI913" s="17"/>
      <c r="EJ913" s="17"/>
      <c r="EK913" s="17"/>
    </row>
    <row r="914" spans="1:141" ht="16.5" customHeight="1">
      <c r="A914" s="17"/>
      <c r="B914" s="17"/>
      <c r="C914" s="17"/>
      <c r="D914" s="145"/>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46"/>
      <c r="AI914" s="146"/>
      <c r="AJ914" s="17"/>
      <c r="AK914" s="17"/>
      <c r="AL914" s="146"/>
      <c r="AM914" s="146"/>
      <c r="AN914" s="17"/>
      <c r="AO914" s="17"/>
      <c r="AP914" s="17"/>
      <c r="AQ914" s="17"/>
      <c r="AR914" s="17"/>
      <c r="AS914" s="17"/>
      <c r="AT914" s="17"/>
      <c r="AU914" s="17"/>
      <c r="AV914" s="17"/>
      <c r="AW914" s="17"/>
      <c r="AX914" s="17"/>
      <c r="AY914" s="17"/>
      <c r="AZ914" s="17"/>
      <c r="BA914" s="17"/>
      <c r="BB914" s="17"/>
      <c r="BC914" s="17"/>
      <c r="BD914" s="17"/>
      <c r="BE914" s="17"/>
      <c r="BF914" s="17"/>
      <c r="BG914" s="17"/>
      <c r="BH914" s="17"/>
      <c r="BI914" s="17"/>
      <c r="BJ914" s="17"/>
      <c r="BK914" s="17"/>
      <c r="BL914" s="17"/>
      <c r="BM914" s="17"/>
      <c r="BN914" s="17"/>
      <c r="BO914" s="17"/>
      <c r="BP914" s="17"/>
      <c r="BQ914" s="17"/>
      <c r="BR914" s="17"/>
      <c r="BS914" s="17"/>
      <c r="BT914" s="17"/>
      <c r="BU914" s="17"/>
      <c r="BV914" s="17"/>
      <c r="BW914" s="17"/>
      <c r="BX914" s="17"/>
      <c r="BY914" s="17"/>
      <c r="BZ914" s="17"/>
      <c r="CA914" s="17"/>
      <c r="CB914" s="17"/>
      <c r="CC914" s="17"/>
      <c r="CD914" s="17"/>
      <c r="CE914" s="17"/>
      <c r="CF914" s="17"/>
      <c r="CG914" s="17"/>
      <c r="CH914" s="17"/>
      <c r="CI914" s="17"/>
      <c r="CJ914" s="17"/>
      <c r="CK914" s="17"/>
      <c r="CL914" s="17"/>
      <c r="CM914" s="17"/>
      <c r="CN914" s="17"/>
      <c r="CO914" s="17"/>
      <c r="CP914" s="17"/>
      <c r="CQ914" s="17"/>
      <c r="CR914" s="17"/>
      <c r="CS914" s="17"/>
      <c r="CT914" s="17"/>
      <c r="CU914" s="17"/>
      <c r="CV914" s="17"/>
      <c r="CW914" s="17"/>
      <c r="CX914" s="17"/>
      <c r="CY914" s="17"/>
      <c r="CZ914" s="17"/>
      <c r="DA914" s="17"/>
      <c r="DB914" s="17"/>
      <c r="DC914" s="17"/>
      <c r="DD914" s="17"/>
      <c r="DE914" s="17"/>
      <c r="DF914" s="17"/>
      <c r="DG914" s="17"/>
      <c r="DH914" s="17"/>
      <c r="DI914" s="17"/>
      <c r="DJ914" s="17"/>
      <c r="DK914" s="17"/>
      <c r="DL914" s="17"/>
      <c r="DM914" s="17"/>
      <c r="DN914" s="17"/>
      <c r="DO914" s="17"/>
      <c r="DP914" s="17"/>
      <c r="DQ914" s="17"/>
      <c r="DR914" s="17"/>
      <c r="DS914" s="17"/>
      <c r="DT914" s="17"/>
      <c r="DU914" s="17"/>
      <c r="DV914" s="111"/>
      <c r="DW914" s="111"/>
      <c r="DX914" s="111"/>
      <c r="DY914" s="111"/>
      <c r="DZ914" s="111"/>
      <c r="EA914" s="111"/>
      <c r="EB914" s="17"/>
      <c r="EC914" s="17"/>
      <c r="ED914" s="17"/>
      <c r="EE914" s="17"/>
      <c r="EF914" s="17"/>
      <c r="EG914" s="17"/>
      <c r="EH914" s="17"/>
      <c r="EI914" s="17"/>
      <c r="EJ914" s="17"/>
      <c r="EK914" s="17"/>
    </row>
    <row r="915" spans="1:141" ht="16.5" customHeight="1">
      <c r="A915" s="17"/>
      <c r="B915" s="17"/>
      <c r="C915" s="17"/>
      <c r="D915" s="145"/>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46"/>
      <c r="AI915" s="146"/>
      <c r="AJ915" s="17"/>
      <c r="AK915" s="17"/>
      <c r="AL915" s="146"/>
      <c r="AM915" s="146"/>
      <c r="AN915" s="17"/>
      <c r="AO915" s="17"/>
      <c r="AP915" s="17"/>
      <c r="AQ915" s="17"/>
      <c r="AR915" s="17"/>
      <c r="AS915" s="17"/>
      <c r="AT915" s="17"/>
      <c r="AU915" s="17"/>
      <c r="AV915" s="17"/>
      <c r="AW915" s="17"/>
      <c r="AX915" s="17"/>
      <c r="AY915" s="17"/>
      <c r="AZ915" s="17"/>
      <c r="BA915" s="17"/>
      <c r="BB915" s="17"/>
      <c r="BC915" s="17"/>
      <c r="BD915" s="17"/>
      <c r="BE915" s="17"/>
      <c r="BF915" s="17"/>
      <c r="BG915" s="17"/>
      <c r="BH915" s="17"/>
      <c r="BI915" s="17"/>
      <c r="BJ915" s="17"/>
      <c r="BK915" s="17"/>
      <c r="BL915" s="17"/>
      <c r="BM915" s="17"/>
      <c r="BN915" s="17"/>
      <c r="BO915" s="17"/>
      <c r="BP915" s="17"/>
      <c r="BQ915" s="17"/>
      <c r="BR915" s="17"/>
      <c r="BS915" s="17"/>
      <c r="BT915" s="17"/>
      <c r="BU915" s="17"/>
      <c r="BV915" s="17"/>
      <c r="BW915" s="17"/>
      <c r="BX915" s="17"/>
      <c r="BY915" s="17"/>
      <c r="BZ915" s="17"/>
      <c r="CA915" s="17"/>
      <c r="CB915" s="17"/>
      <c r="CC915" s="17"/>
      <c r="CD915" s="17"/>
      <c r="CE915" s="17"/>
      <c r="CF915" s="17"/>
      <c r="CG915" s="17"/>
      <c r="CH915" s="17"/>
      <c r="CI915" s="17"/>
      <c r="CJ915" s="17"/>
      <c r="CK915" s="17"/>
      <c r="CL915" s="17"/>
      <c r="CM915" s="17"/>
      <c r="CN915" s="17"/>
      <c r="CO915" s="17"/>
      <c r="CP915" s="17"/>
      <c r="CQ915" s="17"/>
      <c r="CR915" s="17"/>
      <c r="CS915" s="17"/>
      <c r="CT915" s="17"/>
      <c r="CU915" s="17"/>
      <c r="CV915" s="17"/>
      <c r="CW915" s="17"/>
      <c r="CX915" s="17"/>
      <c r="CY915" s="17"/>
      <c r="CZ915" s="17"/>
      <c r="DA915" s="17"/>
      <c r="DB915" s="17"/>
      <c r="DC915" s="17"/>
      <c r="DD915" s="17"/>
      <c r="DE915" s="17"/>
      <c r="DF915" s="17"/>
      <c r="DG915" s="17"/>
      <c r="DH915" s="17"/>
      <c r="DI915" s="17"/>
      <c r="DJ915" s="17"/>
      <c r="DK915" s="17"/>
      <c r="DL915" s="17"/>
      <c r="DM915" s="17"/>
      <c r="DN915" s="17"/>
      <c r="DO915" s="17"/>
      <c r="DP915" s="17"/>
      <c r="DQ915" s="17"/>
      <c r="DR915" s="17"/>
      <c r="DS915" s="17"/>
      <c r="DT915" s="17"/>
      <c r="DU915" s="17"/>
      <c r="DV915" s="111"/>
      <c r="DW915" s="111"/>
      <c r="DX915" s="111"/>
      <c r="DY915" s="111"/>
      <c r="DZ915" s="111"/>
      <c r="EA915" s="111"/>
      <c r="EB915" s="17"/>
      <c r="EC915" s="17"/>
      <c r="ED915" s="17"/>
      <c r="EE915" s="17"/>
      <c r="EF915" s="17"/>
      <c r="EG915" s="17"/>
      <c r="EH915" s="17"/>
      <c r="EI915" s="17"/>
      <c r="EJ915" s="17"/>
      <c r="EK915" s="17"/>
    </row>
    <row r="916" spans="1:141" ht="16.5" customHeight="1">
      <c r="A916" s="17"/>
      <c r="B916" s="17"/>
      <c r="C916" s="17"/>
      <c r="D916" s="145"/>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46"/>
      <c r="AI916" s="146"/>
      <c r="AJ916" s="17"/>
      <c r="AK916" s="17"/>
      <c r="AL916" s="146"/>
      <c r="AM916" s="146"/>
      <c r="AN916" s="17"/>
      <c r="AO916" s="17"/>
      <c r="AP916" s="17"/>
      <c r="AQ916" s="17"/>
      <c r="AR916" s="17"/>
      <c r="AS916" s="17"/>
      <c r="AT916" s="17"/>
      <c r="AU916" s="17"/>
      <c r="AV916" s="17"/>
      <c r="AW916" s="17"/>
      <c r="AX916" s="17"/>
      <c r="AY916" s="17"/>
      <c r="AZ916" s="17"/>
      <c r="BA916" s="17"/>
      <c r="BB916" s="17"/>
      <c r="BC916" s="17"/>
      <c r="BD916" s="17"/>
      <c r="BE916" s="17"/>
      <c r="BF916" s="17"/>
      <c r="BG916" s="17"/>
      <c r="BH916" s="17"/>
      <c r="BI916" s="17"/>
      <c r="BJ916" s="17"/>
      <c r="BK916" s="17"/>
      <c r="BL916" s="17"/>
      <c r="BM916" s="17"/>
      <c r="BN916" s="17"/>
      <c r="BO916" s="17"/>
      <c r="BP916" s="17"/>
      <c r="BQ916" s="17"/>
      <c r="BR916" s="17"/>
      <c r="BS916" s="17"/>
      <c r="BT916" s="17"/>
      <c r="BU916" s="17"/>
      <c r="BV916" s="17"/>
      <c r="BW916" s="17"/>
      <c r="BX916" s="17"/>
      <c r="BY916" s="17"/>
      <c r="BZ916" s="17"/>
      <c r="CA916" s="17"/>
      <c r="CB916" s="17"/>
      <c r="CC916" s="17"/>
      <c r="CD916" s="17"/>
      <c r="CE916" s="17"/>
      <c r="CF916" s="17"/>
      <c r="CG916" s="17"/>
      <c r="CH916" s="17"/>
      <c r="CI916" s="17"/>
      <c r="CJ916" s="17"/>
      <c r="CK916" s="17"/>
      <c r="CL916" s="17"/>
      <c r="CM916" s="17"/>
      <c r="CN916" s="17"/>
      <c r="CO916" s="17"/>
      <c r="CP916" s="17"/>
      <c r="CQ916" s="17"/>
      <c r="CR916" s="17"/>
      <c r="CS916" s="17"/>
      <c r="CT916" s="17"/>
      <c r="CU916" s="17"/>
      <c r="CV916" s="17"/>
      <c r="CW916" s="17"/>
      <c r="CX916" s="17"/>
      <c r="CY916" s="17"/>
      <c r="CZ916" s="17"/>
      <c r="DA916" s="17"/>
      <c r="DB916" s="17"/>
      <c r="DC916" s="17"/>
      <c r="DD916" s="17"/>
      <c r="DE916" s="17"/>
      <c r="DF916" s="17"/>
      <c r="DG916" s="17"/>
      <c r="DH916" s="17"/>
      <c r="DI916" s="17"/>
      <c r="DJ916" s="17"/>
      <c r="DK916" s="17"/>
      <c r="DL916" s="17"/>
      <c r="DM916" s="17"/>
      <c r="DN916" s="17"/>
      <c r="DO916" s="17"/>
      <c r="DP916" s="17"/>
      <c r="DQ916" s="17"/>
      <c r="DR916" s="17"/>
      <c r="DS916" s="17"/>
      <c r="DT916" s="17"/>
      <c r="DU916" s="17"/>
      <c r="DV916" s="111"/>
      <c r="DW916" s="111"/>
      <c r="DX916" s="111"/>
      <c r="DY916" s="111"/>
      <c r="DZ916" s="111"/>
      <c r="EA916" s="111"/>
      <c r="EB916" s="17"/>
      <c r="EC916" s="17"/>
      <c r="ED916" s="17"/>
      <c r="EE916" s="17"/>
      <c r="EF916" s="17"/>
      <c r="EG916" s="17"/>
      <c r="EH916" s="17"/>
      <c r="EI916" s="17"/>
      <c r="EJ916" s="17"/>
      <c r="EK916" s="17"/>
    </row>
    <row r="917" spans="1:141" ht="16.5" customHeight="1">
      <c r="A917" s="17"/>
      <c r="B917" s="17"/>
      <c r="C917" s="17"/>
      <c r="D917" s="145"/>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46"/>
      <c r="AI917" s="146"/>
      <c r="AJ917" s="17"/>
      <c r="AK917" s="17"/>
      <c r="AL917" s="146"/>
      <c r="AM917" s="146"/>
      <c r="AN917" s="17"/>
      <c r="AO917" s="17"/>
      <c r="AP917" s="17"/>
      <c r="AQ917" s="17"/>
      <c r="AR917" s="17"/>
      <c r="AS917" s="17"/>
      <c r="AT917" s="17"/>
      <c r="AU917" s="17"/>
      <c r="AV917" s="17"/>
      <c r="AW917" s="17"/>
      <c r="AX917" s="17"/>
      <c r="AY917" s="17"/>
      <c r="AZ917" s="17"/>
      <c r="BA917" s="17"/>
      <c r="BB917" s="17"/>
      <c r="BC917" s="17"/>
      <c r="BD917" s="17"/>
      <c r="BE917" s="17"/>
      <c r="BF917" s="17"/>
      <c r="BG917" s="17"/>
      <c r="BH917" s="17"/>
      <c r="BI917" s="17"/>
      <c r="BJ917" s="17"/>
      <c r="BK917" s="17"/>
      <c r="BL917" s="17"/>
      <c r="BM917" s="17"/>
      <c r="BN917" s="17"/>
      <c r="BO917" s="17"/>
      <c r="BP917" s="17"/>
      <c r="BQ917" s="17"/>
      <c r="BR917" s="17"/>
      <c r="BS917" s="17"/>
      <c r="BT917" s="17"/>
      <c r="BU917" s="17"/>
      <c r="BV917" s="17"/>
      <c r="BW917" s="17"/>
      <c r="BX917" s="17"/>
      <c r="BY917" s="17"/>
      <c r="BZ917" s="17"/>
      <c r="CA917" s="17"/>
      <c r="CB917" s="17"/>
      <c r="CC917" s="17"/>
      <c r="CD917" s="17"/>
      <c r="CE917" s="17"/>
      <c r="CF917" s="17"/>
      <c r="CG917" s="17"/>
      <c r="CH917" s="17"/>
      <c r="CI917" s="17"/>
      <c r="CJ917" s="17"/>
      <c r="CK917" s="17"/>
      <c r="CL917" s="17"/>
      <c r="CM917" s="17"/>
      <c r="CN917" s="17"/>
      <c r="CO917" s="17"/>
      <c r="CP917" s="17"/>
      <c r="CQ917" s="17"/>
      <c r="CR917" s="17"/>
      <c r="CS917" s="17"/>
      <c r="CT917" s="17"/>
      <c r="CU917" s="17"/>
      <c r="CV917" s="17"/>
      <c r="CW917" s="17"/>
      <c r="CX917" s="17"/>
      <c r="CY917" s="17"/>
      <c r="CZ917" s="17"/>
      <c r="DA917" s="17"/>
      <c r="DB917" s="17"/>
      <c r="DC917" s="17"/>
      <c r="DD917" s="17"/>
      <c r="DE917" s="17"/>
      <c r="DF917" s="17"/>
      <c r="DG917" s="17"/>
      <c r="DH917" s="17"/>
      <c r="DI917" s="17"/>
      <c r="DJ917" s="17"/>
      <c r="DK917" s="17"/>
      <c r="DL917" s="17"/>
      <c r="DM917" s="17"/>
      <c r="DN917" s="17"/>
      <c r="DO917" s="17"/>
      <c r="DP917" s="17"/>
      <c r="DQ917" s="17"/>
      <c r="DR917" s="17"/>
      <c r="DS917" s="17"/>
      <c r="DT917" s="17"/>
      <c r="DU917" s="17"/>
      <c r="DV917" s="111"/>
      <c r="DW917" s="111"/>
      <c r="DX917" s="111"/>
      <c r="DY917" s="111"/>
      <c r="DZ917" s="111"/>
      <c r="EA917" s="111"/>
      <c r="EB917" s="17"/>
      <c r="EC917" s="17"/>
      <c r="ED917" s="17"/>
      <c r="EE917" s="17"/>
      <c r="EF917" s="17"/>
      <c r="EG917" s="17"/>
      <c r="EH917" s="17"/>
      <c r="EI917" s="17"/>
      <c r="EJ917" s="17"/>
      <c r="EK917" s="17"/>
    </row>
    <row r="918" spans="1:141" ht="16.5" customHeight="1">
      <c r="A918" s="17"/>
      <c r="B918" s="17"/>
      <c r="C918" s="17"/>
      <c r="D918" s="145"/>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46"/>
      <c r="AI918" s="146"/>
      <c r="AJ918" s="17"/>
      <c r="AK918" s="17"/>
      <c r="AL918" s="146"/>
      <c r="AM918" s="146"/>
      <c r="AN918" s="17"/>
      <c r="AO918" s="17"/>
      <c r="AP918" s="17"/>
      <c r="AQ918" s="17"/>
      <c r="AR918" s="17"/>
      <c r="AS918" s="17"/>
      <c r="AT918" s="17"/>
      <c r="AU918" s="17"/>
      <c r="AV918" s="17"/>
      <c r="AW918" s="17"/>
      <c r="AX918" s="17"/>
      <c r="AY918" s="17"/>
      <c r="AZ918" s="17"/>
      <c r="BA918" s="17"/>
      <c r="BB918" s="17"/>
      <c r="BC918" s="17"/>
      <c r="BD918" s="17"/>
      <c r="BE918" s="17"/>
      <c r="BF918" s="17"/>
      <c r="BG918" s="17"/>
      <c r="BH918" s="17"/>
      <c r="BI918" s="17"/>
      <c r="BJ918" s="17"/>
      <c r="BK918" s="17"/>
      <c r="BL918" s="17"/>
      <c r="BM918" s="17"/>
      <c r="BN918" s="17"/>
      <c r="BO918" s="17"/>
      <c r="BP918" s="17"/>
      <c r="BQ918" s="17"/>
      <c r="BR918" s="17"/>
      <c r="BS918" s="17"/>
      <c r="BT918" s="17"/>
      <c r="BU918" s="17"/>
      <c r="BV918" s="17"/>
      <c r="BW918" s="17"/>
      <c r="BX918" s="17"/>
      <c r="BY918" s="17"/>
      <c r="BZ918" s="17"/>
      <c r="CA918" s="17"/>
      <c r="CB918" s="17"/>
      <c r="CC918" s="17"/>
      <c r="CD918" s="17"/>
      <c r="CE918" s="17"/>
      <c r="CF918" s="17"/>
      <c r="CG918" s="17"/>
      <c r="CH918" s="17"/>
      <c r="CI918" s="17"/>
      <c r="CJ918" s="17"/>
      <c r="CK918" s="17"/>
      <c r="CL918" s="17"/>
      <c r="CM918" s="17"/>
      <c r="CN918" s="17"/>
      <c r="CO918" s="17"/>
      <c r="CP918" s="17"/>
      <c r="CQ918" s="17"/>
      <c r="CR918" s="17"/>
      <c r="CS918" s="17"/>
      <c r="CT918" s="17"/>
      <c r="CU918" s="17"/>
      <c r="CV918" s="17"/>
      <c r="CW918" s="17"/>
      <c r="CX918" s="17"/>
      <c r="CY918" s="17"/>
      <c r="CZ918" s="17"/>
      <c r="DA918" s="17"/>
      <c r="DB918" s="17"/>
      <c r="DC918" s="17"/>
      <c r="DD918" s="17"/>
      <c r="DE918" s="17"/>
      <c r="DF918" s="17"/>
      <c r="DG918" s="17"/>
      <c r="DH918" s="17"/>
      <c r="DI918" s="17"/>
      <c r="DJ918" s="17"/>
      <c r="DK918" s="17"/>
      <c r="DL918" s="17"/>
      <c r="DM918" s="17"/>
      <c r="DN918" s="17"/>
      <c r="DO918" s="17"/>
      <c r="DP918" s="17"/>
      <c r="DQ918" s="17"/>
      <c r="DR918" s="17"/>
      <c r="DS918" s="17"/>
      <c r="DT918" s="17"/>
      <c r="DU918" s="17"/>
      <c r="DV918" s="111"/>
      <c r="DW918" s="111"/>
      <c r="DX918" s="111"/>
      <c r="DY918" s="111"/>
      <c r="DZ918" s="111"/>
      <c r="EA918" s="111"/>
      <c r="EB918" s="17"/>
      <c r="EC918" s="17"/>
      <c r="ED918" s="17"/>
      <c r="EE918" s="17"/>
      <c r="EF918" s="17"/>
      <c r="EG918" s="17"/>
      <c r="EH918" s="17"/>
      <c r="EI918" s="17"/>
      <c r="EJ918" s="17"/>
      <c r="EK918" s="17"/>
    </row>
    <row r="919" spans="1:141" ht="16.5" customHeight="1">
      <c r="A919" s="17"/>
      <c r="B919" s="17"/>
      <c r="C919" s="17"/>
      <c r="D919" s="145"/>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46"/>
      <c r="AI919" s="146"/>
      <c r="AJ919" s="17"/>
      <c r="AK919" s="17"/>
      <c r="AL919" s="146"/>
      <c r="AM919" s="146"/>
      <c r="AN919" s="17"/>
      <c r="AO919" s="17"/>
      <c r="AP919" s="17"/>
      <c r="AQ919" s="17"/>
      <c r="AR919" s="17"/>
      <c r="AS919" s="17"/>
      <c r="AT919" s="17"/>
      <c r="AU919" s="17"/>
      <c r="AV919" s="17"/>
      <c r="AW919" s="17"/>
      <c r="AX919" s="17"/>
      <c r="AY919" s="17"/>
      <c r="AZ919" s="17"/>
      <c r="BA919" s="17"/>
      <c r="BB919" s="17"/>
      <c r="BC919" s="17"/>
      <c r="BD919" s="17"/>
      <c r="BE919" s="17"/>
      <c r="BF919" s="17"/>
      <c r="BG919" s="17"/>
      <c r="BH919" s="17"/>
      <c r="BI919" s="17"/>
      <c r="BJ919" s="17"/>
      <c r="BK919" s="17"/>
      <c r="BL919" s="17"/>
      <c r="BM919" s="17"/>
      <c r="BN919" s="17"/>
      <c r="BO919" s="17"/>
      <c r="BP919" s="17"/>
      <c r="BQ919" s="17"/>
      <c r="BR919" s="17"/>
      <c r="BS919" s="17"/>
      <c r="BT919" s="17"/>
      <c r="BU919" s="17"/>
      <c r="BV919" s="17"/>
      <c r="BW919" s="17"/>
      <c r="BX919" s="17"/>
      <c r="BY919" s="17"/>
      <c r="BZ919" s="17"/>
      <c r="CA919" s="17"/>
      <c r="CB919" s="17"/>
      <c r="CC919" s="17"/>
      <c r="CD919" s="17"/>
      <c r="CE919" s="17"/>
      <c r="CF919" s="17"/>
      <c r="CG919" s="17"/>
      <c r="CH919" s="17"/>
      <c r="CI919" s="17"/>
      <c r="CJ919" s="17"/>
      <c r="CK919" s="17"/>
      <c r="CL919" s="17"/>
      <c r="CM919" s="17"/>
      <c r="CN919" s="17"/>
      <c r="CO919" s="17"/>
      <c r="CP919" s="17"/>
      <c r="CQ919" s="17"/>
      <c r="CR919" s="17"/>
      <c r="CS919" s="17"/>
      <c r="CT919" s="17"/>
      <c r="CU919" s="17"/>
      <c r="CV919" s="17"/>
      <c r="CW919" s="17"/>
      <c r="CX919" s="17"/>
      <c r="CY919" s="17"/>
      <c r="CZ919" s="17"/>
      <c r="DA919" s="17"/>
      <c r="DB919" s="17"/>
      <c r="DC919" s="17"/>
      <c r="DD919" s="17"/>
      <c r="DE919" s="17"/>
      <c r="DF919" s="17"/>
      <c r="DG919" s="17"/>
      <c r="DH919" s="17"/>
      <c r="DI919" s="17"/>
      <c r="DJ919" s="17"/>
      <c r="DK919" s="17"/>
      <c r="DL919" s="17"/>
      <c r="DM919" s="17"/>
      <c r="DN919" s="17"/>
      <c r="DO919" s="17"/>
      <c r="DP919" s="17"/>
      <c r="DQ919" s="17"/>
      <c r="DR919" s="17"/>
      <c r="DS919" s="17"/>
      <c r="DT919" s="17"/>
      <c r="DU919" s="17"/>
      <c r="DV919" s="111"/>
      <c r="DW919" s="111"/>
      <c r="DX919" s="111"/>
      <c r="DY919" s="111"/>
      <c r="DZ919" s="111"/>
      <c r="EA919" s="111"/>
      <c r="EB919" s="17"/>
      <c r="EC919" s="17"/>
      <c r="ED919" s="17"/>
      <c r="EE919" s="17"/>
      <c r="EF919" s="17"/>
      <c r="EG919" s="17"/>
      <c r="EH919" s="17"/>
      <c r="EI919" s="17"/>
      <c r="EJ919" s="17"/>
      <c r="EK919" s="17"/>
    </row>
    <row r="920" spans="1:141" ht="16.5" customHeight="1">
      <c r="A920" s="17"/>
      <c r="B920" s="17"/>
      <c r="C920" s="17"/>
      <c r="D920" s="145"/>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46"/>
      <c r="AI920" s="146"/>
      <c r="AJ920" s="17"/>
      <c r="AK920" s="17"/>
      <c r="AL920" s="146"/>
      <c r="AM920" s="146"/>
      <c r="AN920" s="17"/>
      <c r="AO920" s="17"/>
      <c r="AP920" s="17"/>
      <c r="AQ920" s="17"/>
      <c r="AR920" s="17"/>
      <c r="AS920" s="17"/>
      <c r="AT920" s="17"/>
      <c r="AU920" s="17"/>
      <c r="AV920" s="17"/>
      <c r="AW920" s="17"/>
      <c r="AX920" s="17"/>
      <c r="AY920" s="17"/>
      <c r="AZ920" s="17"/>
      <c r="BA920" s="17"/>
      <c r="BB920" s="17"/>
      <c r="BC920" s="17"/>
      <c r="BD920" s="17"/>
      <c r="BE920" s="17"/>
      <c r="BF920" s="17"/>
      <c r="BG920" s="17"/>
      <c r="BH920" s="17"/>
      <c r="BI920" s="17"/>
      <c r="BJ920" s="17"/>
      <c r="BK920" s="17"/>
      <c r="BL920" s="17"/>
      <c r="BM920" s="17"/>
      <c r="BN920" s="17"/>
      <c r="BO920" s="17"/>
      <c r="BP920" s="17"/>
      <c r="BQ920" s="17"/>
      <c r="BR920" s="17"/>
      <c r="BS920" s="17"/>
      <c r="BT920" s="17"/>
      <c r="BU920" s="17"/>
      <c r="BV920" s="17"/>
      <c r="BW920" s="17"/>
      <c r="BX920" s="17"/>
      <c r="BY920" s="17"/>
      <c r="BZ920" s="17"/>
      <c r="CA920" s="17"/>
      <c r="CB920" s="17"/>
      <c r="CC920" s="17"/>
      <c r="CD920" s="17"/>
      <c r="CE920" s="17"/>
      <c r="CF920" s="17"/>
      <c r="CG920" s="17"/>
      <c r="CH920" s="17"/>
      <c r="CI920" s="17"/>
      <c r="CJ920" s="17"/>
      <c r="CK920" s="17"/>
      <c r="CL920" s="17"/>
      <c r="CM920" s="17"/>
      <c r="CN920" s="17"/>
      <c r="CO920" s="17"/>
      <c r="CP920" s="17"/>
      <c r="CQ920" s="17"/>
      <c r="CR920" s="17"/>
      <c r="CS920" s="17"/>
      <c r="CT920" s="17"/>
      <c r="CU920" s="17"/>
      <c r="CV920" s="17"/>
      <c r="CW920" s="17"/>
      <c r="CX920" s="17"/>
      <c r="CY920" s="17"/>
      <c r="CZ920" s="17"/>
      <c r="DA920" s="17"/>
      <c r="DB920" s="17"/>
      <c r="DC920" s="17"/>
      <c r="DD920" s="17"/>
      <c r="DE920" s="17"/>
      <c r="DF920" s="17"/>
      <c r="DG920" s="17"/>
      <c r="DH920" s="17"/>
      <c r="DI920" s="17"/>
      <c r="DJ920" s="17"/>
      <c r="DK920" s="17"/>
      <c r="DL920" s="17"/>
      <c r="DM920" s="17"/>
      <c r="DN920" s="17"/>
      <c r="DO920" s="17"/>
      <c r="DP920" s="17"/>
      <c r="DQ920" s="17"/>
      <c r="DR920" s="17"/>
      <c r="DS920" s="17"/>
      <c r="DT920" s="17"/>
      <c r="DU920" s="17"/>
      <c r="DV920" s="111"/>
      <c r="DW920" s="111"/>
      <c r="DX920" s="111"/>
      <c r="DY920" s="111"/>
      <c r="DZ920" s="111"/>
      <c r="EA920" s="111"/>
      <c r="EB920" s="17"/>
      <c r="EC920" s="17"/>
      <c r="ED920" s="17"/>
      <c r="EE920" s="17"/>
      <c r="EF920" s="17"/>
      <c r="EG920" s="17"/>
      <c r="EH920" s="17"/>
      <c r="EI920" s="17"/>
      <c r="EJ920" s="17"/>
      <c r="EK920" s="17"/>
    </row>
    <row r="921" spans="1:141" ht="16.5" customHeight="1">
      <c r="A921" s="17"/>
      <c r="B921" s="17"/>
      <c r="C921" s="17"/>
      <c r="D921" s="145"/>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46"/>
      <c r="AI921" s="146"/>
      <c r="AJ921" s="17"/>
      <c r="AK921" s="17"/>
      <c r="AL921" s="146"/>
      <c r="AM921" s="146"/>
      <c r="AN921" s="17"/>
      <c r="AO921" s="17"/>
      <c r="AP921" s="17"/>
      <c r="AQ921" s="17"/>
      <c r="AR921" s="17"/>
      <c r="AS921" s="17"/>
      <c r="AT921" s="17"/>
      <c r="AU921" s="17"/>
      <c r="AV921" s="17"/>
      <c r="AW921" s="17"/>
      <c r="AX921" s="17"/>
      <c r="AY921" s="17"/>
      <c r="AZ921" s="17"/>
      <c r="BA921" s="17"/>
      <c r="BB921" s="17"/>
      <c r="BC921" s="17"/>
      <c r="BD921" s="17"/>
      <c r="BE921" s="17"/>
      <c r="BF921" s="17"/>
      <c r="BG921" s="17"/>
      <c r="BH921" s="17"/>
      <c r="BI921" s="17"/>
      <c r="BJ921" s="17"/>
      <c r="BK921" s="17"/>
      <c r="BL921" s="17"/>
      <c r="BM921" s="17"/>
      <c r="BN921" s="17"/>
      <c r="BO921" s="17"/>
      <c r="BP921" s="17"/>
      <c r="BQ921" s="17"/>
      <c r="BR921" s="17"/>
      <c r="BS921" s="17"/>
      <c r="BT921" s="17"/>
      <c r="BU921" s="17"/>
      <c r="BV921" s="17"/>
      <c r="BW921" s="17"/>
      <c r="BX921" s="17"/>
      <c r="BY921" s="17"/>
      <c r="BZ921" s="17"/>
      <c r="CA921" s="17"/>
      <c r="CB921" s="17"/>
      <c r="CC921" s="17"/>
      <c r="CD921" s="17"/>
      <c r="CE921" s="17"/>
      <c r="CF921" s="17"/>
      <c r="CG921" s="17"/>
      <c r="CH921" s="17"/>
      <c r="CI921" s="17"/>
      <c r="CJ921" s="17"/>
      <c r="CK921" s="17"/>
      <c r="CL921" s="17"/>
      <c r="CM921" s="17"/>
      <c r="CN921" s="17"/>
      <c r="CO921" s="17"/>
      <c r="CP921" s="17"/>
      <c r="CQ921" s="17"/>
      <c r="CR921" s="17"/>
      <c r="CS921" s="17"/>
      <c r="CT921" s="17"/>
      <c r="CU921" s="17"/>
      <c r="CV921" s="17"/>
      <c r="CW921" s="17"/>
      <c r="CX921" s="17"/>
      <c r="CY921" s="17"/>
      <c r="CZ921" s="17"/>
      <c r="DA921" s="17"/>
      <c r="DB921" s="17"/>
      <c r="DC921" s="17"/>
      <c r="DD921" s="17"/>
      <c r="DE921" s="17"/>
      <c r="DF921" s="17"/>
      <c r="DG921" s="17"/>
      <c r="DH921" s="17"/>
      <c r="DI921" s="17"/>
      <c r="DJ921" s="17"/>
      <c r="DK921" s="17"/>
      <c r="DL921" s="17"/>
      <c r="DM921" s="17"/>
      <c r="DN921" s="17"/>
      <c r="DO921" s="17"/>
      <c r="DP921" s="17"/>
      <c r="DQ921" s="17"/>
      <c r="DR921" s="17"/>
      <c r="DS921" s="17"/>
      <c r="DT921" s="17"/>
      <c r="DU921" s="17"/>
      <c r="DV921" s="111"/>
      <c r="DW921" s="111"/>
      <c r="DX921" s="111"/>
      <c r="DY921" s="111"/>
      <c r="DZ921" s="111"/>
      <c r="EA921" s="111"/>
      <c r="EB921" s="17"/>
      <c r="EC921" s="17"/>
      <c r="ED921" s="17"/>
      <c r="EE921" s="17"/>
      <c r="EF921" s="17"/>
      <c r="EG921" s="17"/>
      <c r="EH921" s="17"/>
      <c r="EI921" s="17"/>
      <c r="EJ921" s="17"/>
      <c r="EK921" s="17"/>
    </row>
    <row r="922" spans="1:141" ht="16.5" customHeight="1">
      <c r="A922" s="17"/>
      <c r="B922" s="17"/>
      <c r="C922" s="17"/>
      <c r="D922" s="145"/>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46"/>
      <c r="AI922" s="146"/>
      <c r="AJ922" s="17"/>
      <c r="AK922" s="17"/>
      <c r="AL922" s="146"/>
      <c r="AM922" s="146"/>
      <c r="AN922" s="17"/>
      <c r="AO922" s="17"/>
      <c r="AP922" s="17"/>
      <c r="AQ922" s="17"/>
      <c r="AR922" s="17"/>
      <c r="AS922" s="17"/>
      <c r="AT922" s="17"/>
      <c r="AU922" s="17"/>
      <c r="AV922" s="17"/>
      <c r="AW922" s="17"/>
      <c r="AX922" s="17"/>
      <c r="AY922" s="17"/>
      <c r="AZ922" s="17"/>
      <c r="BA922" s="17"/>
      <c r="BB922" s="17"/>
      <c r="BC922" s="17"/>
      <c r="BD922" s="17"/>
      <c r="BE922" s="17"/>
      <c r="BF922" s="17"/>
      <c r="BG922" s="17"/>
      <c r="BH922" s="17"/>
      <c r="BI922" s="17"/>
      <c r="BJ922" s="17"/>
      <c r="BK922" s="17"/>
      <c r="BL922" s="17"/>
      <c r="BM922" s="17"/>
      <c r="BN922" s="17"/>
      <c r="BO922" s="17"/>
      <c r="BP922" s="17"/>
      <c r="BQ922" s="17"/>
      <c r="BR922" s="17"/>
      <c r="BS922" s="17"/>
      <c r="BT922" s="17"/>
      <c r="BU922" s="17"/>
      <c r="BV922" s="17"/>
      <c r="BW922" s="17"/>
      <c r="BX922" s="17"/>
      <c r="BY922" s="17"/>
      <c r="BZ922" s="17"/>
      <c r="CA922" s="17"/>
      <c r="CB922" s="17"/>
      <c r="CC922" s="17"/>
      <c r="CD922" s="17"/>
      <c r="CE922" s="17"/>
      <c r="CF922" s="17"/>
      <c r="CG922" s="17"/>
      <c r="CH922" s="17"/>
      <c r="CI922" s="17"/>
      <c r="CJ922" s="17"/>
      <c r="CK922" s="17"/>
      <c r="CL922" s="17"/>
      <c r="CM922" s="17"/>
      <c r="CN922" s="17"/>
      <c r="CO922" s="17"/>
      <c r="CP922" s="17"/>
      <c r="CQ922" s="17"/>
      <c r="CR922" s="17"/>
      <c r="CS922" s="17"/>
      <c r="CT922" s="17"/>
      <c r="CU922" s="17"/>
      <c r="CV922" s="17"/>
      <c r="CW922" s="17"/>
      <c r="CX922" s="17"/>
      <c r="CY922" s="17"/>
      <c r="CZ922" s="17"/>
      <c r="DA922" s="17"/>
      <c r="DB922" s="17"/>
      <c r="DC922" s="17"/>
      <c r="DD922" s="17"/>
      <c r="DE922" s="17"/>
      <c r="DF922" s="17"/>
      <c r="DG922" s="17"/>
      <c r="DH922" s="17"/>
      <c r="DI922" s="17"/>
      <c r="DJ922" s="17"/>
      <c r="DK922" s="17"/>
      <c r="DL922" s="17"/>
      <c r="DM922" s="17"/>
      <c r="DN922" s="17"/>
      <c r="DO922" s="17"/>
      <c r="DP922" s="17"/>
      <c r="DQ922" s="17"/>
      <c r="DR922" s="17"/>
      <c r="DS922" s="17"/>
      <c r="DT922" s="17"/>
      <c r="DU922" s="17"/>
      <c r="DV922" s="111"/>
      <c r="DW922" s="111"/>
      <c r="DX922" s="111"/>
      <c r="DY922" s="111"/>
      <c r="DZ922" s="111"/>
      <c r="EA922" s="111"/>
      <c r="EB922" s="17"/>
      <c r="EC922" s="17"/>
      <c r="ED922" s="17"/>
      <c r="EE922" s="17"/>
      <c r="EF922" s="17"/>
      <c r="EG922" s="17"/>
      <c r="EH922" s="17"/>
      <c r="EI922" s="17"/>
      <c r="EJ922" s="17"/>
      <c r="EK922" s="17"/>
    </row>
    <row r="923" spans="1:141" ht="16.5" customHeight="1">
      <c r="A923" s="17"/>
      <c r="B923" s="17"/>
      <c r="C923" s="17"/>
      <c r="D923" s="145"/>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46"/>
      <c r="AI923" s="146"/>
      <c r="AJ923" s="17"/>
      <c r="AK923" s="17"/>
      <c r="AL923" s="146"/>
      <c r="AM923" s="146"/>
      <c r="AN923" s="17"/>
      <c r="AO923" s="17"/>
      <c r="AP923" s="17"/>
      <c r="AQ923" s="17"/>
      <c r="AR923" s="17"/>
      <c r="AS923" s="17"/>
      <c r="AT923" s="17"/>
      <c r="AU923" s="17"/>
      <c r="AV923" s="17"/>
      <c r="AW923" s="17"/>
      <c r="AX923" s="17"/>
      <c r="AY923" s="17"/>
      <c r="AZ923" s="17"/>
      <c r="BA923" s="17"/>
      <c r="BB923" s="17"/>
      <c r="BC923" s="17"/>
      <c r="BD923" s="17"/>
      <c r="BE923" s="17"/>
      <c r="BF923" s="17"/>
      <c r="BG923" s="17"/>
      <c r="BH923" s="17"/>
      <c r="BI923" s="17"/>
      <c r="BJ923" s="17"/>
      <c r="BK923" s="17"/>
      <c r="BL923" s="17"/>
      <c r="BM923" s="17"/>
      <c r="BN923" s="17"/>
      <c r="BO923" s="17"/>
      <c r="BP923" s="17"/>
      <c r="BQ923" s="17"/>
      <c r="BR923" s="17"/>
      <c r="BS923" s="17"/>
      <c r="BT923" s="17"/>
      <c r="BU923" s="17"/>
      <c r="BV923" s="17"/>
      <c r="BW923" s="17"/>
      <c r="BX923" s="17"/>
      <c r="BY923" s="17"/>
      <c r="BZ923" s="17"/>
      <c r="CA923" s="17"/>
      <c r="CB923" s="17"/>
      <c r="CC923" s="17"/>
      <c r="CD923" s="17"/>
      <c r="CE923" s="17"/>
      <c r="CF923" s="17"/>
      <c r="CG923" s="17"/>
      <c r="CH923" s="17"/>
      <c r="CI923" s="17"/>
      <c r="CJ923" s="17"/>
      <c r="CK923" s="17"/>
      <c r="CL923" s="17"/>
      <c r="CM923" s="17"/>
      <c r="CN923" s="17"/>
      <c r="CO923" s="17"/>
      <c r="CP923" s="17"/>
      <c r="CQ923" s="17"/>
      <c r="CR923" s="17"/>
      <c r="CS923" s="17"/>
      <c r="CT923" s="17"/>
      <c r="CU923" s="17"/>
      <c r="CV923" s="17"/>
      <c r="CW923" s="17"/>
      <c r="CX923" s="17"/>
      <c r="CY923" s="17"/>
      <c r="CZ923" s="17"/>
      <c r="DA923" s="17"/>
      <c r="DB923" s="17"/>
      <c r="DC923" s="17"/>
      <c r="DD923" s="17"/>
      <c r="DE923" s="17"/>
      <c r="DF923" s="17"/>
      <c r="DG923" s="17"/>
      <c r="DH923" s="17"/>
      <c r="DI923" s="17"/>
      <c r="DJ923" s="17"/>
      <c r="DK923" s="17"/>
      <c r="DL923" s="17"/>
      <c r="DM923" s="17"/>
      <c r="DN923" s="17"/>
      <c r="DO923" s="17"/>
      <c r="DP923" s="17"/>
      <c r="DQ923" s="17"/>
      <c r="DR923" s="17"/>
      <c r="DS923" s="17"/>
      <c r="DT923" s="17"/>
      <c r="DU923" s="17"/>
      <c r="DV923" s="111"/>
      <c r="DW923" s="111"/>
      <c r="DX923" s="111"/>
      <c r="DY923" s="111"/>
      <c r="DZ923" s="111"/>
      <c r="EA923" s="111"/>
      <c r="EB923" s="17"/>
      <c r="EC923" s="17"/>
      <c r="ED923" s="17"/>
      <c r="EE923" s="17"/>
      <c r="EF923" s="17"/>
      <c r="EG923" s="17"/>
      <c r="EH923" s="17"/>
      <c r="EI923" s="17"/>
      <c r="EJ923" s="17"/>
      <c r="EK923" s="17"/>
    </row>
    <row r="924" spans="1:141" ht="16.5" customHeight="1">
      <c r="A924" s="17"/>
      <c r="B924" s="17"/>
      <c r="C924" s="17"/>
      <c r="D924" s="145"/>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46"/>
      <c r="AI924" s="146"/>
      <c r="AJ924" s="17"/>
      <c r="AK924" s="17"/>
      <c r="AL924" s="146"/>
      <c r="AM924" s="146"/>
      <c r="AN924" s="17"/>
      <c r="AO924" s="17"/>
      <c r="AP924" s="17"/>
      <c r="AQ924" s="17"/>
      <c r="AR924" s="17"/>
      <c r="AS924" s="17"/>
      <c r="AT924" s="17"/>
      <c r="AU924" s="17"/>
      <c r="AV924" s="17"/>
      <c r="AW924" s="17"/>
      <c r="AX924" s="17"/>
      <c r="AY924" s="17"/>
      <c r="AZ924" s="17"/>
      <c r="BA924" s="17"/>
      <c r="BB924" s="17"/>
      <c r="BC924" s="17"/>
      <c r="BD924" s="17"/>
      <c r="BE924" s="17"/>
      <c r="BF924" s="17"/>
      <c r="BG924" s="17"/>
      <c r="BH924" s="17"/>
      <c r="BI924" s="17"/>
      <c r="BJ924" s="17"/>
      <c r="BK924" s="17"/>
      <c r="BL924" s="17"/>
      <c r="BM924" s="17"/>
      <c r="BN924" s="17"/>
      <c r="BO924" s="17"/>
      <c r="BP924" s="17"/>
      <c r="BQ924" s="17"/>
      <c r="BR924" s="17"/>
      <c r="BS924" s="17"/>
      <c r="BT924" s="17"/>
      <c r="BU924" s="17"/>
      <c r="BV924" s="17"/>
      <c r="BW924" s="17"/>
      <c r="BX924" s="17"/>
      <c r="BY924" s="17"/>
      <c r="BZ924" s="17"/>
      <c r="CA924" s="17"/>
      <c r="CB924" s="17"/>
      <c r="CC924" s="17"/>
      <c r="CD924" s="17"/>
      <c r="CE924" s="17"/>
      <c r="CF924" s="17"/>
      <c r="CG924" s="17"/>
      <c r="CH924" s="17"/>
      <c r="CI924" s="17"/>
      <c r="CJ924" s="17"/>
      <c r="CK924" s="17"/>
      <c r="CL924" s="17"/>
      <c r="CM924" s="17"/>
      <c r="CN924" s="17"/>
      <c r="CO924" s="17"/>
      <c r="CP924" s="17"/>
      <c r="CQ924" s="17"/>
      <c r="CR924" s="17"/>
      <c r="CS924" s="17"/>
      <c r="CT924" s="17"/>
      <c r="CU924" s="17"/>
      <c r="CV924" s="17"/>
      <c r="CW924" s="17"/>
      <c r="CX924" s="17"/>
      <c r="CY924" s="17"/>
      <c r="CZ924" s="17"/>
      <c r="DA924" s="17"/>
      <c r="DB924" s="17"/>
      <c r="DC924" s="17"/>
      <c r="DD924" s="17"/>
      <c r="DE924" s="17"/>
      <c r="DF924" s="17"/>
      <c r="DG924" s="17"/>
      <c r="DH924" s="17"/>
      <c r="DI924" s="17"/>
      <c r="DJ924" s="17"/>
      <c r="DK924" s="17"/>
      <c r="DL924" s="17"/>
      <c r="DM924" s="17"/>
      <c r="DN924" s="17"/>
      <c r="DO924" s="17"/>
      <c r="DP924" s="17"/>
      <c r="DQ924" s="17"/>
      <c r="DR924" s="17"/>
      <c r="DS924" s="17"/>
      <c r="DT924" s="17"/>
      <c r="DU924" s="17"/>
      <c r="DV924" s="111"/>
      <c r="DW924" s="111"/>
      <c r="DX924" s="111"/>
      <c r="DY924" s="111"/>
      <c r="DZ924" s="111"/>
      <c r="EA924" s="111"/>
      <c r="EB924" s="17"/>
      <c r="EC924" s="17"/>
      <c r="ED924" s="17"/>
      <c r="EE924" s="17"/>
      <c r="EF924" s="17"/>
      <c r="EG924" s="17"/>
      <c r="EH924" s="17"/>
      <c r="EI924" s="17"/>
      <c r="EJ924" s="17"/>
      <c r="EK924" s="17"/>
    </row>
    <row r="925" spans="1:141" ht="16.5" customHeight="1">
      <c r="A925" s="17"/>
      <c r="B925" s="17"/>
      <c r="C925" s="17"/>
      <c r="D925" s="145"/>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46"/>
      <c r="AI925" s="146"/>
      <c r="AJ925" s="17"/>
      <c r="AK925" s="17"/>
      <c r="AL925" s="146"/>
      <c r="AM925" s="146"/>
      <c r="AN925" s="17"/>
      <c r="AO925" s="17"/>
      <c r="AP925" s="17"/>
      <c r="AQ925" s="17"/>
      <c r="AR925" s="17"/>
      <c r="AS925" s="17"/>
      <c r="AT925" s="17"/>
      <c r="AU925" s="17"/>
      <c r="AV925" s="17"/>
      <c r="AW925" s="17"/>
      <c r="AX925" s="17"/>
      <c r="AY925" s="17"/>
      <c r="AZ925" s="17"/>
      <c r="BA925" s="17"/>
      <c r="BB925" s="17"/>
      <c r="BC925" s="17"/>
      <c r="BD925" s="17"/>
      <c r="BE925" s="17"/>
      <c r="BF925" s="17"/>
      <c r="BG925" s="17"/>
      <c r="BH925" s="17"/>
      <c r="BI925" s="17"/>
      <c r="BJ925" s="17"/>
      <c r="BK925" s="17"/>
      <c r="BL925" s="17"/>
      <c r="BM925" s="17"/>
      <c r="BN925" s="17"/>
      <c r="BO925" s="17"/>
      <c r="BP925" s="17"/>
      <c r="BQ925" s="17"/>
      <c r="BR925" s="17"/>
      <c r="BS925" s="17"/>
      <c r="BT925" s="17"/>
      <c r="BU925" s="17"/>
      <c r="BV925" s="17"/>
      <c r="BW925" s="17"/>
      <c r="BX925" s="17"/>
      <c r="BY925" s="17"/>
      <c r="BZ925" s="17"/>
      <c r="CA925" s="17"/>
      <c r="CB925" s="17"/>
      <c r="CC925" s="17"/>
      <c r="CD925" s="17"/>
      <c r="CE925" s="17"/>
      <c r="CF925" s="17"/>
      <c r="CG925" s="17"/>
      <c r="CH925" s="17"/>
      <c r="CI925" s="17"/>
      <c r="CJ925" s="17"/>
      <c r="CK925" s="17"/>
      <c r="CL925" s="17"/>
      <c r="CM925" s="17"/>
      <c r="CN925" s="17"/>
      <c r="CO925" s="17"/>
      <c r="CP925" s="17"/>
      <c r="CQ925" s="17"/>
      <c r="CR925" s="17"/>
      <c r="CS925" s="17"/>
      <c r="CT925" s="17"/>
      <c r="CU925" s="17"/>
      <c r="CV925" s="17"/>
      <c r="CW925" s="17"/>
      <c r="CX925" s="17"/>
      <c r="CY925" s="17"/>
      <c r="CZ925" s="17"/>
      <c r="DA925" s="17"/>
      <c r="DB925" s="17"/>
      <c r="DC925" s="17"/>
      <c r="DD925" s="17"/>
      <c r="DE925" s="17"/>
      <c r="DF925" s="17"/>
      <c r="DG925" s="17"/>
      <c r="DH925" s="17"/>
      <c r="DI925" s="17"/>
      <c r="DJ925" s="17"/>
      <c r="DK925" s="17"/>
      <c r="DL925" s="17"/>
      <c r="DM925" s="17"/>
      <c r="DN925" s="17"/>
      <c r="DO925" s="17"/>
      <c r="DP925" s="17"/>
      <c r="DQ925" s="17"/>
      <c r="DR925" s="17"/>
      <c r="DS925" s="17"/>
      <c r="DT925" s="17"/>
      <c r="DU925" s="17"/>
      <c r="DV925" s="111"/>
      <c r="DW925" s="111"/>
      <c r="DX925" s="111"/>
      <c r="DY925" s="111"/>
      <c r="DZ925" s="111"/>
      <c r="EA925" s="111"/>
      <c r="EB925" s="17"/>
      <c r="EC925" s="17"/>
      <c r="ED925" s="17"/>
      <c r="EE925" s="17"/>
      <c r="EF925" s="17"/>
      <c r="EG925" s="17"/>
      <c r="EH925" s="17"/>
      <c r="EI925" s="17"/>
      <c r="EJ925" s="17"/>
      <c r="EK925" s="17"/>
    </row>
    <row r="926" spans="1:141" ht="16.5" customHeight="1">
      <c r="A926" s="17"/>
      <c r="B926" s="17"/>
      <c r="C926" s="17"/>
      <c r="D926" s="145"/>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46"/>
      <c r="AI926" s="146"/>
      <c r="AJ926" s="17"/>
      <c r="AK926" s="17"/>
      <c r="AL926" s="146"/>
      <c r="AM926" s="146"/>
      <c r="AN926" s="17"/>
      <c r="AO926" s="17"/>
      <c r="AP926" s="17"/>
      <c r="AQ926" s="17"/>
      <c r="AR926" s="17"/>
      <c r="AS926" s="17"/>
      <c r="AT926" s="17"/>
      <c r="AU926" s="17"/>
      <c r="AV926" s="17"/>
      <c r="AW926" s="17"/>
      <c r="AX926" s="17"/>
      <c r="AY926" s="17"/>
      <c r="AZ926" s="17"/>
      <c r="BA926" s="17"/>
      <c r="BB926" s="17"/>
      <c r="BC926" s="17"/>
      <c r="BD926" s="17"/>
      <c r="BE926" s="17"/>
      <c r="BF926" s="17"/>
      <c r="BG926" s="17"/>
      <c r="BH926" s="17"/>
      <c r="BI926" s="17"/>
      <c r="BJ926" s="17"/>
      <c r="BK926" s="17"/>
      <c r="BL926" s="17"/>
      <c r="BM926" s="17"/>
      <c r="BN926" s="17"/>
      <c r="BO926" s="17"/>
      <c r="BP926" s="17"/>
      <c r="BQ926" s="17"/>
      <c r="BR926" s="17"/>
      <c r="BS926" s="17"/>
      <c r="BT926" s="17"/>
      <c r="BU926" s="17"/>
      <c r="BV926" s="17"/>
      <c r="BW926" s="17"/>
      <c r="BX926" s="17"/>
      <c r="BY926" s="17"/>
      <c r="BZ926" s="17"/>
      <c r="CA926" s="17"/>
      <c r="CB926" s="17"/>
      <c r="CC926" s="17"/>
      <c r="CD926" s="17"/>
      <c r="CE926" s="17"/>
      <c r="CF926" s="17"/>
      <c r="CG926" s="17"/>
      <c r="CH926" s="17"/>
      <c r="CI926" s="17"/>
      <c r="CJ926" s="17"/>
      <c r="CK926" s="17"/>
      <c r="CL926" s="17"/>
      <c r="CM926" s="17"/>
      <c r="CN926" s="17"/>
      <c r="CO926" s="17"/>
      <c r="CP926" s="17"/>
      <c r="CQ926" s="17"/>
      <c r="CR926" s="17"/>
      <c r="CS926" s="17"/>
      <c r="CT926" s="17"/>
      <c r="CU926" s="17"/>
      <c r="CV926" s="17"/>
      <c r="CW926" s="17"/>
      <c r="CX926" s="17"/>
      <c r="CY926" s="17"/>
      <c r="CZ926" s="17"/>
      <c r="DA926" s="17"/>
      <c r="DB926" s="17"/>
      <c r="DC926" s="17"/>
      <c r="DD926" s="17"/>
      <c r="DE926" s="17"/>
      <c r="DF926" s="17"/>
      <c r="DG926" s="17"/>
      <c r="DH926" s="17"/>
      <c r="DI926" s="17"/>
      <c r="DJ926" s="17"/>
      <c r="DK926" s="17"/>
      <c r="DL926" s="17"/>
      <c r="DM926" s="17"/>
      <c r="DN926" s="17"/>
      <c r="DO926" s="17"/>
      <c r="DP926" s="17"/>
      <c r="DQ926" s="17"/>
      <c r="DR926" s="17"/>
      <c r="DS926" s="17"/>
      <c r="DT926" s="17"/>
      <c r="DU926" s="17"/>
      <c r="DV926" s="111"/>
      <c r="DW926" s="111"/>
      <c r="DX926" s="111"/>
      <c r="DY926" s="111"/>
      <c r="DZ926" s="111"/>
      <c r="EA926" s="111"/>
      <c r="EB926" s="17"/>
      <c r="EC926" s="17"/>
      <c r="ED926" s="17"/>
      <c r="EE926" s="17"/>
      <c r="EF926" s="17"/>
      <c r="EG926" s="17"/>
      <c r="EH926" s="17"/>
      <c r="EI926" s="17"/>
      <c r="EJ926" s="17"/>
      <c r="EK926" s="17"/>
    </row>
    <row r="927" spans="1:141" ht="16.5" customHeight="1">
      <c r="A927" s="17"/>
      <c r="B927" s="17"/>
      <c r="C927" s="17"/>
      <c r="D927" s="145"/>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46"/>
      <c r="AI927" s="146"/>
      <c r="AJ927" s="17"/>
      <c r="AK927" s="17"/>
      <c r="AL927" s="146"/>
      <c r="AM927" s="146"/>
      <c r="AN927" s="17"/>
      <c r="AO927" s="17"/>
      <c r="AP927" s="17"/>
      <c r="AQ927" s="17"/>
      <c r="AR927" s="17"/>
      <c r="AS927" s="17"/>
      <c r="AT927" s="17"/>
      <c r="AU927" s="17"/>
      <c r="AV927" s="17"/>
      <c r="AW927" s="17"/>
      <c r="AX927" s="17"/>
      <c r="AY927" s="17"/>
      <c r="AZ927" s="17"/>
      <c r="BA927" s="17"/>
      <c r="BB927" s="17"/>
      <c r="BC927" s="17"/>
      <c r="BD927" s="17"/>
      <c r="BE927" s="17"/>
      <c r="BF927" s="17"/>
      <c r="BG927" s="17"/>
      <c r="BH927" s="17"/>
      <c r="BI927" s="17"/>
      <c r="BJ927" s="17"/>
      <c r="BK927" s="17"/>
      <c r="BL927" s="17"/>
      <c r="BM927" s="17"/>
      <c r="BN927" s="17"/>
      <c r="BO927" s="17"/>
      <c r="BP927" s="17"/>
      <c r="BQ927" s="17"/>
      <c r="BR927" s="17"/>
      <c r="BS927" s="17"/>
      <c r="BT927" s="17"/>
      <c r="BU927" s="17"/>
      <c r="BV927" s="17"/>
      <c r="BW927" s="17"/>
      <c r="BX927" s="17"/>
      <c r="BY927" s="17"/>
      <c r="BZ927" s="17"/>
      <c r="CA927" s="17"/>
      <c r="CB927" s="17"/>
      <c r="CC927" s="17"/>
      <c r="CD927" s="17"/>
      <c r="CE927" s="17"/>
      <c r="CF927" s="17"/>
      <c r="CG927" s="17"/>
      <c r="CH927" s="17"/>
      <c r="CI927" s="17"/>
      <c r="CJ927" s="17"/>
      <c r="CK927" s="17"/>
      <c r="CL927" s="17"/>
      <c r="CM927" s="17"/>
      <c r="CN927" s="17"/>
      <c r="CO927" s="17"/>
      <c r="CP927" s="17"/>
      <c r="CQ927" s="17"/>
      <c r="CR927" s="17"/>
      <c r="CS927" s="17"/>
      <c r="CT927" s="17"/>
      <c r="CU927" s="17"/>
      <c r="CV927" s="17"/>
      <c r="CW927" s="17"/>
      <c r="CX927" s="17"/>
      <c r="CY927" s="17"/>
      <c r="CZ927" s="17"/>
      <c r="DA927" s="17"/>
      <c r="DB927" s="17"/>
      <c r="DC927" s="17"/>
      <c r="DD927" s="17"/>
      <c r="DE927" s="17"/>
      <c r="DF927" s="17"/>
      <c r="DG927" s="17"/>
      <c r="DH927" s="17"/>
      <c r="DI927" s="17"/>
      <c r="DJ927" s="17"/>
      <c r="DK927" s="17"/>
      <c r="DL927" s="17"/>
      <c r="DM927" s="17"/>
      <c r="DN927" s="17"/>
      <c r="DO927" s="17"/>
      <c r="DP927" s="17"/>
      <c r="DQ927" s="17"/>
      <c r="DR927" s="17"/>
      <c r="DS927" s="17"/>
      <c r="DT927" s="17"/>
      <c r="DU927" s="17"/>
      <c r="DV927" s="111"/>
      <c r="DW927" s="111"/>
      <c r="DX927" s="111"/>
      <c r="DY927" s="111"/>
      <c r="DZ927" s="111"/>
      <c r="EA927" s="111"/>
      <c r="EB927" s="17"/>
      <c r="EC927" s="17"/>
      <c r="ED927" s="17"/>
      <c r="EE927" s="17"/>
      <c r="EF927" s="17"/>
      <c r="EG927" s="17"/>
      <c r="EH927" s="17"/>
      <c r="EI927" s="17"/>
      <c r="EJ927" s="17"/>
      <c r="EK927" s="17"/>
    </row>
    <row r="928" spans="1:141" ht="16.5" customHeight="1">
      <c r="A928" s="17"/>
      <c r="B928" s="17"/>
      <c r="C928" s="17"/>
      <c r="D928" s="145"/>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46"/>
      <c r="AI928" s="146"/>
      <c r="AJ928" s="17"/>
      <c r="AK928" s="17"/>
      <c r="AL928" s="146"/>
      <c r="AM928" s="146"/>
      <c r="AN928" s="17"/>
      <c r="AO928" s="17"/>
      <c r="AP928" s="17"/>
      <c r="AQ928" s="17"/>
      <c r="AR928" s="17"/>
      <c r="AS928" s="17"/>
      <c r="AT928" s="17"/>
      <c r="AU928" s="17"/>
      <c r="AV928" s="17"/>
      <c r="AW928" s="17"/>
      <c r="AX928" s="17"/>
      <c r="AY928" s="17"/>
      <c r="AZ928" s="17"/>
      <c r="BA928" s="17"/>
      <c r="BB928" s="17"/>
      <c r="BC928" s="17"/>
      <c r="BD928" s="17"/>
      <c r="BE928" s="17"/>
      <c r="BF928" s="17"/>
      <c r="BG928" s="17"/>
      <c r="BH928" s="17"/>
      <c r="BI928" s="17"/>
      <c r="BJ928" s="17"/>
      <c r="BK928" s="17"/>
      <c r="BL928" s="17"/>
      <c r="BM928" s="17"/>
      <c r="BN928" s="17"/>
      <c r="BO928" s="17"/>
      <c r="BP928" s="17"/>
      <c r="BQ928" s="17"/>
      <c r="BR928" s="17"/>
      <c r="BS928" s="17"/>
      <c r="BT928" s="17"/>
      <c r="BU928" s="17"/>
      <c r="BV928" s="17"/>
      <c r="BW928" s="17"/>
      <c r="BX928" s="17"/>
      <c r="BY928" s="17"/>
      <c r="BZ928" s="17"/>
      <c r="CA928" s="17"/>
      <c r="CB928" s="17"/>
      <c r="CC928" s="17"/>
      <c r="CD928" s="17"/>
      <c r="CE928" s="17"/>
      <c r="CF928" s="17"/>
      <c r="CG928" s="17"/>
      <c r="CH928" s="17"/>
      <c r="CI928" s="17"/>
      <c r="CJ928" s="17"/>
      <c r="CK928" s="17"/>
      <c r="CL928" s="17"/>
      <c r="CM928" s="17"/>
      <c r="CN928" s="17"/>
      <c r="CO928" s="17"/>
      <c r="CP928" s="17"/>
      <c r="CQ928" s="17"/>
      <c r="CR928" s="17"/>
      <c r="CS928" s="17"/>
      <c r="CT928" s="17"/>
      <c r="CU928" s="17"/>
      <c r="CV928" s="17"/>
      <c r="CW928" s="17"/>
      <c r="CX928" s="17"/>
      <c r="CY928" s="17"/>
      <c r="CZ928" s="17"/>
      <c r="DA928" s="17"/>
      <c r="DB928" s="17"/>
      <c r="DC928" s="17"/>
      <c r="DD928" s="17"/>
      <c r="DE928" s="17"/>
      <c r="DF928" s="17"/>
      <c r="DG928" s="17"/>
      <c r="DH928" s="17"/>
      <c r="DI928" s="17"/>
      <c r="DJ928" s="17"/>
      <c r="DK928" s="17"/>
      <c r="DL928" s="17"/>
      <c r="DM928" s="17"/>
      <c r="DN928" s="17"/>
      <c r="DO928" s="17"/>
      <c r="DP928" s="17"/>
      <c r="DQ928" s="17"/>
      <c r="DR928" s="17"/>
      <c r="DS928" s="17"/>
      <c r="DT928" s="17"/>
      <c r="DU928" s="17"/>
      <c r="DV928" s="111"/>
      <c r="DW928" s="111"/>
      <c r="DX928" s="111"/>
      <c r="DY928" s="111"/>
      <c r="DZ928" s="111"/>
      <c r="EA928" s="111"/>
      <c r="EB928" s="17"/>
      <c r="EC928" s="17"/>
      <c r="ED928" s="17"/>
      <c r="EE928" s="17"/>
      <c r="EF928" s="17"/>
      <c r="EG928" s="17"/>
      <c r="EH928" s="17"/>
      <c r="EI928" s="17"/>
      <c r="EJ928" s="17"/>
      <c r="EK928" s="17"/>
    </row>
    <row r="929" spans="1:141" ht="16.5" customHeight="1">
      <c r="A929" s="17"/>
      <c r="B929" s="17"/>
      <c r="C929" s="17"/>
      <c r="D929" s="145"/>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46"/>
      <c r="AI929" s="146"/>
      <c r="AJ929" s="17"/>
      <c r="AK929" s="17"/>
      <c r="AL929" s="146"/>
      <c r="AM929" s="146"/>
      <c r="AN929" s="17"/>
      <c r="AO929" s="17"/>
      <c r="AP929" s="17"/>
      <c r="AQ929" s="17"/>
      <c r="AR929" s="17"/>
      <c r="AS929" s="17"/>
      <c r="AT929" s="17"/>
      <c r="AU929" s="17"/>
      <c r="AV929" s="17"/>
      <c r="AW929" s="17"/>
      <c r="AX929" s="17"/>
      <c r="AY929" s="17"/>
      <c r="AZ929" s="17"/>
      <c r="BA929" s="17"/>
      <c r="BB929" s="17"/>
      <c r="BC929" s="17"/>
      <c r="BD929" s="17"/>
      <c r="BE929" s="17"/>
      <c r="BF929" s="17"/>
      <c r="BG929" s="17"/>
      <c r="BH929" s="17"/>
      <c r="BI929" s="17"/>
      <c r="BJ929" s="17"/>
      <c r="BK929" s="17"/>
      <c r="BL929" s="17"/>
      <c r="BM929" s="17"/>
      <c r="BN929" s="17"/>
      <c r="BO929" s="17"/>
      <c r="BP929" s="17"/>
      <c r="BQ929" s="17"/>
      <c r="BR929" s="17"/>
      <c r="BS929" s="17"/>
      <c r="BT929" s="17"/>
      <c r="BU929" s="17"/>
      <c r="BV929" s="17"/>
      <c r="BW929" s="17"/>
      <c r="BX929" s="17"/>
      <c r="BY929" s="17"/>
      <c r="BZ929" s="17"/>
      <c r="CA929" s="17"/>
      <c r="CB929" s="17"/>
      <c r="CC929" s="17"/>
      <c r="CD929" s="17"/>
      <c r="CE929" s="17"/>
      <c r="CF929" s="17"/>
      <c r="CG929" s="17"/>
      <c r="CH929" s="17"/>
      <c r="CI929" s="17"/>
      <c r="CJ929" s="17"/>
      <c r="CK929" s="17"/>
      <c r="CL929" s="17"/>
      <c r="CM929" s="17"/>
      <c r="CN929" s="17"/>
      <c r="CO929" s="17"/>
      <c r="CP929" s="17"/>
      <c r="CQ929" s="17"/>
      <c r="CR929" s="17"/>
      <c r="CS929" s="17"/>
      <c r="CT929" s="17"/>
      <c r="CU929" s="17"/>
      <c r="CV929" s="17"/>
      <c r="CW929" s="17"/>
      <c r="CX929" s="17"/>
      <c r="CY929" s="17"/>
      <c r="CZ929" s="17"/>
      <c r="DA929" s="17"/>
      <c r="DB929" s="17"/>
      <c r="DC929" s="17"/>
      <c r="DD929" s="17"/>
      <c r="DE929" s="17"/>
      <c r="DF929" s="17"/>
      <c r="DG929" s="17"/>
      <c r="DH929" s="17"/>
      <c r="DI929" s="17"/>
      <c r="DJ929" s="17"/>
      <c r="DK929" s="17"/>
      <c r="DL929" s="17"/>
      <c r="DM929" s="17"/>
      <c r="DN929" s="17"/>
      <c r="DO929" s="17"/>
      <c r="DP929" s="17"/>
      <c r="DQ929" s="17"/>
      <c r="DR929" s="17"/>
      <c r="DS929" s="17"/>
      <c r="DT929" s="17"/>
      <c r="DU929" s="17"/>
      <c r="DV929" s="111"/>
      <c r="DW929" s="111"/>
      <c r="DX929" s="111"/>
      <c r="DY929" s="111"/>
      <c r="DZ929" s="111"/>
      <c r="EA929" s="111"/>
      <c r="EB929" s="17"/>
      <c r="EC929" s="17"/>
      <c r="ED929" s="17"/>
      <c r="EE929" s="17"/>
      <c r="EF929" s="17"/>
      <c r="EG929" s="17"/>
      <c r="EH929" s="17"/>
      <c r="EI929" s="17"/>
      <c r="EJ929" s="17"/>
      <c r="EK929" s="17"/>
    </row>
    <row r="930" spans="1:141" ht="16.5" customHeight="1">
      <c r="A930" s="17"/>
      <c r="B930" s="17"/>
      <c r="C930" s="17"/>
      <c r="D930" s="145"/>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46"/>
      <c r="AI930" s="146"/>
      <c r="AJ930" s="17"/>
      <c r="AK930" s="17"/>
      <c r="AL930" s="146"/>
      <c r="AM930" s="146"/>
      <c r="AN930" s="17"/>
      <c r="AO930" s="17"/>
      <c r="AP930" s="17"/>
      <c r="AQ930" s="17"/>
      <c r="AR930" s="17"/>
      <c r="AS930" s="17"/>
      <c r="AT930" s="17"/>
      <c r="AU930" s="17"/>
      <c r="AV930" s="17"/>
      <c r="AW930" s="17"/>
      <c r="AX930" s="17"/>
      <c r="AY930" s="17"/>
      <c r="AZ930" s="17"/>
      <c r="BA930" s="17"/>
      <c r="BB930" s="17"/>
      <c r="BC930" s="17"/>
      <c r="BD930" s="17"/>
      <c r="BE930" s="17"/>
      <c r="BF930" s="17"/>
      <c r="BG930" s="17"/>
      <c r="BH930" s="17"/>
      <c r="BI930" s="17"/>
      <c r="BJ930" s="17"/>
      <c r="BK930" s="17"/>
      <c r="BL930" s="17"/>
      <c r="BM930" s="17"/>
      <c r="BN930" s="17"/>
      <c r="BO930" s="17"/>
      <c r="BP930" s="17"/>
      <c r="BQ930" s="17"/>
      <c r="BR930" s="17"/>
      <c r="BS930" s="17"/>
      <c r="BT930" s="17"/>
      <c r="BU930" s="17"/>
      <c r="BV930" s="17"/>
      <c r="BW930" s="17"/>
      <c r="BX930" s="17"/>
      <c r="BY930" s="17"/>
      <c r="BZ930" s="17"/>
      <c r="CA930" s="17"/>
      <c r="CB930" s="17"/>
      <c r="CC930" s="17"/>
      <c r="CD930" s="17"/>
      <c r="CE930" s="17"/>
      <c r="CF930" s="17"/>
      <c r="CG930" s="17"/>
      <c r="CH930" s="17"/>
      <c r="CI930" s="17"/>
      <c r="CJ930" s="17"/>
      <c r="CK930" s="17"/>
      <c r="CL930" s="17"/>
      <c r="CM930" s="17"/>
      <c r="CN930" s="17"/>
      <c r="CO930" s="17"/>
      <c r="CP930" s="17"/>
      <c r="CQ930" s="17"/>
      <c r="CR930" s="17"/>
      <c r="CS930" s="17"/>
      <c r="CT930" s="17"/>
      <c r="CU930" s="17"/>
      <c r="CV930" s="17"/>
      <c r="CW930" s="17"/>
      <c r="CX930" s="17"/>
      <c r="CY930" s="17"/>
      <c r="CZ930" s="17"/>
      <c r="DA930" s="17"/>
      <c r="DB930" s="17"/>
      <c r="DC930" s="17"/>
      <c r="DD930" s="17"/>
      <c r="DE930" s="17"/>
      <c r="DF930" s="17"/>
      <c r="DG930" s="17"/>
      <c r="DH930" s="17"/>
      <c r="DI930" s="17"/>
      <c r="DJ930" s="17"/>
      <c r="DK930" s="17"/>
      <c r="DL930" s="17"/>
      <c r="DM930" s="17"/>
      <c r="DN930" s="17"/>
      <c r="DO930" s="17"/>
      <c r="DP930" s="17"/>
      <c r="DQ930" s="17"/>
      <c r="DR930" s="17"/>
      <c r="DS930" s="17"/>
      <c r="DT930" s="17"/>
      <c r="DU930" s="17"/>
      <c r="DV930" s="111"/>
      <c r="DW930" s="111"/>
      <c r="DX930" s="111"/>
      <c r="DY930" s="111"/>
      <c r="DZ930" s="111"/>
      <c r="EA930" s="111"/>
      <c r="EB930" s="17"/>
      <c r="EC930" s="17"/>
      <c r="ED930" s="17"/>
      <c r="EE930" s="17"/>
      <c r="EF930" s="17"/>
      <c r="EG930" s="17"/>
      <c r="EH930" s="17"/>
      <c r="EI930" s="17"/>
      <c r="EJ930" s="17"/>
      <c r="EK930" s="17"/>
    </row>
    <row r="931" spans="1:141" ht="16.5" customHeight="1">
      <c r="A931" s="17"/>
      <c r="B931" s="17"/>
      <c r="C931" s="17"/>
      <c r="D931" s="145"/>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46"/>
      <c r="AI931" s="146"/>
      <c r="AJ931" s="17"/>
      <c r="AK931" s="17"/>
      <c r="AL931" s="146"/>
      <c r="AM931" s="146"/>
      <c r="AN931" s="17"/>
      <c r="AO931" s="17"/>
      <c r="AP931" s="17"/>
      <c r="AQ931" s="17"/>
      <c r="AR931" s="17"/>
      <c r="AS931" s="17"/>
      <c r="AT931" s="17"/>
      <c r="AU931" s="17"/>
      <c r="AV931" s="17"/>
      <c r="AW931" s="17"/>
      <c r="AX931" s="17"/>
      <c r="AY931" s="17"/>
      <c r="AZ931" s="17"/>
      <c r="BA931" s="17"/>
      <c r="BB931" s="17"/>
      <c r="BC931" s="17"/>
      <c r="BD931" s="17"/>
      <c r="BE931" s="17"/>
      <c r="BF931" s="17"/>
      <c r="BG931" s="17"/>
      <c r="BH931" s="17"/>
      <c r="BI931" s="17"/>
      <c r="BJ931" s="17"/>
      <c r="BK931" s="17"/>
      <c r="BL931" s="17"/>
      <c r="BM931" s="17"/>
      <c r="BN931" s="17"/>
      <c r="BO931" s="17"/>
      <c r="BP931" s="17"/>
      <c r="BQ931" s="17"/>
      <c r="BR931" s="17"/>
      <c r="BS931" s="17"/>
      <c r="BT931" s="17"/>
      <c r="BU931" s="17"/>
      <c r="BV931" s="17"/>
      <c r="BW931" s="17"/>
      <c r="BX931" s="17"/>
      <c r="BY931" s="17"/>
      <c r="BZ931" s="17"/>
      <c r="CA931" s="17"/>
      <c r="CB931" s="17"/>
      <c r="CC931" s="17"/>
      <c r="CD931" s="17"/>
      <c r="CE931" s="17"/>
      <c r="CF931" s="17"/>
      <c r="CG931" s="17"/>
      <c r="CH931" s="17"/>
      <c r="CI931" s="17"/>
      <c r="CJ931" s="17"/>
      <c r="CK931" s="17"/>
      <c r="CL931" s="17"/>
      <c r="CM931" s="17"/>
      <c r="CN931" s="17"/>
      <c r="CO931" s="17"/>
      <c r="CP931" s="17"/>
      <c r="CQ931" s="17"/>
      <c r="CR931" s="17"/>
      <c r="CS931" s="17"/>
      <c r="CT931" s="17"/>
      <c r="CU931" s="17"/>
      <c r="CV931" s="17"/>
      <c r="CW931" s="17"/>
      <c r="CX931" s="17"/>
      <c r="CY931" s="17"/>
      <c r="CZ931" s="17"/>
      <c r="DA931" s="17"/>
      <c r="DB931" s="17"/>
      <c r="DC931" s="17"/>
      <c r="DD931" s="17"/>
      <c r="DE931" s="17"/>
      <c r="DF931" s="17"/>
      <c r="DG931" s="17"/>
      <c r="DH931" s="17"/>
      <c r="DI931" s="17"/>
      <c r="DJ931" s="17"/>
      <c r="DK931" s="17"/>
      <c r="DL931" s="17"/>
      <c r="DM931" s="17"/>
      <c r="DN931" s="17"/>
      <c r="DO931" s="17"/>
      <c r="DP931" s="17"/>
      <c r="DQ931" s="17"/>
      <c r="DR931" s="17"/>
      <c r="DS931" s="17"/>
      <c r="DT931" s="17"/>
      <c r="DU931" s="17"/>
      <c r="DV931" s="111"/>
      <c r="DW931" s="111"/>
      <c r="DX931" s="111"/>
      <c r="DY931" s="111"/>
      <c r="DZ931" s="111"/>
      <c r="EA931" s="111"/>
      <c r="EB931" s="17"/>
      <c r="EC931" s="17"/>
      <c r="ED931" s="17"/>
      <c r="EE931" s="17"/>
      <c r="EF931" s="17"/>
      <c r="EG931" s="17"/>
      <c r="EH931" s="17"/>
      <c r="EI931" s="17"/>
      <c r="EJ931" s="17"/>
      <c r="EK931" s="17"/>
    </row>
    <row r="932" spans="1:141" ht="16.5" customHeight="1">
      <c r="A932" s="17"/>
      <c r="B932" s="17"/>
      <c r="C932" s="17"/>
      <c r="D932" s="145"/>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46"/>
      <c r="AI932" s="146"/>
      <c r="AJ932" s="17"/>
      <c r="AK932" s="17"/>
      <c r="AL932" s="146"/>
      <c r="AM932" s="146"/>
      <c r="AN932" s="17"/>
      <c r="AO932" s="17"/>
      <c r="AP932" s="17"/>
      <c r="AQ932" s="17"/>
      <c r="AR932" s="17"/>
      <c r="AS932" s="17"/>
      <c r="AT932" s="17"/>
      <c r="AU932" s="17"/>
      <c r="AV932" s="17"/>
      <c r="AW932" s="17"/>
      <c r="AX932" s="17"/>
      <c r="AY932" s="17"/>
      <c r="AZ932" s="17"/>
      <c r="BA932" s="17"/>
      <c r="BB932" s="17"/>
      <c r="BC932" s="17"/>
      <c r="BD932" s="17"/>
      <c r="BE932" s="17"/>
      <c r="BF932" s="17"/>
      <c r="BG932" s="17"/>
      <c r="BH932" s="17"/>
      <c r="BI932" s="17"/>
      <c r="BJ932" s="17"/>
      <c r="BK932" s="17"/>
      <c r="BL932" s="17"/>
      <c r="BM932" s="17"/>
      <c r="BN932" s="17"/>
      <c r="BO932" s="17"/>
      <c r="BP932" s="17"/>
      <c r="BQ932" s="17"/>
      <c r="BR932" s="17"/>
      <c r="BS932" s="17"/>
      <c r="BT932" s="17"/>
      <c r="BU932" s="17"/>
      <c r="BV932" s="17"/>
      <c r="BW932" s="17"/>
      <c r="BX932" s="17"/>
      <c r="BY932" s="17"/>
      <c r="BZ932" s="17"/>
      <c r="CA932" s="17"/>
      <c r="CB932" s="17"/>
      <c r="CC932" s="17"/>
      <c r="CD932" s="17"/>
      <c r="CE932" s="17"/>
      <c r="CF932" s="17"/>
      <c r="CG932" s="17"/>
      <c r="CH932" s="17"/>
      <c r="CI932" s="17"/>
      <c r="CJ932" s="17"/>
      <c r="CK932" s="17"/>
      <c r="CL932" s="17"/>
      <c r="CM932" s="17"/>
      <c r="CN932" s="17"/>
      <c r="CO932" s="17"/>
      <c r="CP932" s="17"/>
      <c r="CQ932" s="17"/>
      <c r="CR932" s="17"/>
      <c r="CS932" s="17"/>
      <c r="CT932" s="17"/>
      <c r="CU932" s="17"/>
      <c r="CV932" s="17"/>
      <c r="CW932" s="17"/>
      <c r="CX932" s="17"/>
      <c r="CY932" s="17"/>
      <c r="CZ932" s="17"/>
      <c r="DA932" s="17"/>
      <c r="DB932" s="17"/>
      <c r="DC932" s="17"/>
      <c r="DD932" s="17"/>
      <c r="DE932" s="17"/>
      <c r="DF932" s="17"/>
      <c r="DG932" s="17"/>
      <c r="DH932" s="17"/>
      <c r="DI932" s="17"/>
      <c r="DJ932" s="17"/>
      <c r="DK932" s="17"/>
      <c r="DL932" s="17"/>
      <c r="DM932" s="17"/>
      <c r="DN932" s="17"/>
      <c r="DO932" s="17"/>
      <c r="DP932" s="17"/>
      <c r="DQ932" s="17"/>
      <c r="DR932" s="17"/>
      <c r="DS932" s="17"/>
      <c r="DT932" s="17"/>
      <c r="DU932" s="17"/>
      <c r="DV932" s="111"/>
      <c r="DW932" s="111"/>
      <c r="DX932" s="111"/>
      <c r="DY932" s="111"/>
      <c r="DZ932" s="111"/>
      <c r="EA932" s="111"/>
      <c r="EB932" s="17"/>
      <c r="EC932" s="17"/>
      <c r="ED932" s="17"/>
      <c r="EE932" s="17"/>
      <c r="EF932" s="17"/>
      <c r="EG932" s="17"/>
      <c r="EH932" s="17"/>
      <c r="EI932" s="17"/>
      <c r="EJ932" s="17"/>
      <c r="EK932" s="17"/>
    </row>
    <row r="933" spans="1:141" ht="16.5" customHeight="1">
      <c r="A933" s="17"/>
      <c r="B933" s="17"/>
      <c r="C933" s="17"/>
      <c r="D933" s="145"/>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46"/>
      <c r="AI933" s="146"/>
      <c r="AJ933" s="17"/>
      <c r="AK933" s="17"/>
      <c r="AL933" s="146"/>
      <c r="AM933" s="146"/>
      <c r="AN933" s="17"/>
      <c r="AO933" s="17"/>
      <c r="AP933" s="17"/>
      <c r="AQ933" s="17"/>
      <c r="AR933" s="17"/>
      <c r="AS933" s="17"/>
      <c r="AT933" s="17"/>
      <c r="AU933" s="17"/>
      <c r="AV933" s="17"/>
      <c r="AW933" s="17"/>
      <c r="AX933" s="17"/>
      <c r="AY933" s="17"/>
      <c r="AZ933" s="17"/>
      <c r="BA933" s="17"/>
      <c r="BB933" s="17"/>
      <c r="BC933" s="17"/>
      <c r="BD933" s="17"/>
      <c r="BE933" s="17"/>
      <c r="BF933" s="17"/>
      <c r="BG933" s="17"/>
      <c r="BH933" s="17"/>
      <c r="BI933" s="17"/>
      <c r="BJ933" s="17"/>
      <c r="BK933" s="17"/>
      <c r="BL933" s="17"/>
      <c r="BM933" s="17"/>
      <c r="BN933" s="17"/>
      <c r="BO933" s="17"/>
      <c r="BP933" s="17"/>
      <c r="BQ933" s="17"/>
      <c r="BR933" s="17"/>
      <c r="BS933" s="17"/>
      <c r="BT933" s="17"/>
      <c r="BU933" s="17"/>
      <c r="BV933" s="17"/>
      <c r="BW933" s="17"/>
      <c r="BX933" s="17"/>
      <c r="BY933" s="17"/>
      <c r="BZ933" s="17"/>
      <c r="CA933" s="17"/>
      <c r="CB933" s="17"/>
      <c r="CC933" s="17"/>
      <c r="CD933" s="17"/>
      <c r="CE933" s="17"/>
      <c r="CF933" s="17"/>
      <c r="CG933" s="17"/>
      <c r="CH933" s="17"/>
      <c r="CI933" s="17"/>
      <c r="CJ933" s="17"/>
      <c r="CK933" s="17"/>
      <c r="CL933" s="17"/>
      <c r="CM933" s="17"/>
      <c r="CN933" s="17"/>
      <c r="CO933" s="17"/>
      <c r="CP933" s="17"/>
      <c r="CQ933" s="17"/>
      <c r="CR933" s="17"/>
      <c r="CS933" s="17"/>
      <c r="CT933" s="17"/>
      <c r="CU933" s="17"/>
      <c r="CV933" s="17"/>
      <c r="CW933" s="17"/>
      <c r="CX933" s="17"/>
      <c r="CY933" s="17"/>
      <c r="CZ933" s="17"/>
      <c r="DA933" s="17"/>
      <c r="DB933" s="17"/>
      <c r="DC933" s="17"/>
      <c r="DD933" s="17"/>
      <c r="DE933" s="17"/>
      <c r="DF933" s="17"/>
      <c r="DG933" s="17"/>
      <c r="DH933" s="17"/>
      <c r="DI933" s="17"/>
      <c r="DJ933" s="17"/>
      <c r="DK933" s="17"/>
      <c r="DL933" s="17"/>
      <c r="DM933" s="17"/>
      <c r="DN933" s="17"/>
      <c r="DO933" s="17"/>
      <c r="DP933" s="17"/>
      <c r="DQ933" s="17"/>
      <c r="DR933" s="17"/>
      <c r="DS933" s="17"/>
      <c r="DT933" s="17"/>
      <c r="DU933" s="17"/>
      <c r="DV933" s="111"/>
      <c r="DW933" s="111"/>
      <c r="DX933" s="111"/>
      <c r="DY933" s="111"/>
      <c r="DZ933" s="111"/>
      <c r="EA933" s="111"/>
      <c r="EB933" s="17"/>
      <c r="EC933" s="17"/>
      <c r="ED933" s="17"/>
      <c r="EE933" s="17"/>
      <c r="EF933" s="17"/>
      <c r="EG933" s="17"/>
      <c r="EH933" s="17"/>
      <c r="EI933" s="17"/>
      <c r="EJ933" s="17"/>
      <c r="EK933" s="17"/>
    </row>
    <row r="934" spans="1:141" ht="16.5" customHeight="1">
      <c r="A934" s="17"/>
      <c r="B934" s="17"/>
      <c r="C934" s="17"/>
      <c r="D934" s="145"/>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46"/>
      <c r="AI934" s="146"/>
      <c r="AJ934" s="17"/>
      <c r="AK934" s="17"/>
      <c r="AL934" s="146"/>
      <c r="AM934" s="146"/>
      <c r="AN934" s="17"/>
      <c r="AO934" s="17"/>
      <c r="AP934" s="17"/>
      <c r="AQ934" s="17"/>
      <c r="AR934" s="17"/>
      <c r="AS934" s="17"/>
      <c r="AT934" s="17"/>
      <c r="AU934" s="17"/>
      <c r="AV934" s="17"/>
      <c r="AW934" s="17"/>
      <c r="AX934" s="17"/>
      <c r="AY934" s="17"/>
      <c r="AZ934" s="17"/>
      <c r="BA934" s="17"/>
      <c r="BB934" s="17"/>
      <c r="BC934" s="17"/>
      <c r="BD934" s="17"/>
      <c r="BE934" s="17"/>
      <c r="BF934" s="17"/>
      <c r="BG934" s="17"/>
      <c r="BH934" s="17"/>
      <c r="BI934" s="17"/>
      <c r="BJ934" s="17"/>
      <c r="BK934" s="17"/>
      <c r="BL934" s="17"/>
      <c r="BM934" s="17"/>
      <c r="BN934" s="17"/>
      <c r="BO934" s="17"/>
      <c r="BP934" s="17"/>
      <c r="BQ934" s="17"/>
      <c r="BR934" s="17"/>
      <c r="BS934" s="17"/>
      <c r="BT934" s="17"/>
      <c r="BU934" s="17"/>
      <c r="BV934" s="17"/>
      <c r="BW934" s="17"/>
      <c r="BX934" s="17"/>
      <c r="BY934" s="17"/>
      <c r="BZ934" s="17"/>
      <c r="CA934" s="17"/>
      <c r="CB934" s="17"/>
      <c r="CC934" s="17"/>
      <c r="CD934" s="17"/>
      <c r="CE934" s="17"/>
      <c r="CF934" s="17"/>
      <c r="CG934" s="17"/>
      <c r="CH934" s="17"/>
      <c r="CI934" s="17"/>
      <c r="CJ934" s="17"/>
      <c r="CK934" s="17"/>
      <c r="CL934" s="17"/>
      <c r="CM934" s="17"/>
      <c r="CN934" s="17"/>
      <c r="CO934" s="17"/>
      <c r="CP934" s="17"/>
      <c r="CQ934" s="17"/>
      <c r="CR934" s="17"/>
      <c r="CS934" s="17"/>
      <c r="CT934" s="17"/>
      <c r="CU934" s="17"/>
      <c r="CV934" s="17"/>
      <c r="CW934" s="17"/>
      <c r="CX934" s="17"/>
      <c r="CY934" s="17"/>
      <c r="CZ934" s="17"/>
      <c r="DA934" s="17"/>
      <c r="DB934" s="17"/>
      <c r="DC934" s="17"/>
      <c r="DD934" s="17"/>
      <c r="DE934" s="17"/>
      <c r="DF934" s="17"/>
      <c r="DG934" s="17"/>
      <c r="DH934" s="17"/>
      <c r="DI934" s="17"/>
      <c r="DJ934" s="17"/>
      <c r="DK934" s="17"/>
      <c r="DL934" s="17"/>
      <c r="DM934" s="17"/>
      <c r="DN934" s="17"/>
      <c r="DO934" s="17"/>
      <c r="DP934" s="17"/>
      <c r="DQ934" s="17"/>
      <c r="DR934" s="17"/>
      <c r="DS934" s="17"/>
      <c r="DT934" s="17"/>
      <c r="DU934" s="17"/>
      <c r="DV934" s="111"/>
      <c r="DW934" s="111"/>
      <c r="DX934" s="111"/>
      <c r="DY934" s="111"/>
      <c r="DZ934" s="111"/>
      <c r="EA934" s="111"/>
      <c r="EB934" s="17"/>
      <c r="EC934" s="17"/>
      <c r="ED934" s="17"/>
      <c r="EE934" s="17"/>
      <c r="EF934" s="17"/>
      <c r="EG934" s="17"/>
      <c r="EH934" s="17"/>
      <c r="EI934" s="17"/>
      <c r="EJ934" s="17"/>
      <c r="EK934" s="17"/>
    </row>
    <row r="935" spans="1:141" ht="16.5" customHeight="1">
      <c r="A935" s="17"/>
      <c r="B935" s="17"/>
      <c r="C935" s="17"/>
      <c r="D935" s="145"/>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46"/>
      <c r="AI935" s="146"/>
      <c r="AJ935" s="17"/>
      <c r="AK935" s="17"/>
      <c r="AL935" s="146"/>
      <c r="AM935" s="146"/>
      <c r="AN935" s="17"/>
      <c r="AO935" s="17"/>
      <c r="AP935" s="17"/>
      <c r="AQ935" s="17"/>
      <c r="AR935" s="17"/>
      <c r="AS935" s="17"/>
      <c r="AT935" s="17"/>
      <c r="AU935" s="17"/>
      <c r="AV935" s="17"/>
      <c r="AW935" s="17"/>
      <c r="AX935" s="17"/>
      <c r="AY935" s="17"/>
      <c r="AZ935" s="17"/>
      <c r="BA935" s="17"/>
      <c r="BB935" s="17"/>
      <c r="BC935" s="17"/>
      <c r="BD935" s="17"/>
      <c r="BE935" s="17"/>
      <c r="BF935" s="17"/>
      <c r="BG935" s="17"/>
      <c r="BH935" s="17"/>
      <c r="BI935" s="17"/>
      <c r="BJ935" s="17"/>
      <c r="BK935" s="17"/>
      <c r="BL935" s="17"/>
      <c r="BM935" s="17"/>
      <c r="BN935" s="17"/>
      <c r="BO935" s="17"/>
      <c r="BP935" s="17"/>
      <c r="BQ935" s="17"/>
      <c r="BR935" s="17"/>
      <c r="BS935" s="17"/>
      <c r="BT935" s="17"/>
      <c r="BU935" s="17"/>
      <c r="BV935" s="17"/>
      <c r="BW935" s="17"/>
      <c r="BX935" s="17"/>
      <c r="BY935" s="17"/>
      <c r="BZ935" s="17"/>
      <c r="CA935" s="17"/>
      <c r="CB935" s="17"/>
      <c r="CC935" s="17"/>
      <c r="CD935" s="17"/>
      <c r="CE935" s="17"/>
      <c r="CF935" s="17"/>
      <c r="CG935" s="17"/>
      <c r="CH935" s="17"/>
      <c r="CI935" s="17"/>
      <c r="CJ935" s="17"/>
      <c r="CK935" s="17"/>
      <c r="CL935" s="17"/>
      <c r="CM935" s="17"/>
      <c r="CN935" s="17"/>
      <c r="CO935" s="17"/>
      <c r="CP935" s="17"/>
      <c r="CQ935" s="17"/>
      <c r="CR935" s="17"/>
      <c r="CS935" s="17"/>
      <c r="CT935" s="17"/>
      <c r="CU935" s="17"/>
      <c r="CV935" s="17"/>
      <c r="CW935" s="17"/>
      <c r="CX935" s="17"/>
      <c r="CY935" s="17"/>
      <c r="CZ935" s="17"/>
      <c r="DA935" s="17"/>
      <c r="DB935" s="17"/>
      <c r="DC935" s="17"/>
      <c r="DD935" s="17"/>
      <c r="DE935" s="17"/>
      <c r="DF935" s="17"/>
      <c r="DG935" s="17"/>
      <c r="DH935" s="17"/>
      <c r="DI935" s="17"/>
      <c r="DJ935" s="17"/>
      <c r="DK935" s="17"/>
      <c r="DL935" s="17"/>
      <c r="DM935" s="17"/>
      <c r="DN935" s="17"/>
      <c r="DO935" s="17"/>
      <c r="DP935" s="17"/>
      <c r="DQ935" s="17"/>
      <c r="DR935" s="17"/>
      <c r="DS935" s="17"/>
      <c r="DT935" s="17"/>
      <c r="DU935" s="17"/>
      <c r="DV935" s="111"/>
      <c r="DW935" s="111"/>
      <c r="DX935" s="111"/>
      <c r="DY935" s="111"/>
      <c r="DZ935" s="111"/>
      <c r="EA935" s="111"/>
      <c r="EB935" s="17"/>
      <c r="EC935" s="17"/>
      <c r="ED935" s="17"/>
      <c r="EE935" s="17"/>
      <c r="EF935" s="17"/>
      <c r="EG935" s="17"/>
      <c r="EH935" s="17"/>
      <c r="EI935" s="17"/>
      <c r="EJ935" s="17"/>
      <c r="EK935" s="17"/>
    </row>
    <row r="936" spans="1:141" ht="16.5" customHeight="1">
      <c r="A936" s="17"/>
      <c r="B936" s="17"/>
      <c r="C936" s="17"/>
      <c r="D936" s="145"/>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46"/>
      <c r="AI936" s="146"/>
      <c r="AJ936" s="17"/>
      <c r="AK936" s="17"/>
      <c r="AL936" s="146"/>
      <c r="AM936" s="146"/>
      <c r="AN936" s="17"/>
      <c r="AO936" s="17"/>
      <c r="AP936" s="17"/>
      <c r="AQ936" s="17"/>
      <c r="AR936" s="17"/>
      <c r="AS936" s="17"/>
      <c r="AT936" s="17"/>
      <c r="AU936" s="17"/>
      <c r="AV936" s="17"/>
      <c r="AW936" s="17"/>
      <c r="AX936" s="17"/>
      <c r="AY936" s="17"/>
      <c r="AZ936" s="17"/>
      <c r="BA936" s="17"/>
      <c r="BB936" s="17"/>
      <c r="BC936" s="17"/>
      <c r="BD936" s="17"/>
      <c r="BE936" s="17"/>
      <c r="BF936" s="17"/>
      <c r="BG936" s="17"/>
      <c r="BH936" s="17"/>
      <c r="BI936" s="17"/>
      <c r="BJ936" s="17"/>
      <c r="BK936" s="17"/>
      <c r="BL936" s="17"/>
      <c r="BM936" s="17"/>
      <c r="BN936" s="17"/>
      <c r="BO936" s="17"/>
      <c r="BP936" s="17"/>
      <c r="BQ936" s="17"/>
      <c r="BR936" s="17"/>
      <c r="BS936" s="17"/>
      <c r="BT936" s="17"/>
      <c r="BU936" s="17"/>
      <c r="BV936" s="17"/>
      <c r="BW936" s="17"/>
      <c r="BX936" s="17"/>
      <c r="BY936" s="17"/>
      <c r="BZ936" s="17"/>
      <c r="CA936" s="17"/>
      <c r="CB936" s="17"/>
      <c r="CC936" s="17"/>
      <c r="CD936" s="17"/>
      <c r="CE936" s="17"/>
      <c r="CF936" s="17"/>
      <c r="CG936" s="17"/>
      <c r="CH936" s="17"/>
      <c r="CI936" s="17"/>
      <c r="CJ936" s="17"/>
      <c r="CK936" s="17"/>
      <c r="CL936" s="17"/>
      <c r="CM936" s="17"/>
      <c r="CN936" s="17"/>
      <c r="CO936" s="17"/>
      <c r="CP936" s="17"/>
      <c r="CQ936" s="17"/>
      <c r="CR936" s="17"/>
      <c r="CS936" s="17"/>
      <c r="CT936" s="17"/>
      <c r="CU936" s="17"/>
      <c r="CV936" s="17"/>
      <c r="CW936" s="17"/>
      <c r="CX936" s="17"/>
      <c r="CY936" s="17"/>
      <c r="CZ936" s="17"/>
      <c r="DA936" s="17"/>
      <c r="DB936" s="17"/>
      <c r="DC936" s="17"/>
      <c r="DD936" s="17"/>
      <c r="DE936" s="17"/>
      <c r="DF936" s="17"/>
      <c r="DG936" s="17"/>
      <c r="DH936" s="17"/>
      <c r="DI936" s="17"/>
      <c r="DJ936" s="17"/>
      <c r="DK936" s="17"/>
      <c r="DL936" s="17"/>
      <c r="DM936" s="17"/>
      <c r="DN936" s="17"/>
      <c r="DO936" s="17"/>
      <c r="DP936" s="17"/>
      <c r="DQ936" s="17"/>
      <c r="DR936" s="17"/>
      <c r="DS936" s="17"/>
      <c r="DT936" s="17"/>
      <c r="DU936" s="17"/>
      <c r="DV936" s="111"/>
      <c r="DW936" s="111"/>
      <c r="DX936" s="111"/>
      <c r="DY936" s="111"/>
      <c r="DZ936" s="111"/>
      <c r="EA936" s="111"/>
      <c r="EB936" s="17"/>
      <c r="EC936" s="17"/>
      <c r="ED936" s="17"/>
      <c r="EE936" s="17"/>
      <c r="EF936" s="17"/>
      <c r="EG936" s="17"/>
      <c r="EH936" s="17"/>
      <c r="EI936" s="17"/>
      <c r="EJ936" s="17"/>
      <c r="EK936" s="17"/>
    </row>
    <row r="937" spans="1:141" ht="16.5" customHeight="1">
      <c r="A937" s="17"/>
      <c r="B937" s="17"/>
      <c r="C937" s="17"/>
      <c r="D937" s="145"/>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46"/>
      <c r="AI937" s="146"/>
      <c r="AJ937" s="17"/>
      <c r="AK937" s="17"/>
      <c r="AL937" s="146"/>
      <c r="AM937" s="146"/>
      <c r="AN937" s="17"/>
      <c r="AO937" s="17"/>
      <c r="AP937" s="17"/>
      <c r="AQ937" s="17"/>
      <c r="AR937" s="17"/>
      <c r="AS937" s="17"/>
      <c r="AT937" s="17"/>
      <c r="AU937" s="17"/>
      <c r="AV937" s="17"/>
      <c r="AW937" s="17"/>
      <c r="AX937" s="17"/>
      <c r="AY937" s="17"/>
      <c r="AZ937" s="17"/>
      <c r="BA937" s="17"/>
      <c r="BB937" s="17"/>
      <c r="BC937" s="17"/>
      <c r="BD937" s="17"/>
      <c r="BE937" s="17"/>
      <c r="BF937" s="17"/>
      <c r="BG937" s="17"/>
      <c r="BH937" s="17"/>
      <c r="BI937" s="17"/>
      <c r="BJ937" s="17"/>
      <c r="BK937" s="17"/>
      <c r="BL937" s="17"/>
      <c r="BM937" s="17"/>
      <c r="BN937" s="17"/>
      <c r="BO937" s="17"/>
      <c r="BP937" s="17"/>
      <c r="BQ937" s="17"/>
      <c r="BR937" s="17"/>
      <c r="BS937" s="17"/>
      <c r="BT937" s="17"/>
      <c r="BU937" s="17"/>
      <c r="BV937" s="17"/>
      <c r="BW937" s="17"/>
      <c r="BX937" s="17"/>
      <c r="BY937" s="17"/>
      <c r="BZ937" s="17"/>
      <c r="CA937" s="17"/>
      <c r="CB937" s="17"/>
      <c r="CC937" s="17"/>
      <c r="CD937" s="17"/>
      <c r="CE937" s="17"/>
      <c r="CF937" s="17"/>
      <c r="CG937" s="17"/>
      <c r="CH937" s="17"/>
      <c r="CI937" s="17"/>
      <c r="CJ937" s="17"/>
      <c r="CK937" s="17"/>
      <c r="CL937" s="17"/>
      <c r="CM937" s="17"/>
      <c r="CN937" s="17"/>
      <c r="CO937" s="17"/>
      <c r="CP937" s="17"/>
      <c r="CQ937" s="17"/>
      <c r="CR937" s="17"/>
      <c r="CS937" s="17"/>
      <c r="CT937" s="17"/>
      <c r="CU937" s="17"/>
      <c r="CV937" s="17"/>
      <c r="CW937" s="17"/>
      <c r="CX937" s="17"/>
      <c r="CY937" s="17"/>
      <c r="CZ937" s="17"/>
      <c r="DA937" s="17"/>
      <c r="DB937" s="17"/>
      <c r="DC937" s="17"/>
      <c r="DD937" s="17"/>
      <c r="DE937" s="17"/>
      <c r="DF937" s="17"/>
      <c r="DG937" s="17"/>
      <c r="DH937" s="17"/>
      <c r="DI937" s="17"/>
      <c r="DJ937" s="17"/>
      <c r="DK937" s="17"/>
      <c r="DL937" s="17"/>
      <c r="DM937" s="17"/>
      <c r="DN937" s="17"/>
      <c r="DO937" s="17"/>
      <c r="DP937" s="17"/>
      <c r="DQ937" s="17"/>
      <c r="DR937" s="17"/>
      <c r="DS937" s="17"/>
      <c r="DT937" s="17"/>
      <c r="DU937" s="17"/>
      <c r="DV937" s="111"/>
      <c r="DW937" s="111"/>
      <c r="DX937" s="111"/>
      <c r="DY937" s="111"/>
      <c r="DZ937" s="111"/>
      <c r="EA937" s="111"/>
      <c r="EB937" s="17"/>
      <c r="EC937" s="17"/>
      <c r="ED937" s="17"/>
      <c r="EE937" s="17"/>
      <c r="EF937" s="17"/>
      <c r="EG937" s="17"/>
      <c r="EH937" s="17"/>
      <c r="EI937" s="17"/>
      <c r="EJ937" s="17"/>
      <c r="EK937" s="17"/>
    </row>
    <row r="938" spans="1:141" ht="16.5" customHeight="1">
      <c r="A938" s="17"/>
      <c r="B938" s="17"/>
      <c r="C938" s="17"/>
      <c r="D938" s="145"/>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46"/>
      <c r="AI938" s="146"/>
      <c r="AJ938" s="17"/>
      <c r="AK938" s="17"/>
      <c r="AL938" s="146"/>
      <c r="AM938" s="146"/>
      <c r="AN938" s="17"/>
      <c r="AO938" s="17"/>
      <c r="AP938" s="17"/>
      <c r="AQ938" s="17"/>
      <c r="AR938" s="17"/>
      <c r="AS938" s="17"/>
      <c r="AT938" s="17"/>
      <c r="AU938" s="17"/>
      <c r="AV938" s="17"/>
      <c r="AW938" s="17"/>
      <c r="AX938" s="17"/>
      <c r="AY938" s="17"/>
      <c r="AZ938" s="17"/>
      <c r="BA938" s="17"/>
      <c r="BB938" s="17"/>
      <c r="BC938" s="17"/>
      <c r="BD938" s="17"/>
      <c r="BE938" s="17"/>
      <c r="BF938" s="17"/>
      <c r="BG938" s="17"/>
      <c r="BH938" s="17"/>
      <c r="BI938" s="17"/>
      <c r="BJ938" s="17"/>
      <c r="BK938" s="17"/>
      <c r="BL938" s="17"/>
      <c r="BM938" s="17"/>
      <c r="BN938" s="17"/>
      <c r="BO938" s="17"/>
      <c r="BP938" s="17"/>
      <c r="BQ938" s="17"/>
      <c r="BR938" s="17"/>
      <c r="BS938" s="17"/>
      <c r="BT938" s="17"/>
      <c r="BU938" s="17"/>
      <c r="BV938" s="17"/>
      <c r="BW938" s="17"/>
      <c r="BX938" s="17"/>
      <c r="BY938" s="17"/>
      <c r="BZ938" s="17"/>
      <c r="CA938" s="17"/>
      <c r="CB938" s="17"/>
      <c r="CC938" s="17"/>
      <c r="CD938" s="17"/>
      <c r="CE938" s="17"/>
      <c r="CF938" s="17"/>
      <c r="CG938" s="17"/>
      <c r="CH938" s="17"/>
      <c r="CI938" s="17"/>
      <c r="CJ938" s="17"/>
      <c r="CK938" s="17"/>
      <c r="CL938" s="17"/>
      <c r="CM938" s="17"/>
      <c r="CN938" s="17"/>
      <c r="CO938" s="17"/>
      <c r="CP938" s="17"/>
      <c r="CQ938" s="17"/>
      <c r="CR938" s="17"/>
      <c r="CS938" s="17"/>
      <c r="CT938" s="17"/>
      <c r="CU938" s="17"/>
      <c r="CV938" s="17"/>
      <c r="CW938" s="17"/>
      <c r="CX938" s="17"/>
      <c r="CY938" s="17"/>
      <c r="CZ938" s="17"/>
      <c r="DA938" s="17"/>
      <c r="DB938" s="17"/>
      <c r="DC938" s="17"/>
      <c r="DD938" s="17"/>
      <c r="DE938" s="17"/>
      <c r="DF938" s="17"/>
      <c r="DG938" s="17"/>
      <c r="DH938" s="17"/>
      <c r="DI938" s="17"/>
      <c r="DJ938" s="17"/>
      <c r="DK938" s="17"/>
      <c r="DL938" s="17"/>
      <c r="DM938" s="17"/>
      <c r="DN938" s="17"/>
      <c r="DO938" s="17"/>
      <c r="DP938" s="17"/>
      <c r="DQ938" s="17"/>
      <c r="DR938" s="17"/>
      <c r="DS938" s="17"/>
      <c r="DT938" s="17"/>
      <c r="DU938" s="17"/>
      <c r="DV938" s="111"/>
      <c r="DW938" s="111"/>
      <c r="DX938" s="111"/>
      <c r="DY938" s="111"/>
      <c r="DZ938" s="111"/>
      <c r="EA938" s="111"/>
      <c r="EB938" s="17"/>
      <c r="EC938" s="17"/>
      <c r="ED938" s="17"/>
      <c r="EE938" s="17"/>
      <c r="EF938" s="17"/>
      <c r="EG938" s="17"/>
      <c r="EH938" s="17"/>
      <c r="EI938" s="17"/>
      <c r="EJ938" s="17"/>
      <c r="EK938" s="17"/>
    </row>
    <row r="939" spans="1:141" ht="16.5" customHeight="1">
      <c r="A939" s="17"/>
      <c r="B939" s="17"/>
      <c r="C939" s="17"/>
      <c r="D939" s="145"/>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46"/>
      <c r="AI939" s="146"/>
      <c r="AJ939" s="17"/>
      <c r="AK939" s="17"/>
      <c r="AL939" s="146"/>
      <c r="AM939" s="146"/>
      <c r="AN939" s="17"/>
      <c r="AO939" s="17"/>
      <c r="AP939" s="17"/>
      <c r="AQ939" s="17"/>
      <c r="AR939" s="17"/>
      <c r="AS939" s="17"/>
      <c r="AT939" s="17"/>
      <c r="AU939" s="17"/>
      <c r="AV939" s="17"/>
      <c r="AW939" s="17"/>
      <c r="AX939" s="17"/>
      <c r="AY939" s="17"/>
      <c r="AZ939" s="17"/>
      <c r="BA939" s="17"/>
      <c r="BB939" s="17"/>
      <c r="BC939" s="17"/>
      <c r="BD939" s="17"/>
      <c r="BE939" s="17"/>
      <c r="BF939" s="17"/>
      <c r="BG939" s="17"/>
      <c r="BH939" s="17"/>
      <c r="BI939" s="17"/>
      <c r="BJ939" s="17"/>
      <c r="BK939" s="17"/>
      <c r="BL939" s="17"/>
      <c r="BM939" s="17"/>
      <c r="BN939" s="17"/>
      <c r="BO939" s="17"/>
      <c r="BP939" s="17"/>
      <c r="BQ939" s="17"/>
      <c r="BR939" s="17"/>
      <c r="BS939" s="17"/>
      <c r="BT939" s="17"/>
      <c r="BU939" s="17"/>
      <c r="BV939" s="17"/>
      <c r="BW939" s="17"/>
      <c r="BX939" s="17"/>
      <c r="BY939" s="17"/>
      <c r="BZ939" s="17"/>
      <c r="CA939" s="17"/>
      <c r="CB939" s="17"/>
      <c r="CC939" s="17"/>
      <c r="CD939" s="17"/>
      <c r="CE939" s="17"/>
      <c r="CF939" s="17"/>
      <c r="CG939" s="17"/>
      <c r="CH939" s="17"/>
      <c r="CI939" s="17"/>
      <c r="CJ939" s="17"/>
      <c r="CK939" s="17"/>
      <c r="CL939" s="17"/>
      <c r="CM939" s="17"/>
      <c r="CN939" s="17"/>
      <c r="CO939" s="17"/>
      <c r="CP939" s="17"/>
      <c r="CQ939" s="17"/>
      <c r="CR939" s="17"/>
      <c r="CS939" s="17"/>
      <c r="CT939" s="17"/>
      <c r="CU939" s="17"/>
      <c r="CV939" s="17"/>
      <c r="CW939" s="17"/>
      <c r="CX939" s="17"/>
      <c r="CY939" s="17"/>
      <c r="CZ939" s="17"/>
      <c r="DA939" s="17"/>
      <c r="DB939" s="17"/>
      <c r="DC939" s="17"/>
      <c r="DD939" s="17"/>
      <c r="DE939" s="17"/>
      <c r="DF939" s="17"/>
      <c r="DG939" s="17"/>
      <c r="DH939" s="17"/>
      <c r="DI939" s="17"/>
      <c r="DJ939" s="17"/>
      <c r="DK939" s="17"/>
      <c r="DL939" s="17"/>
      <c r="DM939" s="17"/>
      <c r="DN939" s="17"/>
      <c r="DO939" s="17"/>
      <c r="DP939" s="17"/>
      <c r="DQ939" s="17"/>
      <c r="DR939" s="17"/>
      <c r="DS939" s="17"/>
      <c r="DT939" s="17"/>
      <c r="DU939" s="17"/>
      <c r="DV939" s="111"/>
      <c r="DW939" s="111"/>
      <c r="DX939" s="111"/>
      <c r="DY939" s="111"/>
      <c r="DZ939" s="111"/>
      <c r="EA939" s="111"/>
      <c r="EB939" s="17"/>
      <c r="EC939" s="17"/>
      <c r="ED939" s="17"/>
      <c r="EE939" s="17"/>
      <c r="EF939" s="17"/>
      <c r="EG939" s="17"/>
      <c r="EH939" s="17"/>
      <c r="EI939" s="17"/>
      <c r="EJ939" s="17"/>
      <c r="EK939" s="17"/>
    </row>
    <row r="940" spans="1:141" ht="16.5" customHeight="1">
      <c r="A940" s="17"/>
      <c r="B940" s="17"/>
      <c r="C940" s="17"/>
      <c r="D940" s="145"/>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46"/>
      <c r="AI940" s="146"/>
      <c r="AJ940" s="17"/>
      <c r="AK940" s="17"/>
      <c r="AL940" s="146"/>
      <c r="AM940" s="146"/>
      <c r="AN940" s="17"/>
      <c r="AO940" s="17"/>
      <c r="AP940" s="17"/>
      <c r="AQ940" s="17"/>
      <c r="AR940" s="17"/>
      <c r="AS940" s="17"/>
      <c r="AT940" s="17"/>
      <c r="AU940" s="17"/>
      <c r="AV940" s="17"/>
      <c r="AW940" s="17"/>
      <c r="AX940" s="17"/>
      <c r="AY940" s="17"/>
      <c r="AZ940" s="17"/>
      <c r="BA940" s="17"/>
      <c r="BB940" s="17"/>
      <c r="BC940" s="17"/>
      <c r="BD940" s="17"/>
      <c r="BE940" s="17"/>
      <c r="BF940" s="17"/>
      <c r="BG940" s="17"/>
      <c r="BH940" s="17"/>
      <c r="BI940" s="17"/>
      <c r="BJ940" s="17"/>
      <c r="BK940" s="17"/>
      <c r="BL940" s="17"/>
      <c r="BM940" s="17"/>
      <c r="BN940" s="17"/>
      <c r="BO940" s="17"/>
      <c r="BP940" s="17"/>
      <c r="BQ940" s="17"/>
      <c r="BR940" s="17"/>
      <c r="BS940" s="17"/>
      <c r="BT940" s="17"/>
      <c r="BU940" s="17"/>
      <c r="BV940" s="17"/>
      <c r="BW940" s="17"/>
      <c r="BX940" s="17"/>
      <c r="BY940" s="17"/>
      <c r="BZ940" s="17"/>
      <c r="CA940" s="17"/>
      <c r="CB940" s="17"/>
      <c r="CC940" s="17"/>
      <c r="CD940" s="17"/>
      <c r="CE940" s="17"/>
      <c r="CF940" s="17"/>
      <c r="CG940" s="17"/>
      <c r="CH940" s="17"/>
      <c r="CI940" s="17"/>
      <c r="CJ940" s="17"/>
      <c r="CK940" s="17"/>
      <c r="CL940" s="17"/>
      <c r="CM940" s="17"/>
      <c r="CN940" s="17"/>
      <c r="CO940" s="17"/>
      <c r="CP940" s="17"/>
      <c r="CQ940" s="17"/>
      <c r="CR940" s="17"/>
      <c r="CS940" s="17"/>
      <c r="CT940" s="17"/>
      <c r="CU940" s="17"/>
      <c r="CV940" s="17"/>
      <c r="CW940" s="17"/>
      <c r="CX940" s="17"/>
      <c r="CY940" s="17"/>
      <c r="CZ940" s="17"/>
      <c r="DA940" s="17"/>
      <c r="DB940" s="17"/>
      <c r="DC940" s="17"/>
      <c r="DD940" s="17"/>
      <c r="DE940" s="17"/>
      <c r="DF940" s="17"/>
      <c r="DG940" s="17"/>
      <c r="DH940" s="17"/>
      <c r="DI940" s="17"/>
      <c r="DJ940" s="17"/>
      <c r="DK940" s="17"/>
      <c r="DL940" s="17"/>
      <c r="DM940" s="17"/>
      <c r="DN940" s="17"/>
      <c r="DO940" s="17"/>
      <c r="DP940" s="17"/>
      <c r="DQ940" s="17"/>
      <c r="DR940" s="17"/>
      <c r="DS940" s="17"/>
      <c r="DT940" s="17"/>
      <c r="DU940" s="17"/>
      <c r="DV940" s="111"/>
      <c r="DW940" s="111"/>
      <c r="DX940" s="111"/>
      <c r="DY940" s="111"/>
      <c r="DZ940" s="111"/>
      <c r="EA940" s="111"/>
      <c r="EB940" s="17"/>
      <c r="EC940" s="17"/>
      <c r="ED940" s="17"/>
      <c r="EE940" s="17"/>
      <c r="EF940" s="17"/>
      <c r="EG940" s="17"/>
      <c r="EH940" s="17"/>
      <c r="EI940" s="17"/>
      <c r="EJ940" s="17"/>
      <c r="EK940" s="17"/>
    </row>
    <row r="941" spans="1:141" ht="16.5" customHeight="1">
      <c r="A941" s="17"/>
      <c r="B941" s="17"/>
      <c r="C941" s="17"/>
      <c r="D941" s="145"/>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46"/>
      <c r="AI941" s="146"/>
      <c r="AJ941" s="17"/>
      <c r="AK941" s="17"/>
      <c r="AL941" s="146"/>
      <c r="AM941" s="146"/>
      <c r="AN941" s="17"/>
      <c r="AO941" s="17"/>
      <c r="AP941" s="17"/>
      <c r="AQ941" s="17"/>
      <c r="AR941" s="17"/>
      <c r="AS941" s="17"/>
      <c r="AT941" s="17"/>
      <c r="AU941" s="17"/>
      <c r="AV941" s="17"/>
      <c r="AW941" s="17"/>
      <c r="AX941" s="17"/>
      <c r="AY941" s="17"/>
      <c r="AZ941" s="17"/>
      <c r="BA941" s="17"/>
      <c r="BB941" s="17"/>
      <c r="BC941" s="17"/>
      <c r="BD941" s="17"/>
      <c r="BE941" s="17"/>
      <c r="BF941" s="17"/>
      <c r="BG941" s="17"/>
      <c r="BH941" s="17"/>
      <c r="BI941" s="17"/>
      <c r="BJ941" s="17"/>
      <c r="BK941" s="17"/>
      <c r="BL941" s="17"/>
      <c r="BM941" s="17"/>
      <c r="BN941" s="17"/>
      <c r="BO941" s="17"/>
      <c r="BP941" s="17"/>
      <c r="BQ941" s="17"/>
      <c r="BR941" s="17"/>
      <c r="BS941" s="17"/>
      <c r="BT941" s="17"/>
      <c r="BU941" s="17"/>
      <c r="BV941" s="17"/>
      <c r="BW941" s="17"/>
      <c r="BX941" s="17"/>
      <c r="BY941" s="17"/>
      <c r="BZ941" s="17"/>
      <c r="CA941" s="17"/>
      <c r="CB941" s="17"/>
      <c r="CC941" s="17"/>
      <c r="CD941" s="17"/>
      <c r="CE941" s="17"/>
      <c r="CF941" s="17"/>
      <c r="CG941" s="17"/>
      <c r="CH941" s="17"/>
      <c r="CI941" s="17"/>
      <c r="CJ941" s="17"/>
      <c r="CK941" s="17"/>
      <c r="CL941" s="17"/>
      <c r="CM941" s="17"/>
      <c r="CN941" s="17"/>
      <c r="CO941" s="17"/>
      <c r="CP941" s="17"/>
      <c r="CQ941" s="17"/>
      <c r="CR941" s="17"/>
      <c r="CS941" s="17"/>
      <c r="CT941" s="17"/>
      <c r="CU941" s="17"/>
      <c r="CV941" s="17"/>
      <c r="CW941" s="17"/>
      <c r="CX941" s="17"/>
      <c r="CY941" s="17"/>
      <c r="CZ941" s="17"/>
      <c r="DA941" s="17"/>
      <c r="DB941" s="17"/>
      <c r="DC941" s="17"/>
      <c r="DD941" s="17"/>
      <c r="DE941" s="17"/>
      <c r="DF941" s="17"/>
      <c r="DG941" s="17"/>
      <c r="DH941" s="17"/>
      <c r="DI941" s="17"/>
      <c r="DJ941" s="17"/>
      <c r="DK941" s="17"/>
      <c r="DL941" s="17"/>
      <c r="DM941" s="17"/>
      <c r="DN941" s="17"/>
      <c r="DO941" s="17"/>
      <c r="DP941" s="17"/>
      <c r="DQ941" s="17"/>
      <c r="DR941" s="17"/>
      <c r="DS941" s="17"/>
      <c r="DT941" s="17"/>
      <c r="DU941" s="17"/>
      <c r="DV941" s="111"/>
      <c r="DW941" s="111"/>
      <c r="DX941" s="111"/>
      <c r="DY941" s="111"/>
      <c r="DZ941" s="111"/>
      <c r="EA941" s="111"/>
      <c r="EB941" s="17"/>
      <c r="EC941" s="17"/>
      <c r="ED941" s="17"/>
      <c r="EE941" s="17"/>
      <c r="EF941" s="17"/>
      <c r="EG941" s="17"/>
      <c r="EH941" s="17"/>
      <c r="EI941" s="17"/>
      <c r="EJ941" s="17"/>
      <c r="EK941" s="17"/>
    </row>
    <row r="942" spans="1:141" ht="16.5" customHeight="1">
      <c r="A942" s="17"/>
      <c r="B942" s="17"/>
      <c r="C942" s="17"/>
      <c r="D942" s="145"/>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46"/>
      <c r="AI942" s="146"/>
      <c r="AJ942" s="17"/>
      <c r="AK942" s="17"/>
      <c r="AL942" s="146"/>
      <c r="AM942" s="146"/>
      <c r="AN942" s="17"/>
      <c r="AO942" s="17"/>
      <c r="AP942" s="17"/>
      <c r="AQ942" s="17"/>
      <c r="AR942" s="17"/>
      <c r="AS942" s="17"/>
      <c r="AT942" s="17"/>
      <c r="AU942" s="17"/>
      <c r="AV942" s="17"/>
      <c r="AW942" s="17"/>
      <c r="AX942" s="17"/>
      <c r="AY942" s="17"/>
      <c r="AZ942" s="17"/>
      <c r="BA942" s="17"/>
      <c r="BB942" s="17"/>
      <c r="BC942" s="17"/>
      <c r="BD942" s="17"/>
      <c r="BE942" s="17"/>
      <c r="BF942" s="17"/>
      <c r="BG942" s="17"/>
      <c r="BH942" s="17"/>
      <c r="BI942" s="17"/>
      <c r="BJ942" s="17"/>
      <c r="BK942" s="17"/>
      <c r="BL942" s="17"/>
      <c r="BM942" s="17"/>
      <c r="BN942" s="17"/>
      <c r="BO942" s="17"/>
      <c r="BP942" s="17"/>
      <c r="BQ942" s="17"/>
      <c r="BR942" s="17"/>
      <c r="BS942" s="17"/>
      <c r="BT942" s="17"/>
      <c r="BU942" s="17"/>
      <c r="BV942" s="17"/>
      <c r="BW942" s="17"/>
      <c r="BX942" s="17"/>
      <c r="BY942" s="17"/>
      <c r="BZ942" s="17"/>
      <c r="CA942" s="17"/>
      <c r="CB942" s="17"/>
      <c r="CC942" s="17"/>
      <c r="CD942" s="17"/>
      <c r="CE942" s="17"/>
      <c r="CF942" s="17"/>
      <c r="CG942" s="17"/>
      <c r="CH942" s="17"/>
      <c r="CI942" s="17"/>
      <c r="CJ942" s="17"/>
      <c r="CK942" s="17"/>
      <c r="CL942" s="17"/>
      <c r="CM942" s="17"/>
      <c r="CN942" s="17"/>
      <c r="CO942" s="17"/>
      <c r="CP942" s="17"/>
      <c r="CQ942" s="17"/>
      <c r="CR942" s="17"/>
      <c r="CS942" s="17"/>
      <c r="CT942" s="17"/>
      <c r="CU942" s="17"/>
      <c r="CV942" s="17"/>
      <c r="CW942" s="17"/>
      <c r="CX942" s="17"/>
      <c r="CY942" s="17"/>
      <c r="CZ942" s="17"/>
      <c r="DA942" s="17"/>
      <c r="DB942" s="17"/>
      <c r="DC942" s="17"/>
      <c r="DD942" s="17"/>
      <c r="DE942" s="17"/>
      <c r="DF942" s="17"/>
      <c r="DG942" s="17"/>
      <c r="DH942" s="17"/>
      <c r="DI942" s="17"/>
      <c r="DJ942" s="17"/>
      <c r="DK942" s="17"/>
      <c r="DL942" s="17"/>
      <c r="DM942" s="17"/>
      <c r="DN942" s="17"/>
      <c r="DO942" s="17"/>
      <c r="DP942" s="17"/>
      <c r="DQ942" s="17"/>
      <c r="DR942" s="17"/>
      <c r="DS942" s="17"/>
      <c r="DT942" s="17"/>
      <c r="DU942" s="17"/>
      <c r="DV942" s="111"/>
      <c r="DW942" s="111"/>
      <c r="DX942" s="111"/>
      <c r="DY942" s="111"/>
      <c r="DZ942" s="111"/>
      <c r="EA942" s="111"/>
      <c r="EB942" s="17"/>
      <c r="EC942" s="17"/>
      <c r="ED942" s="17"/>
      <c r="EE942" s="17"/>
      <c r="EF942" s="17"/>
      <c r="EG942" s="17"/>
      <c r="EH942" s="17"/>
      <c r="EI942" s="17"/>
      <c r="EJ942" s="17"/>
      <c r="EK942" s="17"/>
    </row>
    <row r="943" spans="1:141" ht="16.5" customHeight="1">
      <c r="A943" s="17"/>
      <c r="B943" s="17"/>
      <c r="C943" s="17"/>
      <c r="D943" s="145"/>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46"/>
      <c r="AI943" s="146"/>
      <c r="AJ943" s="17"/>
      <c r="AK943" s="17"/>
      <c r="AL943" s="146"/>
      <c r="AM943" s="146"/>
      <c r="AN943" s="17"/>
      <c r="AO943" s="17"/>
      <c r="AP943" s="17"/>
      <c r="AQ943" s="17"/>
      <c r="AR943" s="17"/>
      <c r="AS943" s="17"/>
      <c r="AT943" s="17"/>
      <c r="AU943" s="17"/>
      <c r="AV943" s="17"/>
      <c r="AW943" s="17"/>
      <c r="AX943" s="17"/>
      <c r="AY943" s="17"/>
      <c r="AZ943" s="17"/>
      <c r="BA943" s="17"/>
      <c r="BB943" s="17"/>
      <c r="BC943" s="17"/>
      <c r="BD943" s="17"/>
      <c r="BE943" s="17"/>
      <c r="BF943" s="17"/>
      <c r="BG943" s="17"/>
      <c r="BH943" s="17"/>
      <c r="BI943" s="17"/>
      <c r="BJ943" s="17"/>
      <c r="BK943" s="17"/>
      <c r="BL943" s="17"/>
      <c r="BM943" s="17"/>
      <c r="BN943" s="17"/>
      <c r="BO943" s="17"/>
      <c r="BP943" s="17"/>
      <c r="BQ943" s="17"/>
      <c r="BR943" s="17"/>
      <c r="BS943" s="17"/>
      <c r="BT943" s="17"/>
      <c r="BU943" s="17"/>
      <c r="BV943" s="17"/>
      <c r="BW943" s="17"/>
      <c r="BX943" s="17"/>
      <c r="BY943" s="17"/>
      <c r="BZ943" s="17"/>
      <c r="CA943" s="17"/>
      <c r="CB943" s="17"/>
      <c r="CC943" s="17"/>
      <c r="CD943" s="17"/>
      <c r="CE943" s="17"/>
      <c r="CF943" s="17"/>
      <c r="CG943" s="17"/>
      <c r="CH943" s="17"/>
      <c r="CI943" s="17"/>
      <c r="CJ943" s="17"/>
      <c r="CK943" s="17"/>
      <c r="CL943" s="17"/>
      <c r="CM943" s="17"/>
      <c r="CN943" s="17"/>
      <c r="CO943" s="17"/>
      <c r="CP943" s="17"/>
      <c r="CQ943" s="17"/>
      <c r="CR943" s="17"/>
      <c r="CS943" s="17"/>
      <c r="CT943" s="17"/>
      <c r="CU943" s="17"/>
      <c r="CV943" s="17"/>
      <c r="CW943" s="17"/>
      <c r="CX943" s="17"/>
      <c r="CY943" s="17"/>
      <c r="CZ943" s="17"/>
      <c r="DA943" s="17"/>
      <c r="DB943" s="17"/>
      <c r="DC943" s="17"/>
      <c r="DD943" s="17"/>
      <c r="DE943" s="17"/>
      <c r="DF943" s="17"/>
      <c r="DG943" s="17"/>
      <c r="DH943" s="17"/>
      <c r="DI943" s="17"/>
      <c r="DJ943" s="17"/>
      <c r="DK943" s="17"/>
      <c r="DL943" s="17"/>
      <c r="DM943" s="17"/>
      <c r="DN943" s="17"/>
      <c r="DO943" s="17"/>
      <c r="DP943" s="17"/>
      <c r="DQ943" s="17"/>
      <c r="DR943" s="17"/>
      <c r="DS943" s="17"/>
      <c r="DT943" s="17"/>
      <c r="DU943" s="17"/>
      <c r="DV943" s="111"/>
      <c r="DW943" s="111"/>
      <c r="DX943" s="111"/>
      <c r="DY943" s="111"/>
      <c r="DZ943" s="111"/>
      <c r="EA943" s="111"/>
      <c r="EB943" s="17"/>
      <c r="EC943" s="17"/>
      <c r="ED943" s="17"/>
      <c r="EE943" s="17"/>
      <c r="EF943" s="17"/>
      <c r="EG943" s="17"/>
      <c r="EH943" s="17"/>
      <c r="EI943" s="17"/>
      <c r="EJ943" s="17"/>
      <c r="EK943" s="17"/>
    </row>
    <row r="944" spans="1:141" ht="16.5" customHeight="1">
      <c r="A944" s="17"/>
      <c r="B944" s="17"/>
      <c r="C944" s="17"/>
      <c r="D944" s="145"/>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46"/>
      <c r="AI944" s="146"/>
      <c r="AJ944" s="17"/>
      <c r="AK944" s="17"/>
      <c r="AL944" s="146"/>
      <c r="AM944" s="146"/>
      <c r="AN944" s="17"/>
      <c r="AO944" s="17"/>
      <c r="AP944" s="17"/>
      <c r="AQ944" s="17"/>
      <c r="AR944" s="17"/>
      <c r="AS944" s="17"/>
      <c r="AT944" s="17"/>
      <c r="AU944" s="17"/>
      <c r="AV944" s="17"/>
      <c r="AW944" s="17"/>
      <c r="AX944" s="17"/>
      <c r="AY944" s="17"/>
      <c r="AZ944" s="17"/>
      <c r="BA944" s="17"/>
      <c r="BB944" s="17"/>
      <c r="BC944" s="17"/>
      <c r="BD944" s="17"/>
      <c r="BE944" s="17"/>
      <c r="BF944" s="17"/>
      <c r="BG944" s="17"/>
      <c r="BH944" s="17"/>
      <c r="BI944" s="17"/>
      <c r="BJ944" s="17"/>
      <c r="BK944" s="17"/>
      <c r="BL944" s="17"/>
      <c r="BM944" s="17"/>
      <c r="BN944" s="17"/>
      <c r="BO944" s="17"/>
      <c r="BP944" s="17"/>
      <c r="BQ944" s="17"/>
      <c r="BR944" s="17"/>
      <c r="BS944" s="17"/>
      <c r="BT944" s="17"/>
      <c r="BU944" s="17"/>
      <c r="BV944" s="17"/>
      <c r="BW944" s="17"/>
      <c r="BX944" s="17"/>
      <c r="BY944" s="17"/>
      <c r="BZ944" s="17"/>
      <c r="CA944" s="17"/>
      <c r="CB944" s="17"/>
      <c r="CC944" s="17"/>
      <c r="CD944" s="17"/>
      <c r="CE944" s="17"/>
      <c r="CF944" s="17"/>
      <c r="CG944" s="17"/>
      <c r="CH944" s="17"/>
      <c r="CI944" s="17"/>
      <c r="CJ944" s="17"/>
      <c r="CK944" s="17"/>
      <c r="CL944" s="17"/>
      <c r="CM944" s="17"/>
      <c r="CN944" s="17"/>
      <c r="CO944" s="17"/>
      <c r="CP944" s="17"/>
      <c r="CQ944" s="17"/>
      <c r="CR944" s="17"/>
      <c r="CS944" s="17"/>
      <c r="CT944" s="17"/>
      <c r="CU944" s="17"/>
      <c r="CV944" s="17"/>
      <c r="CW944" s="17"/>
      <c r="CX944" s="17"/>
      <c r="CY944" s="17"/>
      <c r="CZ944" s="17"/>
      <c r="DA944" s="17"/>
      <c r="DB944" s="17"/>
      <c r="DC944" s="17"/>
      <c r="DD944" s="17"/>
      <c r="DE944" s="17"/>
      <c r="DF944" s="17"/>
      <c r="DG944" s="17"/>
      <c r="DH944" s="17"/>
      <c r="DI944" s="17"/>
      <c r="DJ944" s="17"/>
      <c r="DK944" s="17"/>
      <c r="DL944" s="17"/>
      <c r="DM944" s="17"/>
      <c r="DN944" s="17"/>
      <c r="DO944" s="17"/>
      <c r="DP944" s="17"/>
      <c r="DQ944" s="17"/>
      <c r="DR944" s="17"/>
      <c r="DS944" s="17"/>
      <c r="DT944" s="17"/>
      <c r="DU944" s="17"/>
      <c r="DV944" s="111"/>
      <c r="DW944" s="111"/>
      <c r="DX944" s="111"/>
      <c r="DY944" s="111"/>
      <c r="DZ944" s="111"/>
      <c r="EA944" s="111"/>
      <c r="EB944" s="17"/>
      <c r="EC944" s="17"/>
      <c r="ED944" s="17"/>
      <c r="EE944" s="17"/>
      <c r="EF944" s="17"/>
      <c r="EG944" s="17"/>
      <c r="EH944" s="17"/>
      <c r="EI944" s="17"/>
      <c r="EJ944" s="17"/>
      <c r="EK944" s="17"/>
    </row>
    <row r="945" spans="1:141" ht="16.5" customHeight="1">
      <c r="A945" s="17"/>
      <c r="B945" s="17"/>
      <c r="C945" s="17"/>
      <c r="D945" s="145"/>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46"/>
      <c r="AI945" s="146"/>
      <c r="AJ945" s="17"/>
      <c r="AK945" s="17"/>
      <c r="AL945" s="146"/>
      <c r="AM945" s="146"/>
      <c r="AN945" s="17"/>
      <c r="AO945" s="17"/>
      <c r="AP945" s="17"/>
      <c r="AQ945" s="17"/>
      <c r="AR945" s="17"/>
      <c r="AS945" s="17"/>
      <c r="AT945" s="17"/>
      <c r="AU945" s="17"/>
      <c r="AV945" s="17"/>
      <c r="AW945" s="17"/>
      <c r="AX945" s="17"/>
      <c r="AY945" s="17"/>
      <c r="AZ945" s="17"/>
      <c r="BA945" s="17"/>
      <c r="BB945" s="17"/>
      <c r="BC945" s="17"/>
      <c r="BD945" s="17"/>
      <c r="BE945" s="17"/>
      <c r="BF945" s="17"/>
      <c r="BG945" s="17"/>
      <c r="BH945" s="17"/>
      <c r="BI945" s="17"/>
      <c r="BJ945" s="17"/>
      <c r="BK945" s="17"/>
      <c r="BL945" s="17"/>
      <c r="BM945" s="17"/>
      <c r="BN945" s="17"/>
      <c r="BO945" s="17"/>
      <c r="BP945" s="17"/>
      <c r="BQ945" s="17"/>
      <c r="BR945" s="17"/>
      <c r="BS945" s="17"/>
      <c r="BT945" s="17"/>
      <c r="BU945" s="17"/>
      <c r="BV945" s="17"/>
      <c r="BW945" s="17"/>
      <c r="BX945" s="17"/>
      <c r="BY945" s="17"/>
      <c r="BZ945" s="17"/>
      <c r="CA945" s="17"/>
      <c r="CB945" s="17"/>
      <c r="CC945" s="17"/>
      <c r="CD945" s="17"/>
      <c r="CE945" s="17"/>
      <c r="CF945" s="17"/>
      <c r="CG945" s="17"/>
      <c r="CH945" s="17"/>
      <c r="CI945" s="17"/>
      <c r="CJ945" s="17"/>
      <c r="CK945" s="17"/>
      <c r="CL945" s="17"/>
      <c r="CM945" s="17"/>
      <c r="CN945" s="17"/>
      <c r="CO945" s="17"/>
      <c r="CP945" s="17"/>
      <c r="CQ945" s="17"/>
      <c r="CR945" s="17"/>
      <c r="CS945" s="17"/>
      <c r="CT945" s="17"/>
      <c r="CU945" s="17"/>
      <c r="CV945" s="17"/>
      <c r="CW945" s="17"/>
      <c r="CX945" s="17"/>
      <c r="CY945" s="17"/>
      <c r="CZ945" s="17"/>
      <c r="DA945" s="17"/>
      <c r="DB945" s="17"/>
      <c r="DC945" s="17"/>
      <c r="DD945" s="17"/>
      <c r="DE945" s="17"/>
      <c r="DF945" s="17"/>
      <c r="DG945" s="17"/>
      <c r="DH945" s="17"/>
      <c r="DI945" s="17"/>
      <c r="DJ945" s="17"/>
      <c r="DK945" s="17"/>
      <c r="DL945" s="17"/>
      <c r="DM945" s="17"/>
      <c r="DN945" s="17"/>
      <c r="DO945" s="17"/>
      <c r="DP945" s="17"/>
      <c r="DQ945" s="17"/>
      <c r="DR945" s="17"/>
      <c r="DS945" s="17"/>
      <c r="DT945" s="17"/>
      <c r="DU945" s="17"/>
      <c r="DV945" s="111"/>
      <c r="DW945" s="111"/>
      <c r="DX945" s="111"/>
      <c r="DY945" s="111"/>
      <c r="DZ945" s="111"/>
      <c r="EA945" s="111"/>
      <c r="EB945" s="17"/>
      <c r="EC945" s="17"/>
      <c r="ED945" s="17"/>
      <c r="EE945" s="17"/>
      <c r="EF945" s="17"/>
      <c r="EG945" s="17"/>
      <c r="EH945" s="17"/>
      <c r="EI945" s="17"/>
      <c r="EJ945" s="17"/>
      <c r="EK945" s="17"/>
    </row>
    <row r="946" spans="1:141" ht="16.5" customHeight="1">
      <c r="A946" s="17"/>
      <c r="B946" s="17"/>
      <c r="C946" s="17"/>
      <c r="D946" s="145"/>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46"/>
      <c r="AI946" s="146"/>
      <c r="AJ946" s="17"/>
      <c r="AK946" s="17"/>
      <c r="AL946" s="146"/>
      <c r="AM946" s="146"/>
      <c r="AN946" s="17"/>
      <c r="AO946" s="17"/>
      <c r="AP946" s="17"/>
      <c r="AQ946" s="17"/>
      <c r="AR946" s="17"/>
      <c r="AS946" s="17"/>
      <c r="AT946" s="17"/>
      <c r="AU946" s="17"/>
      <c r="AV946" s="17"/>
      <c r="AW946" s="17"/>
      <c r="AX946" s="17"/>
      <c r="AY946" s="17"/>
      <c r="AZ946" s="17"/>
      <c r="BA946" s="17"/>
      <c r="BB946" s="17"/>
      <c r="BC946" s="17"/>
      <c r="BD946" s="17"/>
      <c r="BE946" s="17"/>
      <c r="BF946" s="17"/>
      <c r="BG946" s="17"/>
      <c r="BH946" s="17"/>
      <c r="BI946" s="17"/>
      <c r="BJ946" s="17"/>
      <c r="BK946" s="17"/>
      <c r="BL946" s="17"/>
      <c r="BM946" s="17"/>
      <c r="BN946" s="17"/>
      <c r="BO946" s="17"/>
      <c r="BP946" s="17"/>
      <c r="BQ946" s="17"/>
      <c r="BR946" s="17"/>
      <c r="BS946" s="17"/>
      <c r="BT946" s="17"/>
      <c r="BU946" s="17"/>
      <c r="BV946" s="17"/>
      <c r="BW946" s="17"/>
      <c r="BX946" s="17"/>
      <c r="BY946" s="17"/>
      <c r="BZ946" s="17"/>
      <c r="CA946" s="17"/>
      <c r="CB946" s="17"/>
      <c r="CC946" s="17"/>
      <c r="CD946" s="17"/>
      <c r="CE946" s="17"/>
      <c r="CF946" s="17"/>
      <c r="CG946" s="17"/>
      <c r="CH946" s="17"/>
      <c r="CI946" s="17"/>
      <c r="CJ946" s="17"/>
      <c r="CK946" s="17"/>
      <c r="CL946" s="17"/>
      <c r="CM946" s="17"/>
      <c r="CN946" s="17"/>
      <c r="CO946" s="17"/>
      <c r="CP946" s="17"/>
      <c r="CQ946" s="17"/>
      <c r="CR946" s="17"/>
      <c r="CS946" s="17"/>
      <c r="CT946" s="17"/>
      <c r="CU946" s="17"/>
      <c r="CV946" s="17"/>
      <c r="CW946" s="17"/>
      <c r="CX946" s="17"/>
      <c r="CY946" s="17"/>
      <c r="CZ946" s="17"/>
      <c r="DA946" s="17"/>
      <c r="DB946" s="17"/>
      <c r="DC946" s="17"/>
      <c r="DD946" s="17"/>
      <c r="DE946" s="17"/>
      <c r="DF946" s="17"/>
      <c r="DG946" s="17"/>
      <c r="DH946" s="17"/>
      <c r="DI946" s="17"/>
      <c r="DJ946" s="17"/>
      <c r="DK946" s="17"/>
      <c r="DL946" s="17"/>
      <c r="DM946" s="17"/>
      <c r="DN946" s="17"/>
      <c r="DO946" s="17"/>
      <c r="DP946" s="17"/>
      <c r="DQ946" s="17"/>
      <c r="DR946" s="17"/>
      <c r="DS946" s="17"/>
      <c r="DT946" s="17"/>
      <c r="DU946" s="17"/>
      <c r="DV946" s="111"/>
      <c r="DW946" s="111"/>
      <c r="DX946" s="111"/>
      <c r="DY946" s="111"/>
      <c r="DZ946" s="111"/>
      <c r="EA946" s="111"/>
      <c r="EB946" s="17"/>
      <c r="EC946" s="17"/>
      <c r="ED946" s="17"/>
      <c r="EE946" s="17"/>
      <c r="EF946" s="17"/>
      <c r="EG946" s="17"/>
      <c r="EH946" s="17"/>
      <c r="EI946" s="17"/>
      <c r="EJ946" s="17"/>
      <c r="EK946" s="17"/>
    </row>
    <row r="947" spans="1:141" ht="16.5" customHeight="1">
      <c r="A947" s="17"/>
      <c r="B947" s="17"/>
      <c r="C947" s="17"/>
      <c r="D947" s="145"/>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46"/>
      <c r="AI947" s="146"/>
      <c r="AJ947" s="17"/>
      <c r="AK947" s="17"/>
      <c r="AL947" s="146"/>
      <c r="AM947" s="146"/>
      <c r="AN947" s="17"/>
      <c r="AO947" s="17"/>
      <c r="AP947" s="17"/>
      <c r="AQ947" s="17"/>
      <c r="AR947" s="17"/>
      <c r="AS947" s="17"/>
      <c r="AT947" s="17"/>
      <c r="AU947" s="17"/>
      <c r="AV947" s="17"/>
      <c r="AW947" s="17"/>
      <c r="AX947" s="17"/>
      <c r="AY947" s="17"/>
      <c r="AZ947" s="17"/>
      <c r="BA947" s="17"/>
      <c r="BB947" s="17"/>
      <c r="BC947" s="17"/>
      <c r="BD947" s="17"/>
      <c r="BE947" s="17"/>
      <c r="BF947" s="17"/>
      <c r="BG947" s="17"/>
      <c r="BH947" s="17"/>
      <c r="BI947" s="17"/>
      <c r="BJ947" s="17"/>
      <c r="BK947" s="17"/>
      <c r="BL947" s="17"/>
      <c r="BM947" s="17"/>
      <c r="BN947" s="17"/>
      <c r="BO947" s="17"/>
      <c r="BP947" s="17"/>
      <c r="BQ947" s="17"/>
      <c r="BR947" s="17"/>
      <c r="BS947" s="17"/>
      <c r="BT947" s="17"/>
      <c r="BU947" s="17"/>
      <c r="BV947" s="17"/>
      <c r="BW947" s="17"/>
      <c r="BX947" s="17"/>
      <c r="BY947" s="17"/>
      <c r="BZ947" s="17"/>
      <c r="CA947" s="17"/>
      <c r="CB947" s="17"/>
      <c r="CC947" s="17"/>
      <c r="CD947" s="17"/>
      <c r="CE947" s="17"/>
      <c r="CF947" s="17"/>
      <c r="CG947" s="17"/>
      <c r="CH947" s="17"/>
      <c r="CI947" s="17"/>
      <c r="CJ947" s="17"/>
      <c r="CK947" s="17"/>
      <c r="CL947" s="17"/>
      <c r="CM947" s="17"/>
      <c r="CN947" s="17"/>
      <c r="CO947" s="17"/>
      <c r="CP947" s="17"/>
      <c r="CQ947" s="17"/>
      <c r="CR947" s="17"/>
      <c r="CS947" s="17"/>
      <c r="CT947" s="17"/>
      <c r="CU947" s="17"/>
      <c r="CV947" s="17"/>
      <c r="CW947" s="17"/>
      <c r="CX947" s="17"/>
      <c r="CY947" s="17"/>
      <c r="CZ947" s="17"/>
      <c r="DA947" s="17"/>
      <c r="DB947" s="17"/>
      <c r="DC947" s="17"/>
      <c r="DD947" s="17"/>
      <c r="DE947" s="17"/>
      <c r="DF947" s="17"/>
      <c r="DG947" s="17"/>
      <c r="DH947" s="17"/>
      <c r="DI947" s="17"/>
      <c r="DJ947" s="17"/>
      <c r="DK947" s="17"/>
      <c r="DL947" s="17"/>
      <c r="DM947" s="17"/>
      <c r="DN947" s="17"/>
      <c r="DO947" s="17"/>
      <c r="DP947" s="17"/>
      <c r="DQ947" s="17"/>
      <c r="DR947" s="17"/>
      <c r="DS947" s="17"/>
      <c r="DT947" s="17"/>
      <c r="DU947" s="17"/>
      <c r="DV947" s="111"/>
      <c r="DW947" s="111"/>
      <c r="DX947" s="111"/>
      <c r="DY947" s="111"/>
      <c r="DZ947" s="111"/>
      <c r="EA947" s="111"/>
      <c r="EB947" s="17"/>
      <c r="EC947" s="17"/>
      <c r="ED947" s="17"/>
      <c r="EE947" s="17"/>
      <c r="EF947" s="17"/>
      <c r="EG947" s="17"/>
      <c r="EH947" s="17"/>
      <c r="EI947" s="17"/>
      <c r="EJ947" s="17"/>
      <c r="EK947" s="17"/>
    </row>
    <row r="948" spans="1:141" ht="16.5" customHeight="1">
      <c r="A948" s="17"/>
      <c r="B948" s="17"/>
      <c r="C948" s="17"/>
      <c r="D948" s="145"/>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46"/>
      <c r="AI948" s="146"/>
      <c r="AJ948" s="17"/>
      <c r="AK948" s="17"/>
      <c r="AL948" s="146"/>
      <c r="AM948" s="146"/>
      <c r="AN948" s="17"/>
      <c r="AO948" s="17"/>
      <c r="AP948" s="17"/>
      <c r="AQ948" s="17"/>
      <c r="AR948" s="17"/>
      <c r="AS948" s="17"/>
      <c r="AT948" s="17"/>
      <c r="AU948" s="17"/>
      <c r="AV948" s="17"/>
      <c r="AW948" s="17"/>
      <c r="AX948" s="17"/>
      <c r="AY948" s="17"/>
      <c r="AZ948" s="17"/>
      <c r="BA948" s="17"/>
      <c r="BB948" s="17"/>
      <c r="BC948" s="17"/>
      <c r="BD948" s="17"/>
      <c r="BE948" s="17"/>
      <c r="BF948" s="17"/>
      <c r="BG948" s="17"/>
      <c r="BH948" s="17"/>
      <c r="BI948" s="17"/>
      <c r="BJ948" s="17"/>
      <c r="BK948" s="17"/>
      <c r="BL948" s="17"/>
      <c r="BM948" s="17"/>
      <c r="BN948" s="17"/>
      <c r="BO948" s="17"/>
      <c r="BP948" s="17"/>
      <c r="BQ948" s="17"/>
      <c r="BR948" s="17"/>
      <c r="BS948" s="17"/>
      <c r="BT948" s="17"/>
      <c r="BU948" s="17"/>
      <c r="BV948" s="17"/>
      <c r="BW948" s="17"/>
      <c r="BX948" s="17"/>
      <c r="BY948" s="17"/>
      <c r="BZ948" s="17"/>
      <c r="CA948" s="17"/>
      <c r="CB948" s="17"/>
      <c r="CC948" s="17"/>
      <c r="CD948" s="17"/>
      <c r="CE948" s="17"/>
      <c r="CF948" s="17"/>
      <c r="CG948" s="17"/>
      <c r="CH948" s="17"/>
      <c r="CI948" s="17"/>
      <c r="CJ948" s="17"/>
      <c r="CK948" s="17"/>
      <c r="CL948" s="17"/>
      <c r="CM948" s="17"/>
      <c r="CN948" s="17"/>
      <c r="CO948" s="17"/>
      <c r="CP948" s="17"/>
      <c r="CQ948" s="17"/>
      <c r="CR948" s="17"/>
      <c r="CS948" s="17"/>
      <c r="CT948" s="17"/>
      <c r="CU948" s="17"/>
      <c r="CV948" s="17"/>
      <c r="CW948" s="17"/>
      <c r="CX948" s="17"/>
      <c r="CY948" s="17"/>
      <c r="CZ948" s="17"/>
      <c r="DA948" s="17"/>
      <c r="DB948" s="17"/>
      <c r="DC948" s="17"/>
      <c r="DD948" s="17"/>
      <c r="DE948" s="17"/>
      <c r="DF948" s="17"/>
      <c r="DG948" s="17"/>
      <c r="DH948" s="17"/>
      <c r="DI948" s="17"/>
      <c r="DJ948" s="17"/>
      <c r="DK948" s="17"/>
      <c r="DL948" s="17"/>
      <c r="DM948" s="17"/>
      <c r="DN948" s="17"/>
      <c r="DO948" s="17"/>
      <c r="DP948" s="17"/>
      <c r="DQ948" s="17"/>
      <c r="DR948" s="17"/>
      <c r="DS948" s="17"/>
      <c r="DT948" s="17"/>
      <c r="DU948" s="17"/>
      <c r="DV948" s="111"/>
      <c r="DW948" s="111"/>
      <c r="DX948" s="111"/>
      <c r="DY948" s="111"/>
      <c r="DZ948" s="111"/>
      <c r="EA948" s="111"/>
      <c r="EB948" s="17"/>
      <c r="EC948" s="17"/>
      <c r="ED948" s="17"/>
      <c r="EE948" s="17"/>
      <c r="EF948" s="17"/>
      <c r="EG948" s="17"/>
      <c r="EH948" s="17"/>
      <c r="EI948" s="17"/>
      <c r="EJ948" s="17"/>
      <c r="EK948" s="17"/>
    </row>
    <row r="949" spans="1:141" ht="16.5" customHeight="1">
      <c r="A949" s="17"/>
      <c r="B949" s="17"/>
      <c r="C949" s="17"/>
      <c r="D949" s="145"/>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46"/>
      <c r="AI949" s="146"/>
      <c r="AJ949" s="17"/>
      <c r="AK949" s="17"/>
      <c r="AL949" s="146"/>
      <c r="AM949" s="146"/>
      <c r="AN949" s="17"/>
      <c r="AO949" s="17"/>
      <c r="AP949" s="17"/>
      <c r="AQ949" s="17"/>
      <c r="AR949" s="17"/>
      <c r="AS949" s="17"/>
      <c r="AT949" s="17"/>
      <c r="AU949" s="17"/>
      <c r="AV949" s="17"/>
      <c r="AW949" s="17"/>
      <c r="AX949" s="17"/>
      <c r="AY949" s="17"/>
      <c r="AZ949" s="17"/>
      <c r="BA949" s="17"/>
      <c r="BB949" s="17"/>
      <c r="BC949" s="17"/>
      <c r="BD949" s="17"/>
      <c r="BE949" s="17"/>
      <c r="BF949" s="17"/>
      <c r="BG949" s="17"/>
      <c r="BH949" s="17"/>
      <c r="BI949" s="17"/>
      <c r="BJ949" s="17"/>
      <c r="BK949" s="17"/>
      <c r="BL949" s="17"/>
      <c r="BM949" s="17"/>
      <c r="BN949" s="17"/>
      <c r="BO949" s="17"/>
      <c r="BP949" s="17"/>
      <c r="BQ949" s="17"/>
      <c r="BR949" s="17"/>
      <c r="BS949" s="17"/>
      <c r="BT949" s="17"/>
      <c r="BU949" s="17"/>
      <c r="BV949" s="17"/>
      <c r="BW949" s="17"/>
      <c r="BX949" s="17"/>
      <c r="BY949" s="17"/>
      <c r="BZ949" s="17"/>
      <c r="CA949" s="17"/>
      <c r="CB949" s="17"/>
      <c r="CC949" s="17"/>
      <c r="CD949" s="17"/>
      <c r="CE949" s="17"/>
      <c r="CF949" s="17"/>
      <c r="CG949" s="17"/>
      <c r="CH949" s="17"/>
      <c r="CI949" s="17"/>
      <c r="CJ949" s="17"/>
      <c r="CK949" s="17"/>
      <c r="CL949" s="17"/>
      <c r="CM949" s="17"/>
      <c r="CN949" s="17"/>
      <c r="CO949" s="17"/>
      <c r="CP949" s="17"/>
      <c r="CQ949" s="17"/>
      <c r="CR949" s="17"/>
      <c r="CS949" s="17"/>
      <c r="CT949" s="17"/>
      <c r="CU949" s="17"/>
      <c r="CV949" s="17"/>
      <c r="CW949" s="17"/>
      <c r="CX949" s="17"/>
      <c r="CY949" s="17"/>
      <c r="CZ949" s="17"/>
      <c r="DA949" s="17"/>
      <c r="DB949" s="17"/>
      <c r="DC949" s="17"/>
      <c r="DD949" s="17"/>
      <c r="DE949" s="17"/>
      <c r="DF949" s="17"/>
      <c r="DG949" s="17"/>
      <c r="DH949" s="17"/>
      <c r="DI949" s="17"/>
      <c r="DJ949" s="17"/>
      <c r="DK949" s="17"/>
      <c r="DL949" s="17"/>
      <c r="DM949" s="17"/>
      <c r="DN949" s="17"/>
      <c r="DO949" s="17"/>
      <c r="DP949" s="17"/>
      <c r="DQ949" s="17"/>
      <c r="DR949" s="17"/>
      <c r="DS949" s="17"/>
      <c r="DT949" s="17"/>
      <c r="DU949" s="17"/>
      <c r="DV949" s="111"/>
      <c r="DW949" s="111"/>
      <c r="DX949" s="111"/>
      <c r="DY949" s="111"/>
      <c r="DZ949" s="111"/>
      <c r="EA949" s="111"/>
      <c r="EB949" s="17"/>
      <c r="EC949" s="17"/>
      <c r="ED949" s="17"/>
      <c r="EE949" s="17"/>
      <c r="EF949" s="17"/>
      <c r="EG949" s="17"/>
      <c r="EH949" s="17"/>
      <c r="EI949" s="17"/>
      <c r="EJ949" s="17"/>
      <c r="EK949" s="17"/>
    </row>
    <row r="950" spans="1:141" ht="16.5" customHeight="1">
      <c r="A950" s="17"/>
      <c r="B950" s="17"/>
      <c r="C950" s="17"/>
      <c r="D950" s="145"/>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46"/>
      <c r="AI950" s="146"/>
      <c r="AJ950" s="17"/>
      <c r="AK950" s="17"/>
      <c r="AL950" s="146"/>
      <c r="AM950" s="146"/>
      <c r="AN950" s="17"/>
      <c r="AO950" s="17"/>
      <c r="AP950" s="17"/>
      <c r="AQ950" s="17"/>
      <c r="AR950" s="17"/>
      <c r="AS950" s="17"/>
      <c r="AT950" s="17"/>
      <c r="AU950" s="17"/>
      <c r="AV950" s="17"/>
      <c r="AW950" s="17"/>
      <c r="AX950" s="17"/>
      <c r="AY950" s="17"/>
      <c r="AZ950" s="17"/>
      <c r="BA950" s="17"/>
      <c r="BB950" s="17"/>
      <c r="BC950" s="17"/>
      <c r="BD950" s="17"/>
      <c r="BE950" s="17"/>
      <c r="BF950" s="17"/>
      <c r="BG950" s="17"/>
      <c r="BH950" s="17"/>
      <c r="BI950" s="17"/>
      <c r="BJ950" s="17"/>
      <c r="BK950" s="17"/>
      <c r="BL950" s="17"/>
      <c r="BM950" s="17"/>
      <c r="BN950" s="17"/>
      <c r="BO950" s="17"/>
      <c r="BP950" s="17"/>
      <c r="BQ950" s="17"/>
      <c r="BR950" s="17"/>
      <c r="BS950" s="17"/>
      <c r="BT950" s="17"/>
      <c r="BU950" s="17"/>
      <c r="BV950" s="17"/>
      <c r="BW950" s="17"/>
      <c r="BX950" s="17"/>
      <c r="BY950" s="17"/>
      <c r="BZ950" s="17"/>
      <c r="CA950" s="17"/>
      <c r="CB950" s="17"/>
      <c r="CC950" s="17"/>
      <c r="CD950" s="17"/>
      <c r="CE950" s="17"/>
      <c r="CF950" s="17"/>
      <c r="CG950" s="17"/>
      <c r="CH950" s="17"/>
      <c r="CI950" s="17"/>
      <c r="CJ950" s="17"/>
      <c r="CK950" s="17"/>
      <c r="CL950" s="17"/>
      <c r="CM950" s="17"/>
      <c r="CN950" s="17"/>
      <c r="CO950" s="17"/>
      <c r="CP950" s="17"/>
      <c r="CQ950" s="17"/>
      <c r="CR950" s="17"/>
      <c r="CS950" s="17"/>
      <c r="CT950" s="17"/>
      <c r="CU950" s="17"/>
      <c r="CV950" s="17"/>
      <c r="CW950" s="17"/>
      <c r="CX950" s="17"/>
      <c r="CY950" s="17"/>
      <c r="CZ950" s="17"/>
      <c r="DA950" s="17"/>
      <c r="DB950" s="17"/>
      <c r="DC950" s="17"/>
      <c r="DD950" s="17"/>
      <c r="DE950" s="17"/>
      <c r="DF950" s="17"/>
      <c r="DG950" s="17"/>
      <c r="DH950" s="17"/>
      <c r="DI950" s="17"/>
      <c r="DJ950" s="17"/>
      <c r="DK950" s="17"/>
      <c r="DL950" s="17"/>
      <c r="DM950" s="17"/>
      <c r="DN950" s="17"/>
      <c r="DO950" s="17"/>
      <c r="DP950" s="17"/>
      <c r="DQ950" s="17"/>
      <c r="DR950" s="17"/>
      <c r="DS950" s="17"/>
      <c r="DT950" s="17"/>
      <c r="DU950" s="17"/>
      <c r="DV950" s="111"/>
      <c r="DW950" s="111"/>
      <c r="DX950" s="111"/>
      <c r="DY950" s="111"/>
      <c r="DZ950" s="111"/>
      <c r="EA950" s="111"/>
      <c r="EB950" s="17"/>
      <c r="EC950" s="17"/>
      <c r="ED950" s="17"/>
      <c r="EE950" s="17"/>
      <c r="EF950" s="17"/>
      <c r="EG950" s="17"/>
      <c r="EH950" s="17"/>
      <c r="EI950" s="17"/>
      <c r="EJ950" s="17"/>
      <c r="EK950" s="17"/>
    </row>
    <row r="951" spans="1:141" ht="16.5" customHeight="1">
      <c r="A951" s="17"/>
      <c r="B951" s="17"/>
      <c r="C951" s="17"/>
      <c r="D951" s="145"/>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46"/>
      <c r="AI951" s="146"/>
      <c r="AJ951" s="17"/>
      <c r="AK951" s="17"/>
      <c r="AL951" s="146"/>
      <c r="AM951" s="146"/>
      <c r="AN951" s="17"/>
      <c r="AO951" s="17"/>
      <c r="AP951" s="17"/>
      <c r="AQ951" s="17"/>
      <c r="AR951" s="17"/>
      <c r="AS951" s="17"/>
      <c r="AT951" s="17"/>
      <c r="AU951" s="17"/>
      <c r="AV951" s="17"/>
      <c r="AW951" s="17"/>
      <c r="AX951" s="17"/>
      <c r="AY951" s="17"/>
      <c r="AZ951" s="17"/>
      <c r="BA951" s="17"/>
      <c r="BB951" s="17"/>
      <c r="BC951" s="17"/>
      <c r="BD951" s="17"/>
      <c r="BE951" s="17"/>
      <c r="BF951" s="17"/>
      <c r="BG951" s="17"/>
      <c r="BH951" s="17"/>
      <c r="BI951" s="17"/>
      <c r="BJ951" s="17"/>
      <c r="BK951" s="17"/>
      <c r="BL951" s="17"/>
      <c r="BM951" s="17"/>
      <c r="BN951" s="17"/>
      <c r="BO951" s="17"/>
      <c r="BP951" s="17"/>
      <c r="BQ951" s="17"/>
      <c r="BR951" s="17"/>
      <c r="BS951" s="17"/>
      <c r="BT951" s="17"/>
      <c r="BU951" s="17"/>
      <c r="BV951" s="17"/>
      <c r="BW951" s="17"/>
      <c r="BX951" s="17"/>
      <c r="BY951" s="17"/>
      <c r="BZ951" s="17"/>
      <c r="CA951" s="17"/>
      <c r="CB951" s="17"/>
      <c r="CC951" s="17"/>
      <c r="CD951" s="17"/>
      <c r="CE951" s="17"/>
      <c r="CF951" s="17"/>
      <c r="CG951" s="17"/>
      <c r="CH951" s="17"/>
      <c r="CI951" s="17"/>
      <c r="CJ951" s="17"/>
      <c r="CK951" s="17"/>
      <c r="CL951" s="17"/>
      <c r="CM951" s="17"/>
      <c r="CN951" s="17"/>
      <c r="CO951" s="17"/>
      <c r="CP951" s="17"/>
      <c r="CQ951" s="17"/>
      <c r="CR951" s="17"/>
      <c r="CS951" s="17"/>
      <c r="CT951" s="17"/>
      <c r="CU951" s="17"/>
      <c r="CV951" s="17"/>
      <c r="CW951" s="17"/>
      <c r="CX951" s="17"/>
      <c r="CY951" s="17"/>
      <c r="CZ951" s="17"/>
      <c r="DA951" s="17"/>
      <c r="DB951" s="17"/>
      <c r="DC951" s="17"/>
      <c r="DD951" s="17"/>
      <c r="DE951" s="17"/>
      <c r="DF951" s="17"/>
      <c r="DG951" s="17"/>
      <c r="DH951" s="17"/>
      <c r="DI951" s="17"/>
      <c r="DJ951" s="17"/>
      <c r="DK951" s="17"/>
      <c r="DL951" s="17"/>
      <c r="DM951" s="17"/>
      <c r="DN951" s="17"/>
      <c r="DO951" s="17"/>
      <c r="DP951" s="17"/>
      <c r="DQ951" s="17"/>
      <c r="DR951" s="17"/>
      <c r="DS951" s="17"/>
      <c r="DT951" s="17"/>
      <c r="DU951" s="17"/>
      <c r="DV951" s="111"/>
      <c r="DW951" s="111"/>
      <c r="DX951" s="111"/>
      <c r="DY951" s="111"/>
      <c r="DZ951" s="111"/>
      <c r="EA951" s="111"/>
      <c r="EB951" s="17"/>
      <c r="EC951" s="17"/>
      <c r="ED951" s="17"/>
      <c r="EE951" s="17"/>
      <c r="EF951" s="17"/>
      <c r="EG951" s="17"/>
      <c r="EH951" s="17"/>
      <c r="EI951" s="17"/>
      <c r="EJ951" s="17"/>
      <c r="EK951" s="17"/>
    </row>
    <row r="952" spans="1:141" ht="16.5" customHeight="1">
      <c r="A952" s="17"/>
      <c r="B952" s="17"/>
      <c r="C952" s="17"/>
      <c r="D952" s="145"/>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46"/>
      <c r="AI952" s="146"/>
      <c r="AJ952" s="17"/>
      <c r="AK952" s="17"/>
      <c r="AL952" s="146"/>
      <c r="AM952" s="146"/>
      <c r="AN952" s="17"/>
      <c r="AO952" s="17"/>
      <c r="AP952" s="17"/>
      <c r="AQ952" s="17"/>
      <c r="AR952" s="17"/>
      <c r="AS952" s="17"/>
      <c r="AT952" s="17"/>
      <c r="AU952" s="17"/>
      <c r="AV952" s="17"/>
      <c r="AW952" s="17"/>
      <c r="AX952" s="17"/>
      <c r="AY952" s="17"/>
      <c r="AZ952" s="17"/>
      <c r="BA952" s="17"/>
      <c r="BB952" s="17"/>
      <c r="BC952" s="17"/>
      <c r="BD952" s="17"/>
      <c r="BE952" s="17"/>
      <c r="BF952" s="17"/>
      <c r="BG952" s="17"/>
      <c r="BH952" s="17"/>
      <c r="BI952" s="17"/>
      <c r="BJ952" s="17"/>
      <c r="BK952" s="17"/>
      <c r="BL952" s="17"/>
      <c r="BM952" s="17"/>
      <c r="BN952" s="17"/>
      <c r="BO952" s="17"/>
      <c r="BP952" s="17"/>
      <c r="BQ952" s="17"/>
      <c r="BR952" s="17"/>
      <c r="BS952" s="17"/>
      <c r="BT952" s="17"/>
      <c r="BU952" s="17"/>
      <c r="BV952" s="17"/>
      <c r="BW952" s="17"/>
      <c r="BX952" s="17"/>
      <c r="BY952" s="17"/>
      <c r="BZ952" s="17"/>
      <c r="CA952" s="17"/>
      <c r="CB952" s="17"/>
      <c r="CC952" s="17"/>
      <c r="CD952" s="17"/>
      <c r="CE952" s="17"/>
      <c r="CF952" s="17"/>
      <c r="CG952" s="17"/>
      <c r="CH952" s="17"/>
      <c r="CI952" s="17"/>
      <c r="CJ952" s="17"/>
      <c r="CK952" s="17"/>
      <c r="CL952" s="17"/>
      <c r="CM952" s="17"/>
      <c r="CN952" s="17"/>
      <c r="CO952" s="17"/>
      <c r="CP952" s="17"/>
      <c r="CQ952" s="17"/>
      <c r="CR952" s="17"/>
      <c r="CS952" s="17"/>
      <c r="CT952" s="17"/>
      <c r="CU952" s="17"/>
      <c r="CV952" s="17"/>
      <c r="CW952" s="17"/>
      <c r="CX952" s="17"/>
      <c r="CY952" s="17"/>
      <c r="CZ952" s="17"/>
      <c r="DA952" s="17"/>
      <c r="DB952" s="17"/>
      <c r="DC952" s="17"/>
      <c r="DD952" s="17"/>
      <c r="DE952" s="17"/>
      <c r="DF952" s="17"/>
      <c r="DG952" s="17"/>
      <c r="DH952" s="17"/>
      <c r="DI952" s="17"/>
      <c r="DJ952" s="17"/>
      <c r="DK952" s="17"/>
      <c r="DL952" s="17"/>
      <c r="DM952" s="17"/>
      <c r="DN952" s="17"/>
      <c r="DO952" s="17"/>
      <c r="DP952" s="17"/>
      <c r="DQ952" s="17"/>
      <c r="DR952" s="17"/>
      <c r="DS952" s="17"/>
      <c r="DT952" s="17"/>
      <c r="DU952" s="17"/>
      <c r="DV952" s="111"/>
      <c r="DW952" s="111"/>
      <c r="DX952" s="111"/>
      <c r="DY952" s="111"/>
      <c r="DZ952" s="111"/>
      <c r="EA952" s="111"/>
      <c r="EB952" s="17"/>
      <c r="EC952" s="17"/>
      <c r="ED952" s="17"/>
      <c r="EE952" s="17"/>
      <c r="EF952" s="17"/>
      <c r="EG952" s="17"/>
      <c r="EH952" s="17"/>
      <c r="EI952" s="17"/>
      <c r="EJ952" s="17"/>
      <c r="EK952" s="17"/>
    </row>
    <row r="953" spans="1:141" ht="16.5" customHeight="1">
      <c r="A953" s="17"/>
      <c r="B953" s="17"/>
      <c r="C953" s="17"/>
      <c r="D953" s="145"/>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46"/>
      <c r="AI953" s="146"/>
      <c r="AJ953" s="17"/>
      <c r="AK953" s="17"/>
      <c r="AL953" s="146"/>
      <c r="AM953" s="146"/>
      <c r="AN953" s="17"/>
      <c r="AO953" s="17"/>
      <c r="AP953" s="17"/>
      <c r="AQ953" s="17"/>
      <c r="AR953" s="17"/>
      <c r="AS953" s="17"/>
      <c r="AT953" s="17"/>
      <c r="AU953" s="17"/>
      <c r="AV953" s="17"/>
      <c r="AW953" s="17"/>
      <c r="AX953" s="17"/>
      <c r="AY953" s="17"/>
      <c r="AZ953" s="17"/>
      <c r="BA953" s="17"/>
      <c r="BB953" s="17"/>
      <c r="BC953" s="17"/>
      <c r="BD953" s="17"/>
      <c r="BE953" s="17"/>
      <c r="BF953" s="17"/>
      <c r="BG953" s="17"/>
      <c r="BH953" s="17"/>
      <c r="BI953" s="17"/>
      <c r="BJ953" s="17"/>
      <c r="BK953" s="17"/>
      <c r="BL953" s="17"/>
      <c r="BM953" s="17"/>
      <c r="BN953" s="17"/>
      <c r="BO953" s="17"/>
      <c r="BP953" s="17"/>
      <c r="BQ953" s="17"/>
      <c r="BR953" s="17"/>
      <c r="BS953" s="17"/>
      <c r="BT953" s="17"/>
      <c r="BU953" s="17"/>
      <c r="BV953" s="17"/>
      <c r="BW953" s="17"/>
      <c r="BX953" s="17"/>
      <c r="BY953" s="17"/>
      <c r="BZ953" s="17"/>
      <c r="CA953" s="17"/>
      <c r="CB953" s="17"/>
      <c r="CC953" s="17"/>
      <c r="CD953" s="17"/>
      <c r="CE953" s="17"/>
      <c r="CF953" s="17"/>
      <c r="CG953" s="17"/>
      <c r="CH953" s="17"/>
      <c r="CI953" s="17"/>
      <c r="CJ953" s="17"/>
      <c r="CK953" s="17"/>
      <c r="CL953" s="17"/>
      <c r="CM953" s="17"/>
      <c r="CN953" s="17"/>
      <c r="CO953" s="17"/>
      <c r="CP953" s="17"/>
      <c r="CQ953" s="17"/>
      <c r="CR953" s="17"/>
      <c r="CS953" s="17"/>
      <c r="CT953" s="17"/>
      <c r="CU953" s="17"/>
      <c r="CV953" s="17"/>
      <c r="CW953" s="17"/>
      <c r="CX953" s="17"/>
      <c r="CY953" s="17"/>
      <c r="CZ953" s="17"/>
      <c r="DA953" s="17"/>
      <c r="DB953" s="17"/>
      <c r="DC953" s="17"/>
      <c r="DD953" s="17"/>
      <c r="DE953" s="17"/>
      <c r="DF953" s="17"/>
      <c r="DG953" s="17"/>
      <c r="DH953" s="17"/>
      <c r="DI953" s="17"/>
      <c r="DJ953" s="17"/>
      <c r="DK953" s="17"/>
      <c r="DL953" s="17"/>
      <c r="DM953" s="17"/>
      <c r="DN953" s="17"/>
      <c r="DO953" s="17"/>
      <c r="DP953" s="17"/>
      <c r="DQ953" s="17"/>
      <c r="DR953" s="17"/>
      <c r="DS953" s="17"/>
      <c r="DT953" s="17"/>
      <c r="DU953" s="17"/>
      <c r="DV953" s="111"/>
      <c r="DW953" s="111"/>
      <c r="DX953" s="111"/>
      <c r="DY953" s="111"/>
      <c r="DZ953" s="111"/>
      <c r="EA953" s="111"/>
      <c r="EB953" s="17"/>
      <c r="EC953" s="17"/>
      <c r="ED953" s="17"/>
      <c r="EE953" s="17"/>
      <c r="EF953" s="17"/>
      <c r="EG953" s="17"/>
      <c r="EH953" s="17"/>
      <c r="EI953" s="17"/>
      <c r="EJ953" s="17"/>
      <c r="EK953" s="17"/>
    </row>
    <row r="954" spans="1:141" ht="16.5" customHeight="1">
      <c r="A954" s="17"/>
      <c r="B954" s="17"/>
      <c r="C954" s="17"/>
      <c r="D954" s="145"/>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46"/>
      <c r="AI954" s="146"/>
      <c r="AJ954" s="17"/>
      <c r="AK954" s="17"/>
      <c r="AL954" s="146"/>
      <c r="AM954" s="146"/>
      <c r="AN954" s="17"/>
      <c r="AO954" s="17"/>
      <c r="AP954" s="17"/>
      <c r="AQ954" s="17"/>
      <c r="AR954" s="17"/>
      <c r="AS954" s="17"/>
      <c r="AT954" s="17"/>
      <c r="AU954" s="17"/>
      <c r="AV954" s="17"/>
      <c r="AW954" s="17"/>
      <c r="AX954" s="17"/>
      <c r="AY954" s="17"/>
      <c r="AZ954" s="17"/>
      <c r="BA954" s="17"/>
      <c r="BB954" s="17"/>
      <c r="BC954" s="17"/>
      <c r="BD954" s="17"/>
      <c r="BE954" s="17"/>
      <c r="BF954" s="17"/>
      <c r="BG954" s="17"/>
      <c r="BH954" s="17"/>
      <c r="BI954" s="17"/>
      <c r="BJ954" s="17"/>
      <c r="BK954" s="17"/>
      <c r="BL954" s="17"/>
      <c r="BM954" s="17"/>
      <c r="BN954" s="17"/>
      <c r="BO954" s="17"/>
      <c r="BP954" s="17"/>
      <c r="BQ954" s="17"/>
      <c r="BR954" s="17"/>
      <c r="BS954" s="17"/>
      <c r="BT954" s="17"/>
      <c r="BU954" s="17"/>
      <c r="BV954" s="17"/>
      <c r="BW954" s="17"/>
      <c r="BX954" s="17"/>
      <c r="BY954" s="17"/>
      <c r="BZ954" s="17"/>
      <c r="CA954" s="17"/>
      <c r="CB954" s="17"/>
      <c r="CC954" s="17"/>
      <c r="CD954" s="17"/>
      <c r="CE954" s="17"/>
      <c r="CF954" s="17"/>
      <c r="CG954" s="17"/>
      <c r="CH954" s="17"/>
      <c r="CI954" s="17"/>
      <c r="CJ954" s="17"/>
      <c r="CK954" s="17"/>
      <c r="CL954" s="17"/>
      <c r="CM954" s="17"/>
      <c r="CN954" s="17"/>
      <c r="CO954" s="17"/>
      <c r="CP954" s="17"/>
      <c r="CQ954" s="17"/>
      <c r="CR954" s="17"/>
      <c r="CS954" s="17"/>
      <c r="CT954" s="17"/>
      <c r="CU954" s="17"/>
      <c r="CV954" s="17"/>
      <c r="CW954" s="17"/>
      <c r="CX954" s="17"/>
      <c r="CY954" s="17"/>
      <c r="CZ954" s="17"/>
      <c r="DA954" s="17"/>
      <c r="DB954" s="17"/>
      <c r="DC954" s="17"/>
      <c r="DD954" s="17"/>
      <c r="DE954" s="17"/>
      <c r="DF954" s="17"/>
      <c r="DG954" s="17"/>
      <c r="DH954" s="17"/>
      <c r="DI954" s="17"/>
      <c r="DJ954" s="17"/>
      <c r="DK954" s="17"/>
      <c r="DL954" s="17"/>
      <c r="DM954" s="17"/>
      <c r="DN954" s="17"/>
      <c r="DO954" s="17"/>
      <c r="DP954" s="17"/>
      <c r="DQ954" s="17"/>
      <c r="DR954" s="17"/>
      <c r="DS954" s="17"/>
      <c r="DT954" s="17"/>
      <c r="DU954" s="17"/>
      <c r="DV954" s="111"/>
      <c r="DW954" s="111"/>
      <c r="DX954" s="111"/>
      <c r="DY954" s="111"/>
      <c r="DZ954" s="111"/>
      <c r="EA954" s="111"/>
      <c r="EB954" s="17"/>
      <c r="EC954" s="17"/>
      <c r="ED954" s="17"/>
      <c r="EE954" s="17"/>
      <c r="EF954" s="17"/>
      <c r="EG954" s="17"/>
      <c r="EH954" s="17"/>
      <c r="EI954" s="17"/>
      <c r="EJ954" s="17"/>
      <c r="EK954" s="17"/>
    </row>
    <row r="955" spans="1:141" ht="16.5" customHeight="1">
      <c r="A955" s="17"/>
      <c r="B955" s="17"/>
      <c r="C955" s="17"/>
      <c r="D955" s="145"/>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46"/>
      <c r="AI955" s="146"/>
      <c r="AJ955" s="17"/>
      <c r="AK955" s="17"/>
      <c r="AL955" s="146"/>
      <c r="AM955" s="146"/>
      <c r="AN955" s="17"/>
      <c r="AO955" s="17"/>
      <c r="AP955" s="17"/>
      <c r="AQ955" s="17"/>
      <c r="AR955" s="17"/>
      <c r="AS955" s="17"/>
      <c r="AT955" s="17"/>
      <c r="AU955" s="17"/>
      <c r="AV955" s="17"/>
      <c r="AW955" s="17"/>
      <c r="AX955" s="17"/>
      <c r="AY955" s="17"/>
      <c r="AZ955" s="17"/>
      <c r="BA955" s="17"/>
      <c r="BB955" s="17"/>
      <c r="BC955" s="17"/>
      <c r="BD955" s="17"/>
      <c r="BE955" s="17"/>
      <c r="BF955" s="17"/>
      <c r="BG955" s="17"/>
      <c r="BH955" s="17"/>
      <c r="BI955" s="17"/>
      <c r="BJ955" s="17"/>
      <c r="BK955" s="17"/>
      <c r="BL955" s="17"/>
      <c r="BM955" s="17"/>
      <c r="BN955" s="17"/>
      <c r="BO955" s="17"/>
      <c r="BP955" s="17"/>
      <c r="BQ955" s="17"/>
      <c r="BR955" s="17"/>
      <c r="BS955" s="17"/>
      <c r="BT955" s="17"/>
      <c r="BU955" s="17"/>
      <c r="BV955" s="17"/>
      <c r="BW955" s="17"/>
      <c r="BX955" s="17"/>
      <c r="BY955" s="17"/>
      <c r="BZ955" s="17"/>
      <c r="CA955" s="17"/>
      <c r="CB955" s="17"/>
      <c r="CC955" s="17"/>
      <c r="CD955" s="17"/>
      <c r="CE955" s="17"/>
      <c r="CF955" s="17"/>
      <c r="CG955" s="17"/>
      <c r="CH955" s="17"/>
      <c r="CI955" s="17"/>
      <c r="CJ955" s="17"/>
      <c r="CK955" s="17"/>
      <c r="CL955" s="17"/>
      <c r="CM955" s="17"/>
      <c r="CN955" s="17"/>
      <c r="CO955" s="17"/>
      <c r="CP955" s="17"/>
      <c r="CQ955" s="17"/>
      <c r="CR955" s="17"/>
      <c r="CS955" s="17"/>
      <c r="CT955" s="17"/>
      <c r="CU955" s="17"/>
      <c r="CV955" s="17"/>
      <c r="CW955" s="17"/>
      <c r="CX955" s="17"/>
      <c r="CY955" s="17"/>
      <c r="CZ955" s="17"/>
      <c r="DA955" s="17"/>
      <c r="DB955" s="17"/>
      <c r="DC955" s="17"/>
      <c r="DD955" s="17"/>
      <c r="DE955" s="17"/>
      <c r="DF955" s="17"/>
      <c r="DG955" s="17"/>
      <c r="DH955" s="17"/>
      <c r="DI955" s="17"/>
      <c r="DJ955" s="17"/>
      <c r="DK955" s="17"/>
      <c r="DL955" s="17"/>
      <c r="DM955" s="17"/>
      <c r="DN955" s="17"/>
      <c r="DO955" s="17"/>
      <c r="DP955" s="17"/>
      <c r="DQ955" s="17"/>
      <c r="DR955" s="17"/>
      <c r="DS955" s="17"/>
      <c r="DT955" s="17"/>
      <c r="DU955" s="17"/>
      <c r="DV955" s="111"/>
      <c r="DW955" s="111"/>
      <c r="DX955" s="111"/>
      <c r="DY955" s="111"/>
      <c r="DZ955" s="111"/>
      <c r="EA955" s="111"/>
      <c r="EB955" s="17"/>
      <c r="EC955" s="17"/>
      <c r="ED955" s="17"/>
      <c r="EE955" s="17"/>
      <c r="EF955" s="17"/>
      <c r="EG955" s="17"/>
      <c r="EH955" s="17"/>
      <c r="EI955" s="17"/>
      <c r="EJ955" s="17"/>
      <c r="EK955" s="17"/>
    </row>
    <row r="956" spans="1:141" ht="16.5" customHeight="1">
      <c r="A956" s="17"/>
      <c r="B956" s="17"/>
      <c r="C956" s="17"/>
      <c r="D956" s="145"/>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46"/>
      <c r="AI956" s="146"/>
      <c r="AJ956" s="17"/>
      <c r="AK956" s="17"/>
      <c r="AL956" s="146"/>
      <c r="AM956" s="146"/>
      <c r="AN956" s="17"/>
      <c r="AO956" s="17"/>
      <c r="AP956" s="17"/>
      <c r="AQ956" s="17"/>
      <c r="AR956" s="17"/>
      <c r="AS956" s="17"/>
      <c r="AT956" s="17"/>
      <c r="AU956" s="17"/>
      <c r="AV956" s="17"/>
      <c r="AW956" s="17"/>
      <c r="AX956" s="17"/>
      <c r="AY956" s="17"/>
      <c r="AZ956" s="17"/>
      <c r="BA956" s="17"/>
      <c r="BB956" s="17"/>
      <c r="BC956" s="17"/>
      <c r="BD956" s="17"/>
      <c r="BE956" s="17"/>
      <c r="BF956" s="17"/>
      <c r="BG956" s="17"/>
      <c r="BH956" s="17"/>
      <c r="BI956" s="17"/>
      <c r="BJ956" s="17"/>
      <c r="BK956" s="17"/>
      <c r="BL956" s="17"/>
      <c r="BM956" s="17"/>
      <c r="BN956" s="17"/>
      <c r="BO956" s="17"/>
      <c r="BP956" s="17"/>
      <c r="BQ956" s="17"/>
      <c r="BR956" s="17"/>
      <c r="BS956" s="17"/>
      <c r="BT956" s="17"/>
      <c r="BU956" s="17"/>
      <c r="BV956" s="17"/>
      <c r="BW956" s="17"/>
      <c r="BX956" s="17"/>
      <c r="BY956" s="17"/>
      <c r="BZ956" s="17"/>
      <c r="CA956" s="17"/>
      <c r="CB956" s="17"/>
      <c r="CC956" s="17"/>
      <c r="CD956" s="17"/>
      <c r="CE956" s="17"/>
      <c r="CF956" s="17"/>
      <c r="CG956" s="17"/>
      <c r="CH956" s="17"/>
      <c r="CI956" s="17"/>
      <c r="CJ956" s="17"/>
      <c r="CK956" s="17"/>
      <c r="CL956" s="17"/>
      <c r="CM956" s="17"/>
      <c r="CN956" s="17"/>
      <c r="CO956" s="17"/>
      <c r="CP956" s="17"/>
      <c r="CQ956" s="17"/>
      <c r="CR956" s="17"/>
      <c r="CS956" s="17"/>
      <c r="CT956" s="17"/>
      <c r="CU956" s="17"/>
      <c r="CV956" s="17"/>
      <c r="CW956" s="17"/>
      <c r="CX956" s="17"/>
      <c r="CY956" s="17"/>
      <c r="CZ956" s="17"/>
      <c r="DA956" s="17"/>
      <c r="DB956" s="17"/>
      <c r="DC956" s="17"/>
      <c r="DD956" s="17"/>
      <c r="DE956" s="17"/>
      <c r="DF956" s="17"/>
      <c r="DG956" s="17"/>
      <c r="DH956" s="17"/>
      <c r="DI956" s="17"/>
      <c r="DJ956" s="17"/>
      <c r="DK956" s="17"/>
      <c r="DL956" s="17"/>
      <c r="DM956" s="17"/>
      <c r="DN956" s="17"/>
      <c r="DO956" s="17"/>
      <c r="DP956" s="17"/>
      <c r="DQ956" s="17"/>
      <c r="DR956" s="17"/>
      <c r="DS956" s="17"/>
      <c r="DT956" s="17"/>
      <c r="DU956" s="17"/>
      <c r="DV956" s="111"/>
      <c r="DW956" s="111"/>
      <c r="DX956" s="111"/>
      <c r="DY956" s="111"/>
      <c r="DZ956" s="111"/>
      <c r="EA956" s="111"/>
      <c r="EB956" s="17"/>
      <c r="EC956" s="17"/>
      <c r="ED956" s="17"/>
      <c r="EE956" s="17"/>
      <c r="EF956" s="17"/>
      <c r="EG956" s="17"/>
      <c r="EH956" s="17"/>
      <c r="EI956" s="17"/>
      <c r="EJ956" s="17"/>
      <c r="EK956" s="17"/>
    </row>
    <row r="957" spans="1:141" ht="16.5" customHeight="1">
      <c r="A957" s="17"/>
      <c r="B957" s="17"/>
      <c r="C957" s="17"/>
      <c r="D957" s="145"/>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46"/>
      <c r="AI957" s="146"/>
      <c r="AJ957" s="17"/>
      <c r="AK957" s="17"/>
      <c r="AL957" s="146"/>
      <c r="AM957" s="146"/>
      <c r="AN957" s="17"/>
      <c r="AO957" s="17"/>
      <c r="AP957" s="17"/>
      <c r="AQ957" s="17"/>
      <c r="AR957" s="17"/>
      <c r="AS957" s="17"/>
      <c r="AT957" s="17"/>
      <c r="AU957" s="17"/>
      <c r="AV957" s="17"/>
      <c r="AW957" s="17"/>
      <c r="AX957" s="17"/>
      <c r="AY957" s="17"/>
      <c r="AZ957" s="17"/>
      <c r="BA957" s="17"/>
      <c r="BB957" s="17"/>
      <c r="BC957" s="17"/>
      <c r="BD957" s="17"/>
      <c r="BE957" s="17"/>
      <c r="BF957" s="17"/>
      <c r="BG957" s="17"/>
      <c r="BH957" s="17"/>
      <c r="BI957" s="17"/>
      <c r="BJ957" s="17"/>
      <c r="BK957" s="17"/>
      <c r="BL957" s="17"/>
      <c r="BM957" s="17"/>
      <c r="BN957" s="17"/>
      <c r="BO957" s="17"/>
      <c r="BP957" s="17"/>
      <c r="BQ957" s="17"/>
      <c r="BR957" s="17"/>
      <c r="BS957" s="17"/>
      <c r="BT957" s="17"/>
      <c r="BU957" s="17"/>
      <c r="BV957" s="17"/>
      <c r="BW957" s="17"/>
      <c r="BX957" s="17"/>
      <c r="BY957" s="17"/>
      <c r="BZ957" s="17"/>
      <c r="CA957" s="17"/>
      <c r="CB957" s="17"/>
      <c r="CC957" s="17"/>
      <c r="CD957" s="17"/>
      <c r="CE957" s="17"/>
      <c r="CF957" s="17"/>
      <c r="CG957" s="17"/>
      <c r="CH957" s="17"/>
      <c r="CI957" s="17"/>
      <c r="CJ957" s="17"/>
      <c r="CK957" s="17"/>
      <c r="CL957" s="17"/>
      <c r="CM957" s="17"/>
      <c r="CN957" s="17"/>
      <c r="CO957" s="17"/>
      <c r="CP957" s="17"/>
      <c r="CQ957" s="17"/>
      <c r="CR957" s="17"/>
      <c r="CS957" s="17"/>
      <c r="CT957" s="17"/>
      <c r="CU957" s="17"/>
      <c r="CV957" s="17"/>
      <c r="CW957" s="17"/>
      <c r="CX957" s="17"/>
      <c r="CY957" s="17"/>
      <c r="CZ957" s="17"/>
      <c r="DA957" s="17"/>
      <c r="DB957" s="17"/>
      <c r="DC957" s="17"/>
      <c r="DD957" s="17"/>
      <c r="DE957" s="17"/>
      <c r="DF957" s="17"/>
      <c r="DG957" s="17"/>
      <c r="DH957" s="17"/>
      <c r="DI957" s="17"/>
      <c r="DJ957" s="17"/>
      <c r="DK957" s="17"/>
      <c r="DL957" s="17"/>
      <c r="DM957" s="17"/>
      <c r="DN957" s="17"/>
      <c r="DO957" s="17"/>
      <c r="DP957" s="17"/>
      <c r="DQ957" s="17"/>
      <c r="DR957" s="17"/>
      <c r="DS957" s="17"/>
      <c r="DT957" s="17"/>
      <c r="DU957" s="17"/>
      <c r="DV957" s="111"/>
      <c r="DW957" s="111"/>
      <c r="DX957" s="111"/>
      <c r="DY957" s="111"/>
      <c r="DZ957" s="111"/>
      <c r="EA957" s="111"/>
      <c r="EB957" s="17"/>
      <c r="EC957" s="17"/>
      <c r="ED957" s="17"/>
      <c r="EE957" s="17"/>
      <c r="EF957" s="17"/>
      <c r="EG957" s="17"/>
      <c r="EH957" s="17"/>
      <c r="EI957" s="17"/>
      <c r="EJ957" s="17"/>
      <c r="EK957" s="17"/>
    </row>
    <row r="958" spans="1:141" ht="16.5" customHeight="1">
      <c r="A958" s="17"/>
      <c r="B958" s="17"/>
      <c r="C958" s="17"/>
      <c r="D958" s="145"/>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46"/>
      <c r="AI958" s="146"/>
      <c r="AJ958" s="17"/>
      <c r="AK958" s="17"/>
      <c r="AL958" s="146"/>
      <c r="AM958" s="146"/>
      <c r="AN958" s="17"/>
      <c r="AO958" s="17"/>
      <c r="AP958" s="17"/>
      <c r="AQ958" s="17"/>
      <c r="AR958" s="17"/>
      <c r="AS958" s="17"/>
      <c r="AT958" s="17"/>
      <c r="AU958" s="17"/>
      <c r="AV958" s="17"/>
      <c r="AW958" s="17"/>
      <c r="AX958" s="17"/>
      <c r="AY958" s="17"/>
      <c r="AZ958" s="17"/>
      <c r="BA958" s="17"/>
      <c r="BB958" s="17"/>
      <c r="BC958" s="17"/>
      <c r="BD958" s="17"/>
      <c r="BE958" s="17"/>
      <c r="BF958" s="17"/>
      <c r="BG958" s="17"/>
      <c r="BH958" s="17"/>
      <c r="BI958" s="17"/>
      <c r="BJ958" s="17"/>
      <c r="BK958" s="17"/>
      <c r="BL958" s="17"/>
      <c r="BM958" s="17"/>
      <c r="BN958" s="17"/>
      <c r="BO958" s="17"/>
      <c r="BP958" s="17"/>
      <c r="BQ958" s="17"/>
      <c r="BR958" s="17"/>
      <c r="BS958" s="17"/>
      <c r="BT958" s="17"/>
      <c r="BU958" s="17"/>
      <c r="BV958" s="17"/>
      <c r="BW958" s="17"/>
      <c r="BX958" s="17"/>
      <c r="BY958" s="17"/>
      <c r="BZ958" s="17"/>
      <c r="CA958" s="17"/>
      <c r="CB958" s="17"/>
      <c r="CC958" s="17"/>
      <c r="CD958" s="17"/>
      <c r="CE958" s="17"/>
      <c r="CF958" s="17"/>
      <c r="CG958" s="17"/>
      <c r="CH958" s="17"/>
      <c r="CI958" s="17"/>
      <c r="CJ958" s="17"/>
      <c r="CK958" s="17"/>
      <c r="CL958" s="17"/>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7"/>
      <c r="DK958" s="17"/>
      <c r="DL958" s="17"/>
      <c r="DM958" s="17"/>
      <c r="DN958" s="17"/>
      <c r="DO958" s="17"/>
      <c r="DP958" s="17"/>
      <c r="DQ958" s="17"/>
      <c r="DR958" s="17"/>
      <c r="DS958" s="17"/>
      <c r="DT958" s="17"/>
      <c r="DU958" s="17"/>
      <c r="DV958" s="111"/>
      <c r="DW958" s="111"/>
      <c r="DX958" s="111"/>
      <c r="DY958" s="111"/>
      <c r="DZ958" s="111"/>
      <c r="EA958" s="111"/>
      <c r="EB958" s="17"/>
      <c r="EC958" s="17"/>
      <c r="ED958" s="17"/>
      <c r="EE958" s="17"/>
      <c r="EF958" s="17"/>
      <c r="EG958" s="17"/>
      <c r="EH958" s="17"/>
      <c r="EI958" s="17"/>
      <c r="EJ958" s="17"/>
      <c r="EK958" s="17"/>
    </row>
    <row r="959" spans="1:141" ht="16.5" customHeight="1">
      <c r="A959" s="17"/>
      <c r="B959" s="17"/>
      <c r="C959" s="17"/>
      <c r="D959" s="145"/>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46"/>
      <c r="AI959" s="146"/>
      <c r="AJ959" s="17"/>
      <c r="AK959" s="17"/>
      <c r="AL959" s="146"/>
      <c r="AM959" s="146"/>
      <c r="AN959" s="17"/>
      <c r="AO959" s="17"/>
      <c r="AP959" s="17"/>
      <c r="AQ959" s="17"/>
      <c r="AR959" s="17"/>
      <c r="AS959" s="17"/>
      <c r="AT959" s="17"/>
      <c r="AU959" s="17"/>
      <c r="AV959" s="17"/>
      <c r="AW959" s="17"/>
      <c r="AX959" s="17"/>
      <c r="AY959" s="17"/>
      <c r="AZ959" s="17"/>
      <c r="BA959" s="17"/>
      <c r="BB959" s="17"/>
      <c r="BC959" s="17"/>
      <c r="BD959" s="17"/>
      <c r="BE959" s="17"/>
      <c r="BF959" s="17"/>
      <c r="BG959" s="17"/>
      <c r="BH959" s="17"/>
      <c r="BI959" s="17"/>
      <c r="BJ959" s="17"/>
      <c r="BK959" s="17"/>
      <c r="BL959" s="17"/>
      <c r="BM959" s="17"/>
      <c r="BN959" s="17"/>
      <c r="BO959" s="17"/>
      <c r="BP959" s="17"/>
      <c r="BQ959" s="17"/>
      <c r="BR959" s="17"/>
      <c r="BS959" s="17"/>
      <c r="BT959" s="17"/>
      <c r="BU959" s="17"/>
      <c r="BV959" s="17"/>
      <c r="BW959" s="17"/>
      <c r="BX959" s="17"/>
      <c r="BY959" s="17"/>
      <c r="BZ959" s="17"/>
      <c r="CA959" s="17"/>
      <c r="CB959" s="17"/>
      <c r="CC959" s="17"/>
      <c r="CD959" s="17"/>
      <c r="CE959" s="17"/>
      <c r="CF959" s="17"/>
      <c r="CG959" s="17"/>
      <c r="CH959" s="17"/>
      <c r="CI959" s="17"/>
      <c r="CJ959" s="17"/>
      <c r="CK959" s="17"/>
      <c r="CL959" s="17"/>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7"/>
      <c r="DK959" s="17"/>
      <c r="DL959" s="17"/>
      <c r="DM959" s="17"/>
      <c r="DN959" s="17"/>
      <c r="DO959" s="17"/>
      <c r="DP959" s="17"/>
      <c r="DQ959" s="17"/>
      <c r="DR959" s="17"/>
      <c r="DS959" s="17"/>
      <c r="DT959" s="17"/>
      <c r="DU959" s="17"/>
      <c r="DV959" s="111"/>
      <c r="DW959" s="111"/>
      <c r="DX959" s="111"/>
      <c r="DY959" s="111"/>
      <c r="DZ959" s="111"/>
      <c r="EA959" s="111"/>
      <c r="EB959" s="17"/>
      <c r="EC959" s="17"/>
      <c r="ED959" s="17"/>
      <c r="EE959" s="17"/>
      <c r="EF959" s="17"/>
      <c r="EG959" s="17"/>
      <c r="EH959" s="17"/>
      <c r="EI959" s="17"/>
      <c r="EJ959" s="17"/>
      <c r="EK959" s="17"/>
    </row>
    <row r="960" spans="1:141" ht="16.5" customHeight="1">
      <c r="A960" s="17"/>
      <c r="B960" s="17"/>
      <c r="C960" s="17"/>
      <c r="D960" s="145"/>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46"/>
      <c r="AI960" s="146"/>
      <c r="AJ960" s="17"/>
      <c r="AK960" s="17"/>
      <c r="AL960" s="146"/>
      <c r="AM960" s="146"/>
      <c r="AN960" s="17"/>
      <c r="AO960" s="17"/>
      <c r="AP960" s="17"/>
      <c r="AQ960" s="17"/>
      <c r="AR960" s="17"/>
      <c r="AS960" s="17"/>
      <c r="AT960" s="17"/>
      <c r="AU960" s="17"/>
      <c r="AV960" s="17"/>
      <c r="AW960" s="17"/>
      <c r="AX960" s="17"/>
      <c r="AY960" s="17"/>
      <c r="AZ960" s="17"/>
      <c r="BA960" s="17"/>
      <c r="BB960" s="17"/>
      <c r="BC960" s="17"/>
      <c r="BD960" s="17"/>
      <c r="BE960" s="17"/>
      <c r="BF960" s="17"/>
      <c r="BG960" s="17"/>
      <c r="BH960" s="17"/>
      <c r="BI960" s="17"/>
      <c r="BJ960" s="17"/>
      <c r="BK960" s="17"/>
      <c r="BL960" s="17"/>
      <c r="BM960" s="17"/>
      <c r="BN960" s="17"/>
      <c r="BO960" s="17"/>
      <c r="BP960" s="17"/>
      <c r="BQ960" s="17"/>
      <c r="BR960" s="17"/>
      <c r="BS960" s="17"/>
      <c r="BT960" s="17"/>
      <c r="BU960" s="17"/>
      <c r="BV960" s="17"/>
      <c r="BW960" s="17"/>
      <c r="BX960" s="17"/>
      <c r="BY960" s="17"/>
      <c r="BZ960" s="17"/>
      <c r="CA960" s="17"/>
      <c r="CB960" s="17"/>
      <c r="CC960" s="17"/>
      <c r="CD960" s="17"/>
      <c r="CE960" s="17"/>
      <c r="CF960" s="17"/>
      <c r="CG960" s="17"/>
      <c r="CH960" s="17"/>
      <c r="CI960" s="17"/>
      <c r="CJ960" s="17"/>
      <c r="CK960" s="17"/>
      <c r="CL960" s="17"/>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7"/>
      <c r="DK960" s="17"/>
      <c r="DL960" s="17"/>
      <c r="DM960" s="17"/>
      <c r="DN960" s="17"/>
      <c r="DO960" s="17"/>
      <c r="DP960" s="17"/>
      <c r="DQ960" s="17"/>
      <c r="DR960" s="17"/>
      <c r="DS960" s="17"/>
      <c r="DT960" s="17"/>
      <c r="DU960" s="17"/>
      <c r="DV960" s="111"/>
      <c r="DW960" s="111"/>
      <c r="DX960" s="111"/>
      <c r="DY960" s="111"/>
      <c r="DZ960" s="111"/>
      <c r="EA960" s="111"/>
      <c r="EB960" s="17"/>
      <c r="EC960" s="17"/>
      <c r="ED960" s="17"/>
      <c r="EE960" s="17"/>
      <c r="EF960" s="17"/>
      <c r="EG960" s="17"/>
      <c r="EH960" s="17"/>
      <c r="EI960" s="17"/>
      <c r="EJ960" s="17"/>
      <c r="EK960" s="17"/>
    </row>
    <row r="961" spans="1:141" ht="16.5" customHeight="1">
      <c r="A961" s="17"/>
      <c r="B961" s="17"/>
      <c r="C961" s="17"/>
      <c r="D961" s="145"/>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46"/>
      <c r="AI961" s="146"/>
      <c r="AJ961" s="17"/>
      <c r="AK961" s="17"/>
      <c r="AL961" s="146"/>
      <c r="AM961" s="146"/>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7"/>
      <c r="CC961" s="17"/>
      <c r="CD961" s="17"/>
      <c r="CE961" s="17"/>
      <c r="CF961" s="17"/>
      <c r="CG961" s="17"/>
      <c r="CH961" s="17"/>
      <c r="CI961" s="17"/>
      <c r="CJ961" s="17"/>
      <c r="CK961" s="17"/>
      <c r="CL961" s="17"/>
      <c r="CM961" s="17"/>
      <c r="CN961" s="17"/>
      <c r="CO961" s="17"/>
      <c r="CP961" s="17"/>
      <c r="CQ961" s="17"/>
      <c r="CR961" s="17"/>
      <c r="CS961" s="17"/>
      <c r="CT961" s="17"/>
      <c r="CU961" s="17"/>
      <c r="CV961" s="17"/>
      <c r="CW961" s="17"/>
      <c r="CX961" s="17"/>
      <c r="CY961" s="17"/>
      <c r="CZ961" s="17"/>
      <c r="DA961" s="17"/>
      <c r="DB961" s="17"/>
      <c r="DC961" s="17"/>
      <c r="DD961" s="17"/>
      <c r="DE961" s="17"/>
      <c r="DF961" s="17"/>
      <c r="DG961" s="17"/>
      <c r="DH961" s="17"/>
      <c r="DI961" s="17"/>
      <c r="DJ961" s="17"/>
      <c r="DK961" s="17"/>
      <c r="DL961" s="17"/>
      <c r="DM961" s="17"/>
      <c r="DN961" s="17"/>
      <c r="DO961" s="17"/>
      <c r="DP961" s="17"/>
      <c r="DQ961" s="17"/>
      <c r="DR961" s="17"/>
      <c r="DS961" s="17"/>
      <c r="DT961" s="17"/>
      <c r="DU961" s="17"/>
      <c r="DV961" s="111"/>
      <c r="DW961" s="111"/>
      <c r="DX961" s="111"/>
      <c r="DY961" s="111"/>
      <c r="DZ961" s="111"/>
      <c r="EA961" s="111"/>
      <c r="EB961" s="17"/>
      <c r="EC961" s="17"/>
      <c r="ED961" s="17"/>
      <c r="EE961" s="17"/>
      <c r="EF961" s="17"/>
      <c r="EG961" s="17"/>
      <c r="EH961" s="17"/>
      <c r="EI961" s="17"/>
      <c r="EJ961" s="17"/>
      <c r="EK961" s="17"/>
    </row>
    <row r="962" spans="1:141" ht="16.5" customHeight="1">
      <c r="A962" s="17"/>
      <c r="B962" s="17"/>
      <c r="C962" s="17"/>
      <c r="D962" s="145"/>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46"/>
      <c r="AI962" s="146"/>
      <c r="AJ962" s="17"/>
      <c r="AK962" s="17"/>
      <c r="AL962" s="146"/>
      <c r="AM962" s="146"/>
      <c r="AN962" s="17"/>
      <c r="AO962" s="17"/>
      <c r="AP962" s="17"/>
      <c r="AQ962" s="17"/>
      <c r="AR962" s="17"/>
      <c r="AS962" s="17"/>
      <c r="AT962" s="17"/>
      <c r="AU962" s="17"/>
      <c r="AV962" s="17"/>
      <c r="AW962" s="17"/>
      <c r="AX962" s="17"/>
      <c r="AY962" s="17"/>
      <c r="AZ962" s="17"/>
      <c r="BA962" s="17"/>
      <c r="BB962" s="17"/>
      <c r="BC962" s="17"/>
      <c r="BD962" s="17"/>
      <c r="BE962" s="17"/>
      <c r="BF962" s="17"/>
      <c r="BG962" s="17"/>
      <c r="BH962" s="17"/>
      <c r="BI962" s="17"/>
      <c r="BJ962" s="17"/>
      <c r="BK962" s="17"/>
      <c r="BL962" s="17"/>
      <c r="BM962" s="17"/>
      <c r="BN962" s="17"/>
      <c r="BO962" s="17"/>
      <c r="BP962" s="17"/>
      <c r="BQ962" s="17"/>
      <c r="BR962" s="17"/>
      <c r="BS962" s="17"/>
      <c r="BT962" s="17"/>
      <c r="BU962" s="17"/>
      <c r="BV962" s="17"/>
      <c r="BW962" s="17"/>
      <c r="BX962" s="17"/>
      <c r="BY962" s="17"/>
      <c r="BZ962" s="17"/>
      <c r="CA962" s="17"/>
      <c r="CB962" s="17"/>
      <c r="CC962" s="17"/>
      <c r="CD962" s="17"/>
      <c r="CE962" s="17"/>
      <c r="CF962" s="17"/>
      <c r="CG962" s="17"/>
      <c r="CH962" s="17"/>
      <c r="CI962" s="17"/>
      <c r="CJ962" s="17"/>
      <c r="CK962" s="17"/>
      <c r="CL962" s="17"/>
      <c r="CM962" s="17"/>
      <c r="CN962" s="17"/>
      <c r="CO962" s="17"/>
      <c r="CP962" s="17"/>
      <c r="CQ962" s="17"/>
      <c r="CR962" s="17"/>
      <c r="CS962" s="17"/>
      <c r="CT962" s="17"/>
      <c r="CU962" s="17"/>
      <c r="CV962" s="17"/>
      <c r="CW962" s="17"/>
      <c r="CX962" s="17"/>
      <c r="CY962" s="17"/>
      <c r="CZ962" s="17"/>
      <c r="DA962" s="17"/>
      <c r="DB962" s="17"/>
      <c r="DC962" s="17"/>
      <c r="DD962" s="17"/>
      <c r="DE962" s="17"/>
      <c r="DF962" s="17"/>
      <c r="DG962" s="17"/>
      <c r="DH962" s="17"/>
      <c r="DI962" s="17"/>
      <c r="DJ962" s="17"/>
      <c r="DK962" s="17"/>
      <c r="DL962" s="17"/>
      <c r="DM962" s="17"/>
      <c r="DN962" s="17"/>
      <c r="DO962" s="17"/>
      <c r="DP962" s="17"/>
      <c r="DQ962" s="17"/>
      <c r="DR962" s="17"/>
      <c r="DS962" s="17"/>
      <c r="DT962" s="17"/>
      <c r="DU962" s="17"/>
      <c r="DV962" s="111"/>
      <c r="DW962" s="111"/>
      <c r="DX962" s="111"/>
      <c r="DY962" s="111"/>
      <c r="DZ962" s="111"/>
      <c r="EA962" s="111"/>
      <c r="EB962" s="17"/>
      <c r="EC962" s="17"/>
      <c r="ED962" s="17"/>
      <c r="EE962" s="17"/>
      <c r="EF962" s="17"/>
      <c r="EG962" s="17"/>
      <c r="EH962" s="17"/>
      <c r="EI962" s="17"/>
      <c r="EJ962" s="17"/>
      <c r="EK962" s="17"/>
    </row>
    <row r="963" spans="1:141" ht="16.5" customHeight="1">
      <c r="A963" s="17"/>
      <c r="B963" s="17"/>
      <c r="C963" s="17"/>
      <c r="D963" s="145"/>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46"/>
      <c r="AI963" s="146"/>
      <c r="AJ963" s="17"/>
      <c r="AK963" s="17"/>
      <c r="AL963" s="146"/>
      <c r="AM963" s="146"/>
      <c r="AN963" s="17"/>
      <c r="AO963" s="17"/>
      <c r="AP963" s="17"/>
      <c r="AQ963" s="17"/>
      <c r="AR963" s="17"/>
      <c r="AS963" s="17"/>
      <c r="AT963" s="17"/>
      <c r="AU963" s="17"/>
      <c r="AV963" s="17"/>
      <c r="AW963" s="17"/>
      <c r="AX963" s="17"/>
      <c r="AY963" s="17"/>
      <c r="AZ963" s="17"/>
      <c r="BA963" s="17"/>
      <c r="BB963" s="17"/>
      <c r="BC963" s="17"/>
      <c r="BD963" s="17"/>
      <c r="BE963" s="17"/>
      <c r="BF963" s="17"/>
      <c r="BG963" s="17"/>
      <c r="BH963" s="17"/>
      <c r="BI963" s="17"/>
      <c r="BJ963" s="17"/>
      <c r="BK963" s="17"/>
      <c r="BL963" s="17"/>
      <c r="BM963" s="17"/>
      <c r="BN963" s="17"/>
      <c r="BO963" s="17"/>
      <c r="BP963" s="17"/>
      <c r="BQ963" s="17"/>
      <c r="BR963" s="17"/>
      <c r="BS963" s="17"/>
      <c r="BT963" s="17"/>
      <c r="BU963" s="17"/>
      <c r="BV963" s="17"/>
      <c r="BW963" s="17"/>
      <c r="BX963" s="17"/>
      <c r="BY963" s="17"/>
      <c r="BZ963" s="17"/>
      <c r="CA963" s="17"/>
      <c r="CB963" s="17"/>
      <c r="CC963" s="17"/>
      <c r="CD963" s="17"/>
      <c r="CE963" s="17"/>
      <c r="CF963" s="17"/>
      <c r="CG963" s="17"/>
      <c r="CH963" s="17"/>
      <c r="CI963" s="17"/>
      <c r="CJ963" s="17"/>
      <c r="CK963" s="17"/>
      <c r="CL963" s="17"/>
      <c r="CM963" s="17"/>
      <c r="CN963" s="17"/>
      <c r="CO963" s="17"/>
      <c r="CP963" s="17"/>
      <c r="CQ963" s="17"/>
      <c r="CR963" s="17"/>
      <c r="CS963" s="17"/>
      <c r="CT963" s="17"/>
      <c r="CU963" s="17"/>
      <c r="CV963" s="17"/>
      <c r="CW963" s="17"/>
      <c r="CX963" s="17"/>
      <c r="CY963" s="17"/>
      <c r="CZ963" s="17"/>
      <c r="DA963" s="17"/>
      <c r="DB963" s="17"/>
      <c r="DC963" s="17"/>
      <c r="DD963" s="17"/>
      <c r="DE963" s="17"/>
      <c r="DF963" s="17"/>
      <c r="DG963" s="17"/>
      <c r="DH963" s="17"/>
      <c r="DI963" s="17"/>
      <c r="DJ963" s="17"/>
      <c r="DK963" s="17"/>
      <c r="DL963" s="17"/>
      <c r="DM963" s="17"/>
      <c r="DN963" s="17"/>
      <c r="DO963" s="17"/>
      <c r="DP963" s="17"/>
      <c r="DQ963" s="17"/>
      <c r="DR963" s="17"/>
      <c r="DS963" s="17"/>
      <c r="DT963" s="17"/>
      <c r="DU963" s="17"/>
      <c r="DV963" s="111"/>
      <c r="DW963" s="111"/>
      <c r="DX963" s="111"/>
      <c r="DY963" s="111"/>
      <c r="DZ963" s="111"/>
      <c r="EA963" s="111"/>
      <c r="EB963" s="17"/>
      <c r="EC963" s="17"/>
      <c r="ED963" s="17"/>
      <c r="EE963" s="17"/>
      <c r="EF963" s="17"/>
      <c r="EG963" s="17"/>
      <c r="EH963" s="17"/>
      <c r="EI963" s="17"/>
      <c r="EJ963" s="17"/>
      <c r="EK963" s="17"/>
    </row>
    <row r="964" spans="1:141" ht="16.5" customHeight="1">
      <c r="A964" s="17"/>
      <c r="B964" s="17"/>
      <c r="C964" s="17"/>
      <c r="D964" s="145"/>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46"/>
      <c r="AI964" s="146"/>
      <c r="AJ964" s="17"/>
      <c r="AK964" s="17"/>
      <c r="AL964" s="146"/>
      <c r="AM964" s="146"/>
      <c r="AN964" s="17"/>
      <c r="AO964" s="17"/>
      <c r="AP964" s="17"/>
      <c r="AQ964" s="17"/>
      <c r="AR964" s="17"/>
      <c r="AS964" s="17"/>
      <c r="AT964" s="17"/>
      <c r="AU964" s="17"/>
      <c r="AV964" s="17"/>
      <c r="AW964" s="17"/>
      <c r="AX964" s="17"/>
      <c r="AY964" s="17"/>
      <c r="AZ964" s="17"/>
      <c r="BA964" s="17"/>
      <c r="BB964" s="17"/>
      <c r="BC964" s="17"/>
      <c r="BD964" s="17"/>
      <c r="BE964" s="17"/>
      <c r="BF964" s="17"/>
      <c r="BG964" s="17"/>
      <c r="BH964" s="17"/>
      <c r="BI964" s="17"/>
      <c r="BJ964" s="17"/>
      <c r="BK964" s="17"/>
      <c r="BL964" s="17"/>
      <c r="BM964" s="17"/>
      <c r="BN964" s="17"/>
      <c r="BO964" s="17"/>
      <c r="BP964" s="17"/>
      <c r="BQ964" s="17"/>
      <c r="BR964" s="17"/>
      <c r="BS964" s="17"/>
      <c r="BT964" s="17"/>
      <c r="BU964" s="17"/>
      <c r="BV964" s="17"/>
      <c r="BW964" s="17"/>
      <c r="BX964" s="17"/>
      <c r="BY964" s="17"/>
      <c r="BZ964" s="17"/>
      <c r="CA964" s="17"/>
      <c r="CB964" s="17"/>
      <c r="CC964" s="17"/>
      <c r="CD964" s="17"/>
      <c r="CE964" s="17"/>
      <c r="CF964" s="17"/>
      <c r="CG964" s="17"/>
      <c r="CH964" s="17"/>
      <c r="CI964" s="17"/>
      <c r="CJ964" s="17"/>
      <c r="CK964" s="17"/>
      <c r="CL964" s="17"/>
      <c r="CM964" s="17"/>
      <c r="CN964" s="17"/>
      <c r="CO964" s="17"/>
      <c r="CP964" s="17"/>
      <c r="CQ964" s="17"/>
      <c r="CR964" s="17"/>
      <c r="CS964" s="17"/>
      <c r="CT964" s="17"/>
      <c r="CU964" s="17"/>
      <c r="CV964" s="17"/>
      <c r="CW964" s="17"/>
      <c r="CX964" s="17"/>
      <c r="CY964" s="17"/>
      <c r="CZ964" s="17"/>
      <c r="DA964" s="17"/>
      <c r="DB964" s="17"/>
      <c r="DC964" s="17"/>
      <c r="DD964" s="17"/>
      <c r="DE964" s="17"/>
      <c r="DF964" s="17"/>
      <c r="DG964" s="17"/>
      <c r="DH964" s="17"/>
      <c r="DI964" s="17"/>
      <c r="DJ964" s="17"/>
      <c r="DK964" s="17"/>
      <c r="DL964" s="17"/>
      <c r="DM964" s="17"/>
      <c r="DN964" s="17"/>
      <c r="DO964" s="17"/>
      <c r="DP964" s="17"/>
      <c r="DQ964" s="17"/>
      <c r="DR964" s="17"/>
      <c r="DS964" s="17"/>
      <c r="DT964" s="17"/>
      <c r="DU964" s="17"/>
      <c r="DV964" s="111"/>
      <c r="DW964" s="111"/>
      <c r="DX964" s="111"/>
      <c r="DY964" s="111"/>
      <c r="DZ964" s="111"/>
      <c r="EA964" s="111"/>
      <c r="EB964" s="17"/>
      <c r="EC964" s="17"/>
      <c r="ED964" s="17"/>
      <c r="EE964" s="17"/>
      <c r="EF964" s="17"/>
      <c r="EG964" s="17"/>
      <c r="EH964" s="17"/>
      <c r="EI964" s="17"/>
      <c r="EJ964" s="17"/>
      <c r="EK964" s="17"/>
    </row>
    <row r="965" spans="1:141" ht="16.5" customHeight="1">
      <c r="A965" s="17"/>
      <c r="B965" s="17"/>
      <c r="C965" s="17"/>
      <c r="D965" s="145"/>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46"/>
      <c r="AI965" s="146"/>
      <c r="AJ965" s="17"/>
      <c r="AK965" s="17"/>
      <c r="AL965" s="146"/>
      <c r="AM965" s="146"/>
      <c r="AN965" s="17"/>
      <c r="AO965" s="17"/>
      <c r="AP965" s="17"/>
      <c r="AQ965" s="17"/>
      <c r="AR965" s="17"/>
      <c r="AS965" s="17"/>
      <c r="AT965" s="17"/>
      <c r="AU965" s="17"/>
      <c r="AV965" s="17"/>
      <c r="AW965" s="17"/>
      <c r="AX965" s="17"/>
      <c r="AY965" s="17"/>
      <c r="AZ965" s="17"/>
      <c r="BA965" s="17"/>
      <c r="BB965" s="17"/>
      <c r="BC965" s="17"/>
      <c r="BD965" s="17"/>
      <c r="BE965" s="17"/>
      <c r="BF965" s="17"/>
      <c r="BG965" s="17"/>
      <c r="BH965" s="17"/>
      <c r="BI965" s="17"/>
      <c r="BJ965" s="17"/>
      <c r="BK965" s="17"/>
      <c r="BL965" s="17"/>
      <c r="BM965" s="17"/>
      <c r="BN965" s="17"/>
      <c r="BO965" s="17"/>
      <c r="BP965" s="17"/>
      <c r="BQ965" s="17"/>
      <c r="BR965" s="17"/>
      <c r="BS965" s="17"/>
      <c r="BT965" s="17"/>
      <c r="BU965" s="17"/>
      <c r="BV965" s="17"/>
      <c r="BW965" s="17"/>
      <c r="BX965" s="17"/>
      <c r="BY965" s="17"/>
      <c r="BZ965" s="17"/>
      <c r="CA965" s="17"/>
      <c r="CB965" s="17"/>
      <c r="CC965" s="17"/>
      <c r="CD965" s="17"/>
      <c r="CE965" s="17"/>
      <c r="CF965" s="17"/>
      <c r="CG965" s="17"/>
      <c r="CH965" s="17"/>
      <c r="CI965" s="17"/>
      <c r="CJ965" s="17"/>
      <c r="CK965" s="17"/>
      <c r="CL965" s="17"/>
      <c r="CM965" s="17"/>
      <c r="CN965" s="17"/>
      <c r="CO965" s="17"/>
      <c r="CP965" s="17"/>
      <c r="CQ965" s="17"/>
      <c r="CR965" s="17"/>
      <c r="CS965" s="17"/>
      <c r="CT965" s="17"/>
      <c r="CU965" s="17"/>
      <c r="CV965" s="17"/>
      <c r="CW965" s="17"/>
      <c r="CX965" s="17"/>
      <c r="CY965" s="17"/>
      <c r="CZ965" s="17"/>
      <c r="DA965" s="17"/>
      <c r="DB965" s="17"/>
      <c r="DC965" s="17"/>
      <c r="DD965" s="17"/>
      <c r="DE965" s="17"/>
      <c r="DF965" s="17"/>
      <c r="DG965" s="17"/>
      <c r="DH965" s="17"/>
      <c r="DI965" s="17"/>
      <c r="DJ965" s="17"/>
      <c r="DK965" s="17"/>
      <c r="DL965" s="17"/>
      <c r="DM965" s="17"/>
      <c r="DN965" s="17"/>
      <c r="DO965" s="17"/>
      <c r="DP965" s="17"/>
      <c r="DQ965" s="17"/>
      <c r="DR965" s="17"/>
      <c r="DS965" s="17"/>
      <c r="DT965" s="17"/>
      <c r="DU965" s="17"/>
      <c r="DV965" s="111"/>
      <c r="DW965" s="111"/>
      <c r="DX965" s="111"/>
      <c r="DY965" s="111"/>
      <c r="DZ965" s="111"/>
      <c r="EA965" s="111"/>
      <c r="EB965" s="17"/>
      <c r="EC965" s="17"/>
      <c r="ED965" s="17"/>
      <c r="EE965" s="17"/>
      <c r="EF965" s="17"/>
      <c r="EG965" s="17"/>
      <c r="EH965" s="17"/>
      <c r="EI965" s="17"/>
      <c r="EJ965" s="17"/>
      <c r="EK965" s="17"/>
    </row>
    <row r="966" spans="1:141" ht="16.5" customHeight="1">
      <c r="A966" s="17"/>
      <c r="B966" s="17"/>
      <c r="C966" s="17"/>
      <c r="D966" s="145"/>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46"/>
      <c r="AI966" s="146"/>
      <c r="AJ966" s="17"/>
      <c r="AK966" s="17"/>
      <c r="AL966" s="146"/>
      <c r="AM966" s="146"/>
      <c r="AN966" s="17"/>
      <c r="AO966" s="17"/>
      <c r="AP966" s="17"/>
      <c r="AQ966" s="17"/>
      <c r="AR966" s="17"/>
      <c r="AS966" s="17"/>
      <c r="AT966" s="17"/>
      <c r="AU966" s="17"/>
      <c r="AV966" s="17"/>
      <c r="AW966" s="17"/>
      <c r="AX966" s="17"/>
      <c r="AY966" s="17"/>
      <c r="AZ966" s="17"/>
      <c r="BA966" s="17"/>
      <c r="BB966" s="17"/>
      <c r="BC966" s="17"/>
      <c r="BD966" s="17"/>
      <c r="BE966" s="17"/>
      <c r="BF966" s="17"/>
      <c r="BG966" s="17"/>
      <c r="BH966" s="17"/>
      <c r="BI966" s="17"/>
      <c r="BJ966" s="17"/>
      <c r="BK966" s="17"/>
      <c r="BL966" s="17"/>
      <c r="BM966" s="17"/>
      <c r="BN966" s="17"/>
      <c r="BO966" s="17"/>
      <c r="BP966" s="17"/>
      <c r="BQ966" s="17"/>
      <c r="BR966" s="17"/>
      <c r="BS966" s="17"/>
      <c r="BT966" s="17"/>
      <c r="BU966" s="17"/>
      <c r="BV966" s="17"/>
      <c r="BW966" s="17"/>
      <c r="BX966" s="17"/>
      <c r="BY966" s="17"/>
      <c r="BZ966" s="17"/>
      <c r="CA966" s="17"/>
      <c r="CB966" s="17"/>
      <c r="CC966" s="17"/>
      <c r="CD966" s="17"/>
      <c r="CE966" s="17"/>
      <c r="CF966" s="17"/>
      <c r="CG966" s="17"/>
      <c r="CH966" s="17"/>
      <c r="CI966" s="17"/>
      <c r="CJ966" s="17"/>
      <c r="CK966" s="17"/>
      <c r="CL966" s="17"/>
      <c r="CM966" s="17"/>
      <c r="CN966" s="17"/>
      <c r="CO966" s="17"/>
      <c r="CP966" s="17"/>
      <c r="CQ966" s="17"/>
      <c r="CR966" s="17"/>
      <c r="CS966" s="17"/>
      <c r="CT966" s="17"/>
      <c r="CU966" s="17"/>
      <c r="CV966" s="17"/>
      <c r="CW966" s="17"/>
      <c r="CX966" s="17"/>
      <c r="CY966" s="17"/>
      <c r="CZ966" s="17"/>
      <c r="DA966" s="17"/>
      <c r="DB966" s="17"/>
      <c r="DC966" s="17"/>
      <c r="DD966" s="17"/>
      <c r="DE966" s="17"/>
      <c r="DF966" s="17"/>
      <c r="DG966" s="17"/>
      <c r="DH966" s="17"/>
      <c r="DI966" s="17"/>
      <c r="DJ966" s="17"/>
      <c r="DK966" s="17"/>
      <c r="DL966" s="17"/>
      <c r="DM966" s="17"/>
      <c r="DN966" s="17"/>
      <c r="DO966" s="17"/>
      <c r="DP966" s="17"/>
      <c r="DQ966" s="17"/>
      <c r="DR966" s="17"/>
      <c r="DS966" s="17"/>
      <c r="DT966" s="17"/>
      <c r="DU966" s="17"/>
      <c r="DV966" s="111"/>
      <c r="DW966" s="111"/>
      <c r="DX966" s="111"/>
      <c r="DY966" s="111"/>
      <c r="DZ966" s="111"/>
      <c r="EA966" s="111"/>
      <c r="EB966" s="17"/>
      <c r="EC966" s="17"/>
      <c r="ED966" s="17"/>
      <c r="EE966" s="17"/>
      <c r="EF966" s="17"/>
      <c r="EG966" s="17"/>
      <c r="EH966" s="17"/>
      <c r="EI966" s="17"/>
      <c r="EJ966" s="17"/>
      <c r="EK966" s="17"/>
    </row>
    <row r="967" spans="1:141" ht="16.5" customHeight="1">
      <c r="A967" s="17"/>
      <c r="B967" s="17"/>
      <c r="C967" s="17"/>
      <c r="D967" s="145"/>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46"/>
      <c r="AI967" s="146"/>
      <c r="AJ967" s="17"/>
      <c r="AK967" s="17"/>
      <c r="AL967" s="146"/>
      <c r="AM967" s="146"/>
      <c r="AN967" s="17"/>
      <c r="AO967" s="17"/>
      <c r="AP967" s="17"/>
      <c r="AQ967" s="17"/>
      <c r="AR967" s="17"/>
      <c r="AS967" s="17"/>
      <c r="AT967" s="17"/>
      <c r="AU967" s="17"/>
      <c r="AV967" s="17"/>
      <c r="AW967" s="17"/>
      <c r="AX967" s="17"/>
      <c r="AY967" s="17"/>
      <c r="AZ967" s="17"/>
      <c r="BA967" s="17"/>
      <c r="BB967" s="17"/>
      <c r="BC967" s="17"/>
      <c r="BD967" s="17"/>
      <c r="BE967" s="17"/>
      <c r="BF967" s="17"/>
      <c r="BG967" s="17"/>
      <c r="BH967" s="17"/>
      <c r="BI967" s="17"/>
      <c r="BJ967" s="17"/>
      <c r="BK967" s="17"/>
      <c r="BL967" s="17"/>
      <c r="BM967" s="17"/>
      <c r="BN967" s="17"/>
      <c r="BO967" s="17"/>
      <c r="BP967" s="17"/>
      <c r="BQ967" s="17"/>
      <c r="BR967" s="17"/>
      <c r="BS967" s="17"/>
      <c r="BT967" s="17"/>
      <c r="BU967" s="17"/>
      <c r="BV967" s="17"/>
      <c r="BW967" s="17"/>
      <c r="BX967" s="17"/>
      <c r="BY967" s="17"/>
      <c r="BZ967" s="17"/>
      <c r="CA967" s="17"/>
      <c r="CB967" s="17"/>
      <c r="CC967" s="17"/>
      <c r="CD967" s="17"/>
      <c r="CE967" s="17"/>
      <c r="CF967" s="17"/>
      <c r="CG967" s="17"/>
      <c r="CH967" s="17"/>
      <c r="CI967" s="17"/>
      <c r="CJ967" s="17"/>
      <c r="CK967" s="17"/>
      <c r="CL967" s="17"/>
      <c r="CM967" s="17"/>
      <c r="CN967" s="17"/>
      <c r="CO967" s="17"/>
      <c r="CP967" s="17"/>
      <c r="CQ967" s="17"/>
      <c r="CR967" s="17"/>
      <c r="CS967" s="17"/>
      <c r="CT967" s="17"/>
      <c r="CU967" s="17"/>
      <c r="CV967" s="17"/>
      <c r="CW967" s="17"/>
      <c r="CX967" s="17"/>
      <c r="CY967" s="17"/>
      <c r="CZ967" s="17"/>
      <c r="DA967" s="17"/>
      <c r="DB967" s="17"/>
      <c r="DC967" s="17"/>
      <c r="DD967" s="17"/>
      <c r="DE967" s="17"/>
      <c r="DF967" s="17"/>
      <c r="DG967" s="17"/>
      <c r="DH967" s="17"/>
      <c r="DI967" s="17"/>
      <c r="DJ967" s="17"/>
      <c r="DK967" s="17"/>
      <c r="DL967" s="17"/>
      <c r="DM967" s="17"/>
      <c r="DN967" s="17"/>
      <c r="DO967" s="17"/>
      <c r="DP967" s="17"/>
      <c r="DQ967" s="17"/>
      <c r="DR967" s="17"/>
      <c r="DS967" s="17"/>
      <c r="DT967" s="17"/>
      <c r="DU967" s="17"/>
      <c r="DV967" s="111"/>
      <c r="DW967" s="111"/>
      <c r="DX967" s="111"/>
      <c r="DY967" s="111"/>
      <c r="DZ967" s="111"/>
      <c r="EA967" s="111"/>
      <c r="EB967" s="17"/>
      <c r="EC967" s="17"/>
      <c r="ED967" s="17"/>
      <c r="EE967" s="17"/>
      <c r="EF967" s="17"/>
      <c r="EG967" s="17"/>
      <c r="EH967" s="17"/>
      <c r="EI967" s="17"/>
      <c r="EJ967" s="17"/>
      <c r="EK967" s="17"/>
    </row>
    <row r="968" spans="1:141" ht="16.5" customHeight="1">
      <c r="A968" s="17"/>
      <c r="B968" s="17"/>
      <c r="C968" s="17"/>
      <c r="D968" s="145"/>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46"/>
      <c r="AI968" s="146"/>
      <c r="AJ968" s="17"/>
      <c r="AK968" s="17"/>
      <c r="AL968" s="146"/>
      <c r="AM968" s="146"/>
      <c r="AN968" s="17"/>
      <c r="AO968" s="17"/>
      <c r="AP968" s="17"/>
      <c r="AQ968" s="17"/>
      <c r="AR968" s="17"/>
      <c r="AS968" s="17"/>
      <c r="AT968" s="17"/>
      <c r="AU968" s="17"/>
      <c r="AV968" s="17"/>
      <c r="AW968" s="17"/>
      <c r="AX968" s="17"/>
      <c r="AY968" s="17"/>
      <c r="AZ968" s="17"/>
      <c r="BA968" s="17"/>
      <c r="BB968" s="17"/>
      <c r="BC968" s="17"/>
      <c r="BD968" s="17"/>
      <c r="BE968" s="17"/>
      <c r="BF968" s="17"/>
      <c r="BG968" s="17"/>
      <c r="BH968" s="17"/>
      <c r="BI968" s="17"/>
      <c r="BJ968" s="17"/>
      <c r="BK968" s="17"/>
      <c r="BL968" s="17"/>
      <c r="BM968" s="17"/>
      <c r="BN968" s="17"/>
      <c r="BO968" s="17"/>
      <c r="BP968" s="17"/>
      <c r="BQ968" s="17"/>
      <c r="BR968" s="17"/>
      <c r="BS968" s="17"/>
      <c r="BT968" s="17"/>
      <c r="BU968" s="17"/>
      <c r="BV968" s="17"/>
      <c r="BW968" s="17"/>
      <c r="BX968" s="17"/>
      <c r="BY968" s="17"/>
      <c r="BZ968" s="17"/>
      <c r="CA968" s="17"/>
      <c r="CB968" s="17"/>
      <c r="CC968" s="17"/>
      <c r="CD968" s="17"/>
      <c r="CE968" s="17"/>
      <c r="CF968" s="17"/>
      <c r="CG968" s="17"/>
      <c r="CH968" s="17"/>
      <c r="CI968" s="17"/>
      <c r="CJ968" s="17"/>
      <c r="CK968" s="17"/>
      <c r="CL968" s="17"/>
      <c r="CM968" s="17"/>
      <c r="CN968" s="17"/>
      <c r="CO968" s="17"/>
      <c r="CP968" s="17"/>
      <c r="CQ968" s="17"/>
      <c r="CR968" s="17"/>
      <c r="CS968" s="17"/>
      <c r="CT968" s="17"/>
      <c r="CU968" s="17"/>
      <c r="CV968" s="17"/>
      <c r="CW968" s="17"/>
      <c r="CX968" s="17"/>
      <c r="CY968" s="17"/>
      <c r="CZ968" s="17"/>
      <c r="DA968" s="17"/>
      <c r="DB968" s="17"/>
      <c r="DC968" s="17"/>
      <c r="DD968" s="17"/>
      <c r="DE968" s="17"/>
      <c r="DF968" s="17"/>
      <c r="DG968" s="17"/>
      <c r="DH968" s="17"/>
      <c r="DI968" s="17"/>
      <c r="DJ968" s="17"/>
      <c r="DK968" s="17"/>
      <c r="DL968" s="17"/>
      <c r="DM968" s="17"/>
      <c r="DN968" s="17"/>
      <c r="DO968" s="17"/>
      <c r="DP968" s="17"/>
      <c r="DQ968" s="17"/>
      <c r="DR968" s="17"/>
      <c r="DS968" s="17"/>
      <c r="DT968" s="17"/>
      <c r="DU968" s="17"/>
      <c r="DV968" s="111"/>
      <c r="DW968" s="111"/>
      <c r="DX968" s="111"/>
      <c r="DY968" s="111"/>
      <c r="DZ968" s="111"/>
      <c r="EA968" s="111"/>
      <c r="EB968" s="17"/>
      <c r="EC968" s="17"/>
      <c r="ED968" s="17"/>
      <c r="EE968" s="17"/>
      <c r="EF968" s="17"/>
      <c r="EG968" s="17"/>
      <c r="EH968" s="17"/>
      <c r="EI968" s="17"/>
      <c r="EJ968" s="17"/>
      <c r="EK968" s="17"/>
    </row>
    <row r="969" spans="1:141" ht="16.5" customHeight="1">
      <c r="A969" s="17"/>
      <c r="B969" s="17"/>
      <c r="C969" s="17"/>
      <c r="D969" s="145"/>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46"/>
      <c r="AI969" s="146"/>
      <c r="AJ969" s="17"/>
      <c r="AK969" s="17"/>
      <c r="AL969" s="146"/>
      <c r="AM969" s="146"/>
      <c r="AN969" s="17"/>
      <c r="AO969" s="17"/>
      <c r="AP969" s="17"/>
      <c r="AQ969" s="17"/>
      <c r="AR969" s="17"/>
      <c r="AS969" s="17"/>
      <c r="AT969" s="17"/>
      <c r="AU969" s="17"/>
      <c r="AV969" s="17"/>
      <c r="AW969" s="17"/>
      <c r="AX969" s="17"/>
      <c r="AY969" s="17"/>
      <c r="AZ969" s="17"/>
      <c r="BA969" s="17"/>
      <c r="BB969" s="17"/>
      <c r="BC969" s="17"/>
      <c r="BD969" s="17"/>
      <c r="BE969" s="17"/>
      <c r="BF969" s="17"/>
      <c r="BG969" s="17"/>
      <c r="BH969" s="17"/>
      <c r="BI969" s="17"/>
      <c r="BJ969" s="17"/>
      <c r="BK969" s="17"/>
      <c r="BL969" s="17"/>
      <c r="BM969" s="17"/>
      <c r="BN969" s="17"/>
      <c r="BO969" s="17"/>
      <c r="BP969" s="17"/>
      <c r="BQ969" s="17"/>
      <c r="BR969" s="17"/>
      <c r="BS969" s="17"/>
      <c r="BT969" s="17"/>
      <c r="BU969" s="17"/>
      <c r="BV969" s="17"/>
      <c r="BW969" s="17"/>
      <c r="BX969" s="17"/>
      <c r="BY969" s="17"/>
      <c r="BZ969" s="17"/>
      <c r="CA969" s="17"/>
      <c r="CB969" s="17"/>
      <c r="CC969" s="17"/>
      <c r="CD969" s="17"/>
      <c r="CE969" s="17"/>
      <c r="CF969" s="17"/>
      <c r="CG969" s="17"/>
      <c r="CH969" s="17"/>
      <c r="CI969" s="17"/>
      <c r="CJ969" s="17"/>
      <c r="CK969" s="17"/>
      <c r="CL969" s="17"/>
      <c r="CM969" s="17"/>
      <c r="CN969" s="17"/>
      <c r="CO969" s="17"/>
      <c r="CP969" s="17"/>
      <c r="CQ969" s="17"/>
      <c r="CR969" s="17"/>
      <c r="CS969" s="17"/>
      <c r="CT969" s="17"/>
      <c r="CU969" s="17"/>
      <c r="CV969" s="17"/>
      <c r="CW969" s="17"/>
      <c r="CX969" s="17"/>
      <c r="CY969" s="17"/>
      <c r="CZ969" s="17"/>
      <c r="DA969" s="17"/>
      <c r="DB969" s="17"/>
      <c r="DC969" s="17"/>
      <c r="DD969" s="17"/>
      <c r="DE969" s="17"/>
      <c r="DF969" s="17"/>
      <c r="DG969" s="17"/>
      <c r="DH969" s="17"/>
      <c r="DI969" s="17"/>
      <c r="DJ969" s="17"/>
      <c r="DK969" s="17"/>
      <c r="DL969" s="17"/>
      <c r="DM969" s="17"/>
      <c r="DN969" s="17"/>
      <c r="DO969" s="17"/>
      <c r="DP969" s="17"/>
      <c r="DQ969" s="17"/>
      <c r="DR969" s="17"/>
      <c r="DS969" s="17"/>
      <c r="DT969" s="17"/>
      <c r="DU969" s="17"/>
      <c r="DV969" s="111"/>
      <c r="DW969" s="111"/>
      <c r="DX969" s="111"/>
      <c r="DY969" s="111"/>
      <c r="DZ969" s="111"/>
      <c r="EA969" s="111"/>
      <c r="EB969" s="17"/>
      <c r="EC969" s="17"/>
      <c r="ED969" s="17"/>
      <c r="EE969" s="17"/>
      <c r="EF969" s="17"/>
      <c r="EG969" s="17"/>
      <c r="EH969" s="17"/>
      <c r="EI969" s="17"/>
      <c r="EJ969" s="17"/>
      <c r="EK969" s="17"/>
    </row>
    <row r="970" spans="1:141" ht="16.5" customHeight="1">
      <c r="A970" s="17"/>
      <c r="B970" s="17"/>
      <c r="C970" s="17"/>
      <c r="D970" s="145"/>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46"/>
      <c r="AI970" s="146"/>
      <c r="AJ970" s="17"/>
      <c r="AK970" s="17"/>
      <c r="AL970" s="146"/>
      <c r="AM970" s="146"/>
      <c r="AN970" s="17"/>
      <c r="AO970" s="17"/>
      <c r="AP970" s="17"/>
      <c r="AQ970" s="17"/>
      <c r="AR970" s="17"/>
      <c r="AS970" s="17"/>
      <c r="AT970" s="17"/>
      <c r="AU970" s="17"/>
      <c r="AV970" s="17"/>
      <c r="AW970" s="17"/>
      <c r="AX970" s="17"/>
      <c r="AY970" s="17"/>
      <c r="AZ970" s="17"/>
      <c r="BA970" s="17"/>
      <c r="BB970" s="17"/>
      <c r="BC970" s="17"/>
      <c r="BD970" s="17"/>
      <c r="BE970" s="17"/>
      <c r="BF970" s="17"/>
      <c r="BG970" s="17"/>
      <c r="BH970" s="17"/>
      <c r="BI970" s="17"/>
      <c r="BJ970" s="17"/>
      <c r="BK970" s="17"/>
      <c r="BL970" s="17"/>
      <c r="BM970" s="17"/>
      <c r="BN970" s="17"/>
      <c r="BO970" s="17"/>
      <c r="BP970" s="17"/>
      <c r="BQ970" s="17"/>
      <c r="BR970" s="17"/>
      <c r="BS970" s="17"/>
      <c r="BT970" s="17"/>
      <c r="BU970" s="17"/>
      <c r="BV970" s="17"/>
      <c r="BW970" s="17"/>
      <c r="BX970" s="17"/>
      <c r="BY970" s="17"/>
      <c r="BZ970" s="17"/>
      <c r="CA970" s="17"/>
      <c r="CB970" s="17"/>
      <c r="CC970" s="17"/>
      <c r="CD970" s="17"/>
      <c r="CE970" s="17"/>
      <c r="CF970" s="17"/>
      <c r="CG970" s="17"/>
      <c r="CH970" s="17"/>
      <c r="CI970" s="17"/>
      <c r="CJ970" s="17"/>
      <c r="CK970" s="17"/>
      <c r="CL970" s="17"/>
      <c r="CM970" s="17"/>
      <c r="CN970" s="17"/>
      <c r="CO970" s="17"/>
      <c r="CP970" s="17"/>
      <c r="CQ970" s="17"/>
      <c r="CR970" s="17"/>
      <c r="CS970" s="17"/>
      <c r="CT970" s="17"/>
      <c r="CU970" s="17"/>
      <c r="CV970" s="17"/>
      <c r="CW970" s="17"/>
      <c r="CX970" s="17"/>
      <c r="CY970" s="17"/>
      <c r="CZ970" s="17"/>
      <c r="DA970" s="17"/>
      <c r="DB970" s="17"/>
      <c r="DC970" s="17"/>
      <c r="DD970" s="17"/>
      <c r="DE970" s="17"/>
      <c r="DF970" s="17"/>
      <c r="DG970" s="17"/>
      <c r="DH970" s="17"/>
      <c r="DI970" s="17"/>
      <c r="DJ970" s="17"/>
      <c r="DK970" s="17"/>
      <c r="DL970" s="17"/>
      <c r="DM970" s="17"/>
      <c r="DN970" s="17"/>
      <c r="DO970" s="17"/>
      <c r="DP970" s="17"/>
      <c r="DQ970" s="17"/>
      <c r="DR970" s="17"/>
      <c r="DS970" s="17"/>
      <c r="DT970" s="17"/>
      <c r="DU970" s="17"/>
      <c r="DV970" s="111"/>
      <c r="DW970" s="111"/>
      <c r="DX970" s="111"/>
      <c r="DY970" s="111"/>
      <c r="DZ970" s="111"/>
      <c r="EA970" s="111"/>
      <c r="EB970" s="17"/>
      <c r="EC970" s="17"/>
      <c r="ED970" s="17"/>
      <c r="EE970" s="17"/>
      <c r="EF970" s="17"/>
      <c r="EG970" s="17"/>
      <c r="EH970" s="17"/>
      <c r="EI970" s="17"/>
      <c r="EJ970" s="17"/>
      <c r="EK970" s="17"/>
    </row>
    <row r="971" spans="1:141" ht="16.5" customHeight="1">
      <c r="A971" s="17"/>
      <c r="B971" s="17"/>
      <c r="C971" s="17"/>
      <c r="D971" s="145"/>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46"/>
      <c r="AI971" s="146"/>
      <c r="AJ971" s="17"/>
      <c r="AK971" s="17"/>
      <c r="AL971" s="146"/>
      <c r="AM971" s="146"/>
      <c r="AN971" s="17"/>
      <c r="AO971" s="17"/>
      <c r="AP971" s="17"/>
      <c r="AQ971" s="17"/>
      <c r="AR971" s="17"/>
      <c r="AS971" s="17"/>
      <c r="AT971" s="17"/>
      <c r="AU971" s="17"/>
      <c r="AV971" s="17"/>
      <c r="AW971" s="17"/>
      <c r="AX971" s="17"/>
      <c r="AY971" s="17"/>
      <c r="AZ971" s="17"/>
      <c r="BA971" s="17"/>
      <c r="BB971" s="17"/>
      <c r="BC971" s="17"/>
      <c r="BD971" s="17"/>
      <c r="BE971" s="17"/>
      <c r="BF971" s="17"/>
      <c r="BG971" s="17"/>
      <c r="BH971" s="17"/>
      <c r="BI971" s="17"/>
      <c r="BJ971" s="17"/>
      <c r="BK971" s="17"/>
      <c r="BL971" s="17"/>
      <c r="BM971" s="17"/>
      <c r="BN971" s="17"/>
      <c r="BO971" s="17"/>
      <c r="BP971" s="17"/>
      <c r="BQ971" s="17"/>
      <c r="BR971" s="17"/>
      <c r="BS971" s="17"/>
      <c r="BT971" s="17"/>
      <c r="BU971" s="17"/>
      <c r="BV971" s="17"/>
      <c r="BW971" s="17"/>
      <c r="BX971" s="17"/>
      <c r="BY971" s="17"/>
      <c r="BZ971" s="17"/>
      <c r="CA971" s="17"/>
      <c r="CB971" s="17"/>
      <c r="CC971" s="17"/>
      <c r="CD971" s="17"/>
      <c r="CE971" s="17"/>
      <c r="CF971" s="17"/>
      <c r="CG971" s="17"/>
      <c r="CH971" s="17"/>
      <c r="CI971" s="17"/>
      <c r="CJ971" s="17"/>
      <c r="CK971" s="17"/>
      <c r="CL971" s="17"/>
      <c r="CM971" s="17"/>
      <c r="CN971" s="17"/>
      <c r="CO971" s="17"/>
      <c r="CP971" s="17"/>
      <c r="CQ971" s="17"/>
      <c r="CR971" s="17"/>
      <c r="CS971" s="17"/>
      <c r="CT971" s="17"/>
      <c r="CU971" s="17"/>
      <c r="CV971" s="17"/>
      <c r="CW971" s="17"/>
      <c r="CX971" s="17"/>
      <c r="CY971" s="17"/>
      <c r="CZ971" s="17"/>
      <c r="DA971" s="17"/>
      <c r="DB971" s="17"/>
      <c r="DC971" s="17"/>
      <c r="DD971" s="17"/>
      <c r="DE971" s="17"/>
      <c r="DF971" s="17"/>
      <c r="DG971" s="17"/>
      <c r="DH971" s="17"/>
      <c r="DI971" s="17"/>
      <c r="DJ971" s="17"/>
      <c r="DK971" s="17"/>
      <c r="DL971" s="17"/>
      <c r="DM971" s="17"/>
      <c r="DN971" s="17"/>
      <c r="DO971" s="17"/>
      <c r="DP971" s="17"/>
      <c r="DQ971" s="17"/>
      <c r="DR971" s="17"/>
      <c r="DS971" s="17"/>
      <c r="DT971" s="17"/>
      <c r="DU971" s="17"/>
      <c r="DV971" s="111"/>
      <c r="DW971" s="111"/>
      <c r="DX971" s="111"/>
      <c r="DY971" s="111"/>
      <c r="DZ971" s="111"/>
      <c r="EA971" s="111"/>
      <c r="EB971" s="17"/>
      <c r="EC971" s="17"/>
      <c r="ED971" s="17"/>
      <c r="EE971" s="17"/>
      <c r="EF971" s="17"/>
      <c r="EG971" s="17"/>
      <c r="EH971" s="17"/>
      <c r="EI971" s="17"/>
      <c r="EJ971" s="17"/>
      <c r="EK971" s="17"/>
    </row>
    <row r="972" spans="1:141" ht="16.5" customHeight="1">
      <c r="A972" s="17"/>
      <c r="B972" s="17"/>
      <c r="C972" s="17"/>
      <c r="D972" s="145"/>
      <c r="E972" s="17"/>
      <c r="F972" s="17"/>
      <c r="G972" s="17"/>
      <c r="H972" s="17"/>
      <c r="I972" s="17"/>
      <c r="J972" s="17"/>
      <c r="K972" s="17"/>
      <c r="L972" s="17"/>
      <c r="M972" s="17"/>
      <c r="N972" s="17"/>
      <c r="O972" s="17"/>
      <c r="P972" s="17"/>
      <c r="Q972" s="17"/>
      <c r="R972" s="17"/>
      <c r="S972" s="17"/>
      <c r="T972" s="17"/>
      <c r="U972" s="17"/>
      <c r="V972" s="17"/>
      <c r="W972" s="17"/>
      <c r="X972" s="17"/>
      <c r="Y972" s="17"/>
      <c r="Z972" s="17"/>
      <c r="AA972" s="17"/>
      <c r="AB972" s="17"/>
      <c r="AC972" s="17"/>
      <c r="AD972" s="17"/>
      <c r="AE972" s="17"/>
      <c r="AF972" s="17"/>
      <c r="AG972" s="17"/>
      <c r="AH972" s="146"/>
      <c r="AI972" s="146"/>
      <c r="AJ972" s="17"/>
      <c r="AK972" s="17"/>
      <c r="AL972" s="146"/>
      <c r="AM972" s="146"/>
      <c r="AN972" s="17"/>
      <c r="AO972" s="17"/>
      <c r="AP972" s="17"/>
      <c r="AQ972" s="17"/>
      <c r="AR972" s="17"/>
      <c r="AS972" s="17"/>
      <c r="AT972" s="17"/>
      <c r="AU972" s="17"/>
      <c r="AV972" s="17"/>
      <c r="AW972" s="17"/>
      <c r="AX972" s="17"/>
      <c r="AY972" s="17"/>
      <c r="AZ972" s="17"/>
      <c r="BA972" s="17"/>
      <c r="BB972" s="17"/>
      <c r="BC972" s="17"/>
      <c r="BD972" s="17"/>
      <c r="BE972" s="17"/>
      <c r="BF972" s="17"/>
      <c r="BG972" s="17"/>
      <c r="BH972" s="17"/>
      <c r="BI972" s="17"/>
      <c r="BJ972" s="17"/>
      <c r="BK972" s="17"/>
      <c r="BL972" s="17"/>
      <c r="BM972" s="17"/>
      <c r="BN972" s="17"/>
      <c r="BO972" s="17"/>
      <c r="BP972" s="17"/>
      <c r="BQ972" s="17"/>
      <c r="BR972" s="17"/>
      <c r="BS972" s="17"/>
      <c r="BT972" s="17"/>
      <c r="BU972" s="17"/>
      <c r="BV972" s="17"/>
      <c r="BW972" s="17"/>
      <c r="BX972" s="17"/>
      <c r="BY972" s="17"/>
      <c r="BZ972" s="17"/>
      <c r="CA972" s="17"/>
      <c r="CB972" s="17"/>
      <c r="CC972" s="17"/>
      <c r="CD972" s="17"/>
      <c r="CE972" s="17"/>
      <c r="CF972" s="17"/>
      <c r="CG972" s="17"/>
      <c r="CH972" s="17"/>
      <c r="CI972" s="17"/>
      <c r="CJ972" s="17"/>
      <c r="CK972" s="17"/>
      <c r="CL972" s="17"/>
      <c r="CM972" s="17"/>
      <c r="CN972" s="17"/>
      <c r="CO972" s="17"/>
      <c r="CP972" s="17"/>
      <c r="CQ972" s="17"/>
      <c r="CR972" s="17"/>
      <c r="CS972" s="17"/>
      <c r="CT972" s="17"/>
      <c r="CU972" s="17"/>
      <c r="CV972" s="17"/>
      <c r="CW972" s="17"/>
      <c r="CX972" s="17"/>
      <c r="CY972" s="17"/>
      <c r="CZ972" s="17"/>
      <c r="DA972" s="17"/>
      <c r="DB972" s="17"/>
      <c r="DC972" s="17"/>
      <c r="DD972" s="17"/>
      <c r="DE972" s="17"/>
      <c r="DF972" s="17"/>
      <c r="DG972" s="17"/>
      <c r="DH972" s="17"/>
      <c r="DI972" s="17"/>
      <c r="DJ972" s="17"/>
      <c r="DK972" s="17"/>
      <c r="DL972" s="17"/>
      <c r="DM972" s="17"/>
      <c r="DN972" s="17"/>
      <c r="DO972" s="17"/>
      <c r="DP972" s="17"/>
      <c r="DQ972" s="17"/>
      <c r="DR972" s="17"/>
      <c r="DS972" s="17"/>
      <c r="DT972" s="17"/>
      <c r="DU972" s="17"/>
      <c r="DV972" s="111"/>
      <c r="DW972" s="111"/>
      <c r="DX972" s="111"/>
      <c r="DY972" s="111"/>
      <c r="DZ972" s="111"/>
      <c r="EA972" s="111"/>
      <c r="EB972" s="17"/>
      <c r="EC972" s="17"/>
      <c r="ED972" s="17"/>
      <c r="EE972" s="17"/>
      <c r="EF972" s="17"/>
      <c r="EG972" s="17"/>
      <c r="EH972" s="17"/>
      <c r="EI972" s="17"/>
      <c r="EJ972" s="17"/>
      <c r="EK972" s="17"/>
    </row>
    <row r="973" spans="1:141" ht="16.5" customHeight="1">
      <c r="A973" s="17"/>
      <c r="B973" s="17"/>
      <c r="C973" s="17"/>
      <c r="D973" s="145"/>
      <c r="E973" s="17"/>
      <c r="F973" s="17"/>
      <c r="G973" s="17"/>
      <c r="H973" s="17"/>
      <c r="I973" s="17"/>
      <c r="J973" s="17"/>
      <c r="K973" s="17"/>
      <c r="L973" s="17"/>
      <c r="M973" s="17"/>
      <c r="N973" s="17"/>
      <c r="O973" s="17"/>
      <c r="P973" s="17"/>
      <c r="Q973" s="17"/>
      <c r="R973" s="17"/>
      <c r="S973" s="17"/>
      <c r="T973" s="17"/>
      <c r="U973" s="17"/>
      <c r="V973" s="17"/>
      <c r="W973" s="17"/>
      <c r="X973" s="17"/>
      <c r="Y973" s="17"/>
      <c r="Z973" s="17"/>
      <c r="AA973" s="17"/>
      <c r="AB973" s="17"/>
      <c r="AC973" s="17"/>
      <c r="AD973" s="17"/>
      <c r="AE973" s="17"/>
      <c r="AF973" s="17"/>
      <c r="AG973" s="17"/>
      <c r="AH973" s="146"/>
      <c r="AI973" s="146"/>
      <c r="AJ973" s="17"/>
      <c r="AK973" s="17"/>
      <c r="AL973" s="146"/>
      <c r="AM973" s="146"/>
      <c r="AN973" s="17"/>
      <c r="AO973" s="17"/>
      <c r="AP973" s="17"/>
      <c r="AQ973" s="17"/>
      <c r="AR973" s="17"/>
      <c r="AS973" s="17"/>
      <c r="AT973" s="17"/>
      <c r="AU973" s="17"/>
      <c r="AV973" s="17"/>
      <c r="AW973" s="17"/>
      <c r="AX973" s="17"/>
      <c r="AY973" s="17"/>
      <c r="AZ973" s="17"/>
      <c r="BA973" s="17"/>
      <c r="BB973" s="17"/>
      <c r="BC973" s="17"/>
      <c r="BD973" s="17"/>
      <c r="BE973" s="17"/>
      <c r="BF973" s="17"/>
      <c r="BG973" s="17"/>
      <c r="BH973" s="17"/>
      <c r="BI973" s="17"/>
      <c r="BJ973" s="17"/>
      <c r="BK973" s="17"/>
      <c r="BL973" s="17"/>
      <c r="BM973" s="17"/>
      <c r="BN973" s="17"/>
      <c r="BO973" s="17"/>
      <c r="BP973" s="17"/>
      <c r="BQ973" s="17"/>
      <c r="BR973" s="17"/>
      <c r="BS973" s="17"/>
      <c r="BT973" s="17"/>
      <c r="BU973" s="17"/>
      <c r="BV973" s="17"/>
      <c r="BW973" s="17"/>
      <c r="BX973" s="17"/>
      <c r="BY973" s="17"/>
      <c r="BZ973" s="17"/>
      <c r="CA973" s="17"/>
      <c r="CB973" s="17"/>
      <c r="CC973" s="17"/>
      <c r="CD973" s="17"/>
      <c r="CE973" s="17"/>
      <c r="CF973" s="17"/>
      <c r="CG973" s="17"/>
      <c r="CH973" s="17"/>
      <c r="CI973" s="17"/>
      <c r="CJ973" s="17"/>
      <c r="CK973" s="17"/>
      <c r="CL973" s="17"/>
      <c r="CM973" s="17"/>
      <c r="CN973" s="17"/>
      <c r="CO973" s="17"/>
      <c r="CP973" s="17"/>
      <c r="CQ973" s="17"/>
      <c r="CR973" s="17"/>
      <c r="CS973" s="17"/>
      <c r="CT973" s="17"/>
      <c r="CU973" s="17"/>
      <c r="CV973" s="17"/>
      <c r="CW973" s="17"/>
      <c r="CX973" s="17"/>
      <c r="CY973" s="17"/>
      <c r="CZ973" s="17"/>
      <c r="DA973" s="17"/>
      <c r="DB973" s="17"/>
      <c r="DC973" s="17"/>
      <c r="DD973" s="17"/>
      <c r="DE973" s="17"/>
      <c r="DF973" s="17"/>
      <c r="DG973" s="17"/>
      <c r="DH973" s="17"/>
      <c r="DI973" s="17"/>
      <c r="DJ973" s="17"/>
      <c r="DK973" s="17"/>
      <c r="DL973" s="17"/>
      <c r="DM973" s="17"/>
      <c r="DN973" s="17"/>
      <c r="DO973" s="17"/>
      <c r="DP973" s="17"/>
      <c r="DQ973" s="17"/>
      <c r="DR973" s="17"/>
      <c r="DS973" s="17"/>
      <c r="DT973" s="17"/>
      <c r="DU973" s="17"/>
      <c r="DV973" s="111"/>
      <c r="DW973" s="111"/>
      <c r="DX973" s="111"/>
      <c r="DY973" s="111"/>
      <c r="DZ973" s="111"/>
      <c r="EA973" s="111"/>
      <c r="EB973" s="17"/>
      <c r="EC973" s="17"/>
      <c r="ED973" s="17"/>
      <c r="EE973" s="17"/>
      <c r="EF973" s="17"/>
      <c r="EG973" s="17"/>
      <c r="EH973" s="17"/>
      <c r="EI973" s="17"/>
      <c r="EJ973" s="17"/>
      <c r="EK973" s="17"/>
    </row>
    <row r="974" spans="1:141" ht="16.5" customHeight="1">
      <c r="A974" s="17"/>
      <c r="B974" s="17"/>
      <c r="C974" s="17"/>
      <c r="D974" s="145"/>
      <c r="E974" s="17"/>
      <c r="F974" s="17"/>
      <c r="G974" s="17"/>
      <c r="H974" s="17"/>
      <c r="I974" s="17"/>
      <c r="J974" s="17"/>
      <c r="K974" s="17"/>
      <c r="L974" s="17"/>
      <c r="M974" s="17"/>
      <c r="N974" s="17"/>
      <c r="O974" s="17"/>
      <c r="P974" s="17"/>
      <c r="Q974" s="17"/>
      <c r="R974" s="17"/>
      <c r="S974" s="17"/>
      <c r="T974" s="17"/>
      <c r="U974" s="17"/>
      <c r="V974" s="17"/>
      <c r="W974" s="17"/>
      <c r="X974" s="17"/>
      <c r="Y974" s="17"/>
      <c r="Z974" s="17"/>
      <c r="AA974" s="17"/>
      <c r="AB974" s="17"/>
      <c r="AC974" s="17"/>
      <c r="AD974" s="17"/>
      <c r="AE974" s="17"/>
      <c r="AF974" s="17"/>
      <c r="AG974" s="17"/>
      <c r="AH974" s="146"/>
      <c r="AI974" s="146"/>
      <c r="AJ974" s="17"/>
      <c r="AK974" s="17"/>
      <c r="AL974" s="146"/>
      <c r="AM974" s="146"/>
      <c r="AN974" s="17"/>
      <c r="AO974" s="17"/>
      <c r="AP974" s="17"/>
      <c r="AQ974" s="17"/>
      <c r="AR974" s="17"/>
      <c r="AS974" s="17"/>
      <c r="AT974" s="17"/>
      <c r="AU974" s="17"/>
      <c r="AV974" s="17"/>
      <c r="AW974" s="17"/>
      <c r="AX974" s="17"/>
      <c r="AY974" s="17"/>
      <c r="AZ974" s="17"/>
      <c r="BA974" s="17"/>
      <c r="BB974" s="17"/>
      <c r="BC974" s="17"/>
      <c r="BD974" s="17"/>
      <c r="BE974" s="17"/>
      <c r="BF974" s="17"/>
      <c r="BG974" s="17"/>
      <c r="BH974" s="17"/>
      <c r="BI974" s="17"/>
      <c r="BJ974" s="17"/>
      <c r="BK974" s="17"/>
      <c r="BL974" s="17"/>
      <c r="BM974" s="17"/>
      <c r="BN974" s="17"/>
      <c r="BO974" s="17"/>
      <c r="BP974" s="17"/>
      <c r="BQ974" s="17"/>
      <c r="BR974" s="17"/>
      <c r="BS974" s="17"/>
      <c r="BT974" s="17"/>
      <c r="BU974" s="17"/>
      <c r="BV974" s="17"/>
      <c r="BW974" s="17"/>
      <c r="BX974" s="17"/>
      <c r="BY974" s="17"/>
      <c r="BZ974" s="17"/>
      <c r="CA974" s="17"/>
      <c r="CB974" s="17"/>
      <c r="CC974" s="17"/>
      <c r="CD974" s="17"/>
      <c r="CE974" s="17"/>
      <c r="CF974" s="17"/>
      <c r="CG974" s="17"/>
      <c r="CH974" s="17"/>
      <c r="CI974" s="17"/>
      <c r="CJ974" s="17"/>
      <c r="CK974" s="17"/>
      <c r="CL974" s="17"/>
      <c r="CM974" s="17"/>
      <c r="CN974" s="17"/>
      <c r="CO974" s="17"/>
      <c r="CP974" s="17"/>
      <c r="CQ974" s="17"/>
      <c r="CR974" s="17"/>
      <c r="CS974" s="17"/>
      <c r="CT974" s="17"/>
      <c r="CU974" s="17"/>
      <c r="CV974" s="17"/>
      <c r="CW974" s="17"/>
      <c r="CX974" s="17"/>
      <c r="CY974" s="17"/>
      <c r="CZ974" s="17"/>
      <c r="DA974" s="17"/>
      <c r="DB974" s="17"/>
      <c r="DC974" s="17"/>
      <c r="DD974" s="17"/>
      <c r="DE974" s="17"/>
      <c r="DF974" s="17"/>
      <c r="DG974" s="17"/>
      <c r="DH974" s="17"/>
      <c r="DI974" s="17"/>
      <c r="DJ974" s="17"/>
      <c r="DK974" s="17"/>
      <c r="DL974" s="17"/>
      <c r="DM974" s="17"/>
      <c r="DN974" s="17"/>
      <c r="DO974" s="17"/>
      <c r="DP974" s="17"/>
      <c r="DQ974" s="17"/>
      <c r="DR974" s="17"/>
      <c r="DS974" s="17"/>
      <c r="DT974" s="17"/>
      <c r="DU974" s="17"/>
      <c r="DV974" s="111"/>
      <c r="DW974" s="111"/>
      <c r="DX974" s="111"/>
      <c r="DY974" s="111"/>
      <c r="DZ974" s="111"/>
      <c r="EA974" s="111"/>
      <c r="EB974" s="17"/>
      <c r="EC974" s="17"/>
      <c r="ED974" s="17"/>
      <c r="EE974" s="17"/>
      <c r="EF974" s="17"/>
      <c r="EG974" s="17"/>
      <c r="EH974" s="17"/>
      <c r="EI974" s="17"/>
      <c r="EJ974" s="17"/>
      <c r="EK974" s="17"/>
    </row>
    <row r="975" spans="1:141" ht="16.5" customHeight="1">
      <c r="A975" s="17"/>
      <c r="B975" s="17"/>
      <c r="C975" s="17"/>
      <c r="D975" s="145"/>
      <c r="E975" s="17"/>
      <c r="F975" s="17"/>
      <c r="G975" s="17"/>
      <c r="H975" s="17"/>
      <c r="I975" s="17"/>
      <c r="J975" s="17"/>
      <c r="K975" s="17"/>
      <c r="L975" s="17"/>
      <c r="M975" s="17"/>
      <c r="N975" s="17"/>
      <c r="O975" s="17"/>
      <c r="P975" s="17"/>
      <c r="Q975" s="17"/>
      <c r="R975" s="17"/>
      <c r="S975" s="17"/>
      <c r="T975" s="17"/>
      <c r="U975" s="17"/>
      <c r="V975" s="17"/>
      <c r="W975" s="17"/>
      <c r="X975" s="17"/>
      <c r="Y975" s="17"/>
      <c r="Z975" s="17"/>
      <c r="AA975" s="17"/>
      <c r="AB975" s="17"/>
      <c r="AC975" s="17"/>
      <c r="AD975" s="17"/>
      <c r="AE975" s="17"/>
      <c r="AF975" s="17"/>
      <c r="AG975" s="17"/>
      <c r="AH975" s="146"/>
      <c r="AI975" s="146"/>
      <c r="AJ975" s="17"/>
      <c r="AK975" s="17"/>
      <c r="AL975" s="146"/>
      <c r="AM975" s="146"/>
      <c r="AN975" s="17"/>
      <c r="AO975" s="17"/>
      <c r="AP975" s="17"/>
      <c r="AQ975" s="17"/>
      <c r="AR975" s="17"/>
      <c r="AS975" s="17"/>
      <c r="AT975" s="17"/>
      <c r="AU975" s="17"/>
      <c r="AV975" s="17"/>
      <c r="AW975" s="17"/>
      <c r="AX975" s="17"/>
      <c r="AY975" s="17"/>
      <c r="AZ975" s="17"/>
      <c r="BA975" s="17"/>
      <c r="BB975" s="17"/>
      <c r="BC975" s="17"/>
      <c r="BD975" s="17"/>
      <c r="BE975" s="17"/>
      <c r="BF975" s="17"/>
      <c r="BG975" s="17"/>
      <c r="BH975" s="17"/>
      <c r="BI975" s="17"/>
      <c r="BJ975" s="17"/>
      <c r="BK975" s="17"/>
      <c r="BL975" s="17"/>
      <c r="BM975" s="17"/>
      <c r="BN975" s="17"/>
      <c r="BO975" s="17"/>
      <c r="BP975" s="17"/>
      <c r="BQ975" s="17"/>
      <c r="BR975" s="17"/>
      <c r="BS975" s="17"/>
      <c r="BT975" s="17"/>
      <c r="BU975" s="17"/>
      <c r="BV975" s="17"/>
      <c r="BW975" s="17"/>
      <c r="BX975" s="17"/>
      <c r="BY975" s="17"/>
      <c r="BZ975" s="17"/>
      <c r="CA975" s="17"/>
      <c r="CB975" s="17"/>
      <c r="CC975" s="17"/>
      <c r="CD975" s="17"/>
      <c r="CE975" s="17"/>
      <c r="CF975" s="17"/>
      <c r="CG975" s="17"/>
      <c r="CH975" s="17"/>
      <c r="CI975" s="17"/>
      <c r="CJ975" s="17"/>
      <c r="CK975" s="17"/>
      <c r="CL975" s="17"/>
      <c r="CM975" s="17"/>
      <c r="CN975" s="17"/>
      <c r="CO975" s="17"/>
      <c r="CP975" s="17"/>
      <c r="CQ975" s="17"/>
      <c r="CR975" s="17"/>
      <c r="CS975" s="17"/>
      <c r="CT975" s="17"/>
      <c r="CU975" s="17"/>
      <c r="CV975" s="17"/>
      <c r="CW975" s="17"/>
      <c r="CX975" s="17"/>
      <c r="CY975" s="17"/>
      <c r="CZ975" s="17"/>
      <c r="DA975" s="17"/>
      <c r="DB975" s="17"/>
      <c r="DC975" s="17"/>
      <c r="DD975" s="17"/>
      <c r="DE975" s="17"/>
      <c r="DF975" s="17"/>
      <c r="DG975" s="17"/>
      <c r="DH975" s="17"/>
      <c r="DI975" s="17"/>
      <c r="DJ975" s="17"/>
      <c r="DK975" s="17"/>
      <c r="DL975" s="17"/>
      <c r="DM975" s="17"/>
      <c r="DN975" s="17"/>
      <c r="DO975" s="17"/>
      <c r="DP975" s="17"/>
      <c r="DQ975" s="17"/>
      <c r="DR975" s="17"/>
      <c r="DS975" s="17"/>
      <c r="DT975" s="17"/>
      <c r="DU975" s="17"/>
      <c r="DV975" s="111"/>
      <c r="DW975" s="111"/>
      <c r="DX975" s="111"/>
      <c r="DY975" s="111"/>
      <c r="DZ975" s="111"/>
      <c r="EA975" s="111"/>
      <c r="EB975" s="17"/>
      <c r="EC975" s="17"/>
      <c r="ED975" s="17"/>
      <c r="EE975" s="17"/>
      <c r="EF975" s="17"/>
      <c r="EG975" s="17"/>
      <c r="EH975" s="17"/>
      <c r="EI975" s="17"/>
      <c r="EJ975" s="17"/>
      <c r="EK975" s="17"/>
    </row>
    <row r="976" spans="1:141" ht="16.5" customHeight="1">
      <c r="A976" s="17"/>
      <c r="B976" s="17"/>
      <c r="C976" s="17"/>
      <c r="D976" s="145"/>
      <c r="E976" s="17"/>
      <c r="F976" s="17"/>
      <c r="G976" s="17"/>
      <c r="H976" s="17"/>
      <c r="I976" s="17"/>
      <c r="J976" s="17"/>
      <c r="K976" s="17"/>
      <c r="L976" s="17"/>
      <c r="M976" s="17"/>
      <c r="N976" s="17"/>
      <c r="O976" s="17"/>
      <c r="P976" s="17"/>
      <c r="Q976" s="17"/>
      <c r="R976" s="17"/>
      <c r="S976" s="17"/>
      <c r="T976" s="17"/>
      <c r="U976" s="17"/>
      <c r="V976" s="17"/>
      <c r="W976" s="17"/>
      <c r="X976" s="17"/>
      <c r="Y976" s="17"/>
      <c r="Z976" s="17"/>
      <c r="AA976" s="17"/>
      <c r="AB976" s="17"/>
      <c r="AC976" s="17"/>
      <c r="AD976" s="17"/>
      <c r="AE976" s="17"/>
      <c r="AF976" s="17"/>
      <c r="AG976" s="17"/>
      <c r="AH976" s="146"/>
      <c r="AI976" s="146"/>
      <c r="AJ976" s="17"/>
      <c r="AK976" s="17"/>
      <c r="AL976" s="146"/>
      <c r="AM976" s="146"/>
      <c r="AN976" s="17"/>
      <c r="AO976" s="17"/>
      <c r="AP976" s="17"/>
      <c r="AQ976" s="17"/>
      <c r="AR976" s="17"/>
      <c r="AS976" s="17"/>
      <c r="AT976" s="17"/>
      <c r="AU976" s="17"/>
      <c r="AV976" s="17"/>
      <c r="AW976" s="17"/>
      <c r="AX976" s="17"/>
      <c r="AY976" s="17"/>
      <c r="AZ976" s="17"/>
      <c r="BA976" s="17"/>
      <c r="BB976" s="17"/>
      <c r="BC976" s="17"/>
      <c r="BD976" s="17"/>
      <c r="BE976" s="17"/>
      <c r="BF976" s="17"/>
      <c r="BG976" s="17"/>
      <c r="BH976" s="17"/>
      <c r="BI976" s="17"/>
      <c r="BJ976" s="17"/>
      <c r="BK976" s="17"/>
      <c r="BL976" s="17"/>
      <c r="BM976" s="17"/>
      <c r="BN976" s="17"/>
      <c r="BO976" s="17"/>
      <c r="BP976" s="17"/>
      <c r="BQ976" s="17"/>
      <c r="BR976" s="17"/>
      <c r="BS976" s="17"/>
      <c r="BT976" s="17"/>
      <c r="BU976" s="17"/>
      <c r="BV976" s="17"/>
      <c r="BW976" s="17"/>
      <c r="BX976" s="17"/>
      <c r="BY976" s="17"/>
      <c r="BZ976" s="17"/>
      <c r="CA976" s="17"/>
      <c r="CB976" s="17"/>
      <c r="CC976" s="17"/>
      <c r="CD976" s="17"/>
      <c r="CE976" s="17"/>
      <c r="CF976" s="17"/>
      <c r="CG976" s="17"/>
      <c r="CH976" s="17"/>
      <c r="CI976" s="17"/>
      <c r="CJ976" s="17"/>
      <c r="CK976" s="17"/>
      <c r="CL976" s="17"/>
      <c r="CM976" s="17"/>
      <c r="CN976" s="17"/>
      <c r="CO976" s="17"/>
      <c r="CP976" s="17"/>
      <c r="CQ976" s="17"/>
      <c r="CR976" s="17"/>
      <c r="CS976" s="17"/>
      <c r="CT976" s="17"/>
      <c r="CU976" s="17"/>
      <c r="CV976" s="17"/>
      <c r="CW976" s="17"/>
      <c r="CX976" s="17"/>
      <c r="CY976" s="17"/>
      <c r="CZ976" s="17"/>
      <c r="DA976" s="17"/>
      <c r="DB976" s="17"/>
      <c r="DC976" s="17"/>
      <c r="DD976" s="17"/>
      <c r="DE976" s="17"/>
      <c r="DF976" s="17"/>
      <c r="DG976" s="17"/>
      <c r="DH976" s="17"/>
      <c r="DI976" s="17"/>
      <c r="DJ976" s="17"/>
      <c r="DK976" s="17"/>
      <c r="DL976" s="17"/>
      <c r="DM976" s="17"/>
      <c r="DN976" s="17"/>
      <c r="DO976" s="17"/>
      <c r="DP976" s="17"/>
      <c r="DQ976" s="17"/>
      <c r="DR976" s="17"/>
      <c r="DS976" s="17"/>
      <c r="DT976" s="17"/>
      <c r="DU976" s="17"/>
      <c r="DV976" s="111"/>
      <c r="DW976" s="111"/>
      <c r="DX976" s="111"/>
      <c r="DY976" s="111"/>
      <c r="DZ976" s="111"/>
      <c r="EA976" s="111"/>
      <c r="EB976" s="17"/>
      <c r="EC976" s="17"/>
      <c r="ED976" s="17"/>
      <c r="EE976" s="17"/>
      <c r="EF976" s="17"/>
      <c r="EG976" s="17"/>
      <c r="EH976" s="17"/>
      <c r="EI976" s="17"/>
      <c r="EJ976" s="17"/>
      <c r="EK976" s="17"/>
    </row>
    <row r="977" spans="1:141" ht="16.5" customHeight="1">
      <c r="A977" s="17"/>
      <c r="B977" s="17"/>
      <c r="C977" s="17"/>
      <c r="D977" s="145"/>
      <c r="E977" s="17"/>
      <c r="F977" s="17"/>
      <c r="G977" s="17"/>
      <c r="H977" s="17"/>
      <c r="I977" s="17"/>
      <c r="J977" s="17"/>
      <c r="K977" s="17"/>
      <c r="L977" s="17"/>
      <c r="M977" s="17"/>
      <c r="N977" s="17"/>
      <c r="O977" s="17"/>
      <c r="P977" s="17"/>
      <c r="Q977" s="17"/>
      <c r="R977" s="17"/>
      <c r="S977" s="17"/>
      <c r="T977" s="17"/>
      <c r="U977" s="17"/>
      <c r="V977" s="17"/>
      <c r="W977" s="17"/>
      <c r="X977" s="17"/>
      <c r="Y977" s="17"/>
      <c r="Z977" s="17"/>
      <c r="AA977" s="17"/>
      <c r="AB977" s="17"/>
      <c r="AC977" s="17"/>
      <c r="AD977" s="17"/>
      <c r="AE977" s="17"/>
      <c r="AF977" s="17"/>
      <c r="AG977" s="17"/>
      <c r="AH977" s="146"/>
      <c r="AI977" s="146"/>
      <c r="AJ977" s="17"/>
      <c r="AK977" s="17"/>
      <c r="AL977" s="146"/>
      <c r="AM977" s="146"/>
      <c r="AN977" s="17"/>
      <c r="AO977" s="17"/>
      <c r="AP977" s="17"/>
      <c r="AQ977" s="17"/>
      <c r="AR977" s="17"/>
      <c r="AS977" s="17"/>
      <c r="AT977" s="17"/>
      <c r="AU977" s="17"/>
      <c r="AV977" s="17"/>
      <c r="AW977" s="17"/>
      <c r="AX977" s="17"/>
      <c r="AY977" s="17"/>
      <c r="AZ977" s="17"/>
      <c r="BA977" s="17"/>
      <c r="BB977" s="17"/>
      <c r="BC977" s="17"/>
      <c r="BD977" s="17"/>
      <c r="BE977" s="17"/>
      <c r="BF977" s="17"/>
      <c r="BG977" s="17"/>
      <c r="BH977" s="17"/>
      <c r="BI977" s="17"/>
      <c r="BJ977" s="17"/>
      <c r="BK977" s="17"/>
      <c r="BL977" s="17"/>
      <c r="BM977" s="17"/>
      <c r="BN977" s="17"/>
      <c r="BO977" s="17"/>
      <c r="BP977" s="17"/>
      <c r="BQ977" s="17"/>
      <c r="BR977" s="17"/>
      <c r="BS977" s="17"/>
      <c r="BT977" s="17"/>
      <c r="BU977" s="17"/>
      <c r="BV977" s="17"/>
      <c r="BW977" s="17"/>
      <c r="BX977" s="17"/>
      <c r="BY977" s="17"/>
      <c r="BZ977" s="17"/>
      <c r="CA977" s="17"/>
      <c r="CB977" s="17"/>
      <c r="CC977" s="17"/>
      <c r="CD977" s="17"/>
      <c r="CE977" s="17"/>
      <c r="CF977" s="17"/>
      <c r="CG977" s="17"/>
      <c r="CH977" s="17"/>
      <c r="CI977" s="17"/>
      <c r="CJ977" s="17"/>
      <c r="CK977" s="17"/>
      <c r="CL977" s="17"/>
      <c r="CM977" s="17"/>
      <c r="CN977" s="17"/>
      <c r="CO977" s="17"/>
      <c r="CP977" s="17"/>
      <c r="CQ977" s="17"/>
      <c r="CR977" s="17"/>
      <c r="CS977" s="17"/>
      <c r="CT977" s="17"/>
      <c r="CU977" s="17"/>
      <c r="CV977" s="17"/>
      <c r="CW977" s="17"/>
      <c r="CX977" s="17"/>
      <c r="CY977" s="17"/>
      <c r="CZ977" s="17"/>
      <c r="DA977" s="17"/>
      <c r="DB977" s="17"/>
      <c r="DC977" s="17"/>
      <c r="DD977" s="17"/>
      <c r="DE977" s="17"/>
      <c r="DF977" s="17"/>
      <c r="DG977" s="17"/>
      <c r="DH977" s="17"/>
      <c r="DI977" s="17"/>
      <c r="DJ977" s="17"/>
      <c r="DK977" s="17"/>
      <c r="DL977" s="17"/>
      <c r="DM977" s="17"/>
      <c r="DN977" s="17"/>
      <c r="DO977" s="17"/>
      <c r="DP977" s="17"/>
      <c r="DQ977" s="17"/>
      <c r="DR977" s="17"/>
      <c r="DS977" s="17"/>
      <c r="DT977" s="17"/>
      <c r="DU977" s="17"/>
      <c r="DV977" s="111"/>
      <c r="DW977" s="111"/>
      <c r="DX977" s="111"/>
      <c r="DY977" s="111"/>
      <c r="DZ977" s="111"/>
      <c r="EA977" s="111"/>
      <c r="EB977" s="17"/>
      <c r="EC977" s="17"/>
      <c r="ED977" s="17"/>
      <c r="EE977" s="17"/>
      <c r="EF977" s="17"/>
      <c r="EG977" s="17"/>
      <c r="EH977" s="17"/>
      <c r="EI977" s="17"/>
      <c r="EJ977" s="17"/>
      <c r="EK977" s="17"/>
    </row>
    <row r="978" spans="1:141" ht="16.5" customHeight="1">
      <c r="A978" s="17"/>
      <c r="B978" s="17"/>
      <c r="C978" s="17"/>
      <c r="D978" s="145"/>
      <c r="E978" s="17"/>
      <c r="F978" s="17"/>
      <c r="G978" s="17"/>
      <c r="H978" s="17"/>
      <c r="I978" s="17"/>
      <c r="J978" s="17"/>
      <c r="K978" s="17"/>
      <c r="L978" s="17"/>
      <c r="M978" s="17"/>
      <c r="N978" s="17"/>
      <c r="O978" s="17"/>
      <c r="P978" s="17"/>
      <c r="Q978" s="17"/>
      <c r="R978" s="17"/>
      <c r="S978" s="17"/>
      <c r="T978" s="17"/>
      <c r="U978" s="17"/>
      <c r="V978" s="17"/>
      <c r="W978" s="17"/>
      <c r="X978" s="17"/>
      <c r="Y978" s="17"/>
      <c r="Z978" s="17"/>
      <c r="AA978" s="17"/>
      <c r="AB978" s="17"/>
      <c r="AC978" s="17"/>
      <c r="AD978" s="17"/>
      <c r="AE978" s="17"/>
      <c r="AF978" s="17"/>
      <c r="AG978" s="17"/>
      <c r="AH978" s="146"/>
      <c r="AI978" s="146"/>
      <c r="AJ978" s="17"/>
      <c r="AK978" s="17"/>
      <c r="AL978" s="146"/>
      <c r="AM978" s="146"/>
      <c r="AN978" s="17"/>
      <c r="AO978" s="17"/>
      <c r="AP978" s="17"/>
      <c r="AQ978" s="17"/>
      <c r="AR978" s="17"/>
      <c r="AS978" s="17"/>
      <c r="AT978" s="17"/>
      <c r="AU978" s="17"/>
      <c r="AV978" s="17"/>
      <c r="AW978" s="17"/>
      <c r="AX978" s="17"/>
      <c r="AY978" s="17"/>
      <c r="AZ978" s="17"/>
      <c r="BA978" s="17"/>
      <c r="BB978" s="17"/>
      <c r="BC978" s="17"/>
      <c r="BD978" s="17"/>
      <c r="BE978" s="17"/>
      <c r="BF978" s="17"/>
      <c r="BG978" s="17"/>
      <c r="BH978" s="17"/>
      <c r="BI978" s="17"/>
      <c r="BJ978" s="17"/>
      <c r="BK978" s="17"/>
      <c r="BL978" s="17"/>
      <c r="BM978" s="17"/>
      <c r="BN978" s="17"/>
      <c r="BO978" s="17"/>
      <c r="BP978" s="17"/>
      <c r="BQ978" s="17"/>
      <c r="BR978" s="17"/>
      <c r="BS978" s="17"/>
      <c r="BT978" s="17"/>
      <c r="BU978" s="17"/>
      <c r="BV978" s="17"/>
      <c r="BW978" s="17"/>
      <c r="BX978" s="17"/>
      <c r="BY978" s="17"/>
      <c r="BZ978" s="17"/>
      <c r="CA978" s="17"/>
      <c r="CB978" s="17"/>
      <c r="CC978" s="17"/>
      <c r="CD978" s="17"/>
      <c r="CE978" s="17"/>
      <c r="CF978" s="17"/>
      <c r="CG978" s="17"/>
      <c r="CH978" s="17"/>
      <c r="CI978" s="17"/>
      <c r="CJ978" s="17"/>
      <c r="CK978" s="17"/>
      <c r="CL978" s="17"/>
      <c r="CM978" s="17"/>
      <c r="CN978" s="17"/>
      <c r="CO978" s="17"/>
      <c r="CP978" s="17"/>
      <c r="CQ978" s="17"/>
      <c r="CR978" s="17"/>
      <c r="CS978" s="17"/>
      <c r="CT978" s="17"/>
      <c r="CU978" s="17"/>
      <c r="CV978" s="17"/>
      <c r="CW978" s="17"/>
      <c r="CX978" s="17"/>
      <c r="CY978" s="17"/>
      <c r="CZ978" s="17"/>
      <c r="DA978" s="17"/>
      <c r="DB978" s="17"/>
      <c r="DC978" s="17"/>
      <c r="DD978" s="17"/>
      <c r="DE978" s="17"/>
      <c r="DF978" s="17"/>
      <c r="DG978" s="17"/>
      <c r="DH978" s="17"/>
      <c r="DI978" s="17"/>
      <c r="DJ978" s="17"/>
      <c r="DK978" s="17"/>
      <c r="DL978" s="17"/>
      <c r="DM978" s="17"/>
      <c r="DN978" s="17"/>
      <c r="DO978" s="17"/>
      <c r="DP978" s="17"/>
      <c r="DQ978" s="17"/>
      <c r="DR978" s="17"/>
      <c r="DS978" s="17"/>
      <c r="DT978" s="17"/>
      <c r="DU978" s="17"/>
      <c r="DV978" s="111"/>
      <c r="DW978" s="111"/>
      <c r="DX978" s="111"/>
      <c r="DY978" s="111"/>
      <c r="DZ978" s="111"/>
      <c r="EA978" s="111"/>
      <c r="EB978" s="17"/>
      <c r="EC978" s="17"/>
      <c r="ED978" s="17"/>
      <c r="EE978" s="17"/>
      <c r="EF978" s="17"/>
      <c r="EG978" s="17"/>
      <c r="EH978" s="17"/>
      <c r="EI978" s="17"/>
      <c r="EJ978" s="17"/>
      <c r="EK978" s="17"/>
    </row>
    <row r="979" spans="1:141" ht="16.5" customHeight="1">
      <c r="A979" s="17"/>
      <c r="B979" s="17"/>
      <c r="C979" s="17"/>
      <c r="D979" s="145"/>
      <c r="E979" s="17"/>
      <c r="F979" s="17"/>
      <c r="G979" s="17"/>
      <c r="H979" s="17"/>
      <c r="I979" s="17"/>
      <c r="J979" s="17"/>
      <c r="K979" s="17"/>
      <c r="L979" s="17"/>
      <c r="M979" s="17"/>
      <c r="N979" s="17"/>
      <c r="O979" s="17"/>
      <c r="P979" s="17"/>
      <c r="Q979" s="17"/>
      <c r="R979" s="17"/>
      <c r="S979" s="17"/>
      <c r="T979" s="17"/>
      <c r="U979" s="17"/>
      <c r="V979" s="17"/>
      <c r="W979" s="17"/>
      <c r="X979" s="17"/>
      <c r="Y979" s="17"/>
      <c r="Z979" s="17"/>
      <c r="AA979" s="17"/>
      <c r="AB979" s="17"/>
      <c r="AC979" s="17"/>
      <c r="AD979" s="17"/>
      <c r="AE979" s="17"/>
      <c r="AF979" s="17"/>
      <c r="AG979" s="17"/>
      <c r="AH979" s="146"/>
      <c r="AI979" s="146"/>
      <c r="AJ979" s="17"/>
      <c r="AK979" s="17"/>
      <c r="AL979" s="146"/>
      <c r="AM979" s="146"/>
      <c r="AN979" s="17"/>
      <c r="AO979" s="17"/>
      <c r="AP979" s="17"/>
      <c r="AQ979" s="17"/>
      <c r="AR979" s="17"/>
      <c r="AS979" s="17"/>
      <c r="AT979" s="17"/>
      <c r="AU979" s="17"/>
      <c r="AV979" s="17"/>
      <c r="AW979" s="17"/>
      <c r="AX979" s="17"/>
      <c r="AY979" s="17"/>
      <c r="AZ979" s="17"/>
      <c r="BA979" s="17"/>
      <c r="BB979" s="17"/>
      <c r="BC979" s="17"/>
      <c r="BD979" s="17"/>
      <c r="BE979" s="17"/>
      <c r="BF979" s="17"/>
      <c r="BG979" s="17"/>
      <c r="BH979" s="17"/>
      <c r="BI979" s="17"/>
      <c r="BJ979" s="17"/>
      <c r="BK979" s="17"/>
      <c r="BL979" s="17"/>
      <c r="BM979" s="17"/>
      <c r="BN979" s="17"/>
      <c r="BO979" s="17"/>
      <c r="BP979" s="17"/>
      <c r="BQ979" s="17"/>
      <c r="BR979" s="17"/>
      <c r="BS979" s="17"/>
      <c r="BT979" s="17"/>
      <c r="BU979" s="17"/>
      <c r="BV979" s="17"/>
      <c r="BW979" s="17"/>
      <c r="BX979" s="17"/>
      <c r="BY979" s="17"/>
      <c r="BZ979" s="17"/>
      <c r="CA979" s="17"/>
      <c r="CB979" s="17"/>
      <c r="CC979" s="17"/>
      <c r="CD979" s="17"/>
      <c r="CE979" s="17"/>
      <c r="CF979" s="17"/>
      <c r="CG979" s="17"/>
      <c r="CH979" s="17"/>
      <c r="CI979" s="17"/>
      <c r="CJ979" s="17"/>
      <c r="CK979" s="17"/>
      <c r="CL979" s="17"/>
      <c r="CM979" s="17"/>
      <c r="CN979" s="17"/>
      <c r="CO979" s="17"/>
      <c r="CP979" s="17"/>
      <c r="CQ979" s="17"/>
      <c r="CR979" s="17"/>
      <c r="CS979" s="17"/>
      <c r="CT979" s="17"/>
      <c r="CU979" s="17"/>
      <c r="CV979" s="17"/>
      <c r="CW979" s="17"/>
      <c r="CX979" s="17"/>
      <c r="CY979" s="17"/>
      <c r="CZ979" s="17"/>
      <c r="DA979" s="17"/>
      <c r="DB979" s="17"/>
      <c r="DC979" s="17"/>
      <c r="DD979" s="17"/>
      <c r="DE979" s="17"/>
      <c r="DF979" s="17"/>
      <c r="DG979" s="17"/>
      <c r="DH979" s="17"/>
      <c r="DI979" s="17"/>
      <c r="DJ979" s="17"/>
      <c r="DK979" s="17"/>
      <c r="DL979" s="17"/>
      <c r="DM979" s="17"/>
      <c r="DN979" s="17"/>
      <c r="DO979" s="17"/>
      <c r="DP979" s="17"/>
      <c r="DQ979" s="17"/>
      <c r="DR979" s="17"/>
      <c r="DS979" s="17"/>
      <c r="DT979" s="17"/>
      <c r="DU979" s="17"/>
      <c r="DV979" s="111"/>
      <c r="DW979" s="111"/>
      <c r="DX979" s="111"/>
      <c r="DY979" s="111"/>
      <c r="DZ979" s="111"/>
      <c r="EA979" s="111"/>
      <c r="EB979" s="17"/>
      <c r="EC979" s="17"/>
      <c r="ED979" s="17"/>
      <c r="EE979" s="17"/>
      <c r="EF979" s="17"/>
      <c r="EG979" s="17"/>
      <c r="EH979" s="17"/>
      <c r="EI979" s="17"/>
      <c r="EJ979" s="17"/>
      <c r="EK979" s="17"/>
    </row>
    <row r="980" spans="1:141" ht="16.5" customHeight="1">
      <c r="A980" s="17"/>
      <c r="B980" s="17"/>
      <c r="C980" s="17"/>
      <c r="D980" s="145"/>
      <c r="E980" s="17"/>
      <c r="F980" s="17"/>
      <c r="G980" s="17"/>
      <c r="H980" s="17"/>
      <c r="I980" s="17"/>
      <c r="J980" s="17"/>
      <c r="K980" s="17"/>
      <c r="L980" s="17"/>
      <c r="M980" s="17"/>
      <c r="N980" s="17"/>
      <c r="O980" s="17"/>
      <c r="P980" s="17"/>
      <c r="Q980" s="17"/>
      <c r="R980" s="17"/>
      <c r="S980" s="17"/>
      <c r="T980" s="17"/>
      <c r="U980" s="17"/>
      <c r="V980" s="17"/>
      <c r="W980" s="17"/>
      <c r="X980" s="17"/>
      <c r="Y980" s="17"/>
      <c r="Z980" s="17"/>
      <c r="AA980" s="17"/>
      <c r="AB980" s="17"/>
      <c r="AC980" s="17"/>
      <c r="AD980" s="17"/>
      <c r="AE980" s="17"/>
      <c r="AF980" s="17"/>
      <c r="AG980" s="17"/>
      <c r="AH980" s="146"/>
      <c r="AI980" s="146"/>
      <c r="AJ980" s="17"/>
      <c r="AK980" s="17"/>
      <c r="AL980" s="146"/>
      <c r="AM980" s="146"/>
      <c r="AN980" s="17"/>
      <c r="AO980" s="17"/>
      <c r="AP980" s="17"/>
      <c r="AQ980" s="17"/>
      <c r="AR980" s="17"/>
      <c r="AS980" s="17"/>
      <c r="AT980" s="17"/>
      <c r="AU980" s="17"/>
      <c r="AV980" s="17"/>
      <c r="AW980" s="17"/>
      <c r="AX980" s="17"/>
      <c r="AY980" s="17"/>
      <c r="AZ980" s="17"/>
      <c r="BA980" s="17"/>
      <c r="BB980" s="17"/>
      <c r="BC980" s="17"/>
      <c r="BD980" s="17"/>
      <c r="BE980" s="17"/>
      <c r="BF980" s="17"/>
      <c r="BG980" s="17"/>
      <c r="BH980" s="17"/>
      <c r="BI980" s="17"/>
      <c r="BJ980" s="17"/>
      <c r="BK980" s="17"/>
      <c r="BL980" s="17"/>
      <c r="BM980" s="17"/>
      <c r="BN980" s="17"/>
      <c r="BO980" s="17"/>
      <c r="BP980" s="17"/>
      <c r="BQ980" s="17"/>
      <c r="BR980" s="17"/>
      <c r="BS980" s="17"/>
      <c r="BT980" s="17"/>
      <c r="BU980" s="17"/>
      <c r="BV980" s="17"/>
      <c r="BW980" s="17"/>
      <c r="BX980" s="17"/>
      <c r="BY980" s="17"/>
      <c r="BZ980" s="17"/>
      <c r="CA980" s="17"/>
      <c r="CB980" s="17"/>
      <c r="CC980" s="17"/>
      <c r="CD980" s="17"/>
      <c r="CE980" s="17"/>
      <c r="CF980" s="17"/>
      <c r="CG980" s="17"/>
      <c r="CH980" s="17"/>
      <c r="CI980" s="17"/>
      <c r="CJ980" s="17"/>
      <c r="CK980" s="17"/>
      <c r="CL980" s="17"/>
      <c r="CM980" s="17"/>
      <c r="CN980" s="17"/>
      <c r="CO980" s="17"/>
      <c r="CP980" s="17"/>
      <c r="CQ980" s="17"/>
      <c r="CR980" s="17"/>
      <c r="CS980" s="17"/>
      <c r="CT980" s="17"/>
      <c r="CU980" s="17"/>
      <c r="CV980" s="17"/>
      <c r="CW980" s="17"/>
      <c r="CX980" s="17"/>
      <c r="CY980" s="17"/>
      <c r="CZ980" s="17"/>
      <c r="DA980" s="17"/>
      <c r="DB980" s="17"/>
      <c r="DC980" s="17"/>
      <c r="DD980" s="17"/>
      <c r="DE980" s="17"/>
      <c r="DF980" s="17"/>
      <c r="DG980" s="17"/>
      <c r="DH980" s="17"/>
      <c r="DI980" s="17"/>
      <c r="DJ980" s="17"/>
      <c r="DK980" s="17"/>
      <c r="DL980" s="17"/>
      <c r="DM980" s="17"/>
      <c r="DN980" s="17"/>
      <c r="DO980" s="17"/>
      <c r="DP980" s="17"/>
      <c r="DQ980" s="17"/>
      <c r="DR980" s="17"/>
      <c r="DS980" s="17"/>
      <c r="DT980" s="17"/>
      <c r="DU980" s="17"/>
      <c r="DV980" s="111"/>
      <c r="DW980" s="111"/>
      <c r="DX980" s="111"/>
      <c r="DY980" s="111"/>
      <c r="DZ980" s="111"/>
      <c r="EA980" s="111"/>
      <c r="EB980" s="17"/>
      <c r="EC980" s="17"/>
      <c r="ED980" s="17"/>
      <c r="EE980" s="17"/>
      <c r="EF980" s="17"/>
      <c r="EG980" s="17"/>
      <c r="EH980" s="17"/>
      <c r="EI980" s="17"/>
      <c r="EJ980" s="17"/>
      <c r="EK980" s="17"/>
    </row>
    <row r="981" spans="1:141" ht="16.5" customHeight="1">
      <c r="A981" s="17"/>
      <c r="B981" s="17"/>
      <c r="C981" s="17"/>
      <c r="D981" s="145"/>
      <c r="E981" s="17"/>
      <c r="F981" s="17"/>
      <c r="G981" s="17"/>
      <c r="H981" s="17"/>
      <c r="I981" s="17"/>
      <c r="J981" s="17"/>
      <c r="K981" s="17"/>
      <c r="L981" s="17"/>
      <c r="M981" s="17"/>
      <c r="N981" s="17"/>
      <c r="O981" s="17"/>
      <c r="P981" s="17"/>
      <c r="Q981" s="17"/>
      <c r="R981" s="17"/>
      <c r="S981" s="17"/>
      <c r="T981" s="17"/>
      <c r="U981" s="17"/>
      <c r="V981" s="17"/>
      <c r="W981" s="17"/>
      <c r="X981" s="17"/>
      <c r="Y981" s="17"/>
      <c r="Z981" s="17"/>
      <c r="AA981" s="17"/>
      <c r="AB981" s="17"/>
      <c r="AC981" s="17"/>
      <c r="AD981" s="17"/>
      <c r="AE981" s="17"/>
      <c r="AF981" s="17"/>
      <c r="AG981" s="17"/>
      <c r="AH981" s="146"/>
      <c r="AI981" s="146"/>
      <c r="AJ981" s="17"/>
      <c r="AK981" s="17"/>
      <c r="AL981" s="146"/>
      <c r="AM981" s="146"/>
      <c r="AN981" s="17"/>
      <c r="AO981" s="17"/>
      <c r="AP981" s="17"/>
      <c r="AQ981" s="17"/>
      <c r="AR981" s="17"/>
      <c r="AS981" s="17"/>
      <c r="AT981" s="17"/>
      <c r="AU981" s="17"/>
      <c r="AV981" s="17"/>
      <c r="AW981" s="17"/>
      <c r="AX981" s="17"/>
      <c r="AY981" s="17"/>
      <c r="AZ981" s="17"/>
      <c r="BA981" s="17"/>
      <c r="BB981" s="17"/>
      <c r="BC981" s="17"/>
      <c r="BD981" s="17"/>
      <c r="BE981" s="17"/>
      <c r="BF981" s="17"/>
      <c r="BG981" s="17"/>
      <c r="BH981" s="17"/>
      <c r="BI981" s="17"/>
      <c r="BJ981" s="17"/>
      <c r="BK981" s="17"/>
      <c r="BL981" s="17"/>
      <c r="BM981" s="17"/>
      <c r="BN981" s="17"/>
      <c r="BO981" s="17"/>
      <c r="BP981" s="17"/>
      <c r="BQ981" s="17"/>
      <c r="BR981" s="17"/>
      <c r="BS981" s="17"/>
      <c r="BT981" s="17"/>
      <c r="BU981" s="17"/>
      <c r="BV981" s="17"/>
      <c r="BW981" s="17"/>
      <c r="BX981" s="17"/>
      <c r="BY981" s="17"/>
      <c r="BZ981" s="17"/>
      <c r="CA981" s="17"/>
      <c r="CB981" s="17"/>
      <c r="CC981" s="17"/>
      <c r="CD981" s="17"/>
      <c r="CE981" s="17"/>
      <c r="CF981" s="17"/>
      <c r="CG981" s="17"/>
      <c r="CH981" s="17"/>
      <c r="CI981" s="17"/>
      <c r="CJ981" s="17"/>
      <c r="CK981" s="17"/>
      <c r="CL981" s="17"/>
      <c r="CM981" s="17"/>
      <c r="CN981" s="17"/>
      <c r="CO981" s="17"/>
      <c r="CP981" s="17"/>
      <c r="CQ981" s="17"/>
      <c r="CR981" s="17"/>
      <c r="CS981" s="17"/>
      <c r="CT981" s="17"/>
      <c r="CU981" s="17"/>
      <c r="CV981" s="17"/>
      <c r="CW981" s="17"/>
      <c r="CX981" s="17"/>
      <c r="CY981" s="17"/>
      <c r="CZ981" s="17"/>
      <c r="DA981" s="17"/>
      <c r="DB981" s="17"/>
      <c r="DC981" s="17"/>
      <c r="DD981" s="17"/>
      <c r="DE981" s="17"/>
      <c r="DF981" s="17"/>
      <c r="DG981" s="17"/>
      <c r="DH981" s="17"/>
      <c r="DI981" s="17"/>
      <c r="DJ981" s="17"/>
      <c r="DK981" s="17"/>
      <c r="DL981" s="17"/>
      <c r="DM981" s="17"/>
      <c r="DN981" s="17"/>
      <c r="DO981" s="17"/>
      <c r="DP981" s="17"/>
      <c r="DQ981" s="17"/>
      <c r="DR981" s="17"/>
      <c r="DS981" s="17"/>
      <c r="DT981" s="17"/>
      <c r="DU981" s="17"/>
      <c r="DV981" s="111"/>
      <c r="DW981" s="111"/>
      <c r="DX981" s="111"/>
      <c r="DY981" s="111"/>
      <c r="DZ981" s="111"/>
      <c r="EA981" s="111"/>
      <c r="EB981" s="17"/>
      <c r="EC981" s="17"/>
      <c r="ED981" s="17"/>
      <c r="EE981" s="17"/>
      <c r="EF981" s="17"/>
      <c r="EG981" s="17"/>
      <c r="EH981" s="17"/>
      <c r="EI981" s="17"/>
      <c r="EJ981" s="17"/>
      <c r="EK981" s="17"/>
    </row>
    <row r="982" spans="1:141" ht="16.5" customHeight="1">
      <c r="A982" s="17"/>
      <c r="B982" s="17"/>
      <c r="C982" s="17"/>
      <c r="D982" s="145"/>
      <c r="E982" s="17"/>
      <c r="F982" s="17"/>
      <c r="G982" s="17"/>
      <c r="H982" s="17"/>
      <c r="I982" s="17"/>
      <c r="J982" s="17"/>
      <c r="K982" s="17"/>
      <c r="L982" s="17"/>
      <c r="M982" s="17"/>
      <c r="N982" s="17"/>
      <c r="O982" s="17"/>
      <c r="P982" s="17"/>
      <c r="Q982" s="17"/>
      <c r="R982" s="17"/>
      <c r="S982" s="17"/>
      <c r="T982" s="17"/>
      <c r="U982" s="17"/>
      <c r="V982" s="17"/>
      <c r="W982" s="17"/>
      <c r="X982" s="17"/>
      <c r="Y982" s="17"/>
      <c r="Z982" s="17"/>
      <c r="AA982" s="17"/>
      <c r="AB982" s="17"/>
      <c r="AC982" s="17"/>
      <c r="AD982" s="17"/>
      <c r="AE982" s="17"/>
      <c r="AF982" s="17"/>
      <c r="AG982" s="17"/>
      <c r="AH982" s="146"/>
      <c r="AI982" s="146"/>
      <c r="AJ982" s="17"/>
      <c r="AK982" s="17"/>
      <c r="AL982" s="146"/>
      <c r="AM982" s="146"/>
      <c r="AN982" s="17"/>
      <c r="AO982" s="17"/>
      <c r="AP982" s="17"/>
      <c r="AQ982" s="17"/>
      <c r="AR982" s="17"/>
      <c r="AS982" s="17"/>
      <c r="AT982" s="17"/>
      <c r="AU982" s="17"/>
      <c r="AV982" s="17"/>
      <c r="AW982" s="17"/>
      <c r="AX982" s="17"/>
      <c r="AY982" s="17"/>
      <c r="AZ982" s="17"/>
      <c r="BA982" s="17"/>
      <c r="BB982" s="17"/>
      <c r="BC982" s="17"/>
      <c r="BD982" s="17"/>
      <c r="BE982" s="17"/>
      <c r="BF982" s="17"/>
      <c r="BG982" s="17"/>
      <c r="BH982" s="17"/>
      <c r="BI982" s="17"/>
      <c r="BJ982" s="17"/>
      <c r="BK982" s="17"/>
      <c r="BL982" s="17"/>
      <c r="BM982" s="17"/>
      <c r="BN982" s="17"/>
      <c r="BO982" s="17"/>
      <c r="BP982" s="17"/>
      <c r="BQ982" s="17"/>
      <c r="BR982" s="17"/>
      <c r="BS982" s="17"/>
      <c r="BT982" s="17"/>
      <c r="BU982" s="17"/>
      <c r="BV982" s="17"/>
      <c r="BW982" s="17"/>
      <c r="BX982" s="17"/>
      <c r="BY982" s="17"/>
      <c r="BZ982" s="17"/>
      <c r="CA982" s="17"/>
      <c r="CB982" s="17"/>
      <c r="CC982" s="17"/>
      <c r="CD982" s="17"/>
      <c r="CE982" s="17"/>
      <c r="CF982" s="17"/>
      <c r="CG982" s="17"/>
      <c r="CH982" s="17"/>
      <c r="CI982" s="17"/>
      <c r="CJ982" s="17"/>
      <c r="CK982" s="17"/>
      <c r="CL982" s="17"/>
      <c r="CM982" s="17"/>
      <c r="CN982" s="17"/>
      <c r="CO982" s="17"/>
      <c r="CP982" s="17"/>
      <c r="CQ982" s="17"/>
      <c r="CR982" s="17"/>
      <c r="CS982" s="17"/>
      <c r="CT982" s="17"/>
      <c r="CU982" s="17"/>
      <c r="CV982" s="17"/>
      <c r="CW982" s="17"/>
      <c r="CX982" s="17"/>
      <c r="CY982" s="17"/>
      <c r="CZ982" s="17"/>
      <c r="DA982" s="17"/>
      <c r="DB982" s="17"/>
      <c r="DC982" s="17"/>
      <c r="DD982" s="17"/>
      <c r="DE982" s="17"/>
      <c r="DF982" s="17"/>
      <c r="DG982" s="17"/>
      <c r="DH982" s="17"/>
      <c r="DI982" s="17"/>
      <c r="DJ982" s="17"/>
      <c r="DK982" s="17"/>
      <c r="DL982" s="17"/>
      <c r="DM982" s="17"/>
      <c r="DN982" s="17"/>
      <c r="DO982" s="17"/>
      <c r="DP982" s="17"/>
      <c r="DQ982" s="17"/>
      <c r="DR982" s="17"/>
      <c r="DS982" s="17"/>
      <c r="DT982" s="17"/>
      <c r="DU982" s="17"/>
      <c r="DV982" s="111"/>
      <c r="DW982" s="111"/>
      <c r="DX982" s="111"/>
      <c r="DY982" s="111"/>
      <c r="DZ982" s="111"/>
      <c r="EA982" s="111"/>
      <c r="EB982" s="17"/>
      <c r="EC982" s="17"/>
      <c r="ED982" s="17"/>
      <c r="EE982" s="17"/>
      <c r="EF982" s="17"/>
      <c r="EG982" s="17"/>
      <c r="EH982" s="17"/>
      <c r="EI982" s="17"/>
      <c r="EJ982" s="17"/>
      <c r="EK982" s="17"/>
    </row>
    <row r="983" spans="1:141" ht="16.5" customHeight="1">
      <c r="A983" s="17"/>
      <c r="B983" s="17"/>
      <c r="C983" s="17"/>
      <c r="D983" s="145"/>
      <c r="E983" s="17"/>
      <c r="F983" s="17"/>
      <c r="G983" s="17"/>
      <c r="H983" s="17"/>
      <c r="I983" s="17"/>
      <c r="J983" s="17"/>
      <c r="K983" s="17"/>
      <c r="L983" s="17"/>
      <c r="M983" s="17"/>
      <c r="N983" s="17"/>
      <c r="O983" s="17"/>
      <c r="P983" s="17"/>
      <c r="Q983" s="17"/>
      <c r="R983" s="17"/>
      <c r="S983" s="17"/>
      <c r="T983" s="17"/>
      <c r="U983" s="17"/>
      <c r="V983" s="17"/>
      <c r="W983" s="17"/>
      <c r="X983" s="17"/>
      <c r="Y983" s="17"/>
      <c r="Z983" s="17"/>
      <c r="AA983" s="17"/>
      <c r="AB983" s="17"/>
      <c r="AC983" s="17"/>
      <c r="AD983" s="17"/>
      <c r="AE983" s="17"/>
      <c r="AF983" s="17"/>
      <c r="AG983" s="17"/>
      <c r="AH983" s="146"/>
      <c r="AI983" s="146"/>
      <c r="AJ983" s="17"/>
      <c r="AK983" s="17"/>
      <c r="AL983" s="146"/>
      <c r="AM983" s="146"/>
      <c r="AN983" s="17"/>
      <c r="AO983" s="17"/>
      <c r="AP983" s="17"/>
      <c r="AQ983" s="17"/>
      <c r="AR983" s="17"/>
      <c r="AS983" s="17"/>
      <c r="AT983" s="17"/>
      <c r="AU983" s="17"/>
      <c r="AV983" s="17"/>
      <c r="AW983" s="17"/>
      <c r="AX983" s="17"/>
      <c r="AY983" s="17"/>
      <c r="AZ983" s="17"/>
      <c r="BA983" s="17"/>
      <c r="BB983" s="17"/>
      <c r="BC983" s="17"/>
      <c r="BD983" s="17"/>
      <c r="BE983" s="17"/>
      <c r="BF983" s="17"/>
      <c r="BG983" s="17"/>
      <c r="BH983" s="17"/>
      <c r="BI983" s="17"/>
      <c r="BJ983" s="17"/>
      <c r="BK983" s="17"/>
      <c r="BL983" s="17"/>
      <c r="BM983" s="17"/>
      <c r="BN983" s="17"/>
      <c r="BO983" s="17"/>
      <c r="BP983" s="17"/>
      <c r="BQ983" s="17"/>
      <c r="BR983" s="17"/>
      <c r="BS983" s="17"/>
      <c r="BT983" s="17"/>
      <c r="BU983" s="17"/>
      <c r="BV983" s="17"/>
      <c r="BW983" s="17"/>
      <c r="BX983" s="17"/>
      <c r="BY983" s="17"/>
      <c r="BZ983" s="17"/>
      <c r="CA983" s="17"/>
      <c r="CB983" s="17"/>
      <c r="CC983" s="17"/>
      <c r="CD983" s="17"/>
      <c r="CE983" s="17"/>
      <c r="CF983" s="17"/>
      <c r="CG983" s="17"/>
      <c r="CH983" s="17"/>
      <c r="CI983" s="17"/>
      <c r="CJ983" s="17"/>
      <c r="CK983" s="17"/>
      <c r="CL983" s="17"/>
      <c r="CM983" s="17"/>
      <c r="CN983" s="17"/>
      <c r="CO983" s="17"/>
      <c r="CP983" s="17"/>
      <c r="CQ983" s="17"/>
      <c r="CR983" s="17"/>
      <c r="CS983" s="17"/>
      <c r="CT983" s="17"/>
      <c r="CU983" s="17"/>
      <c r="CV983" s="17"/>
      <c r="CW983" s="17"/>
      <c r="CX983" s="17"/>
      <c r="CY983" s="17"/>
      <c r="CZ983" s="17"/>
      <c r="DA983" s="17"/>
      <c r="DB983" s="17"/>
      <c r="DC983" s="17"/>
      <c r="DD983" s="17"/>
      <c r="DE983" s="17"/>
      <c r="DF983" s="17"/>
      <c r="DG983" s="17"/>
      <c r="DH983" s="17"/>
      <c r="DI983" s="17"/>
      <c r="DJ983" s="17"/>
      <c r="DK983" s="17"/>
      <c r="DL983" s="17"/>
      <c r="DM983" s="17"/>
      <c r="DN983" s="17"/>
      <c r="DO983" s="17"/>
      <c r="DP983" s="17"/>
      <c r="DQ983" s="17"/>
      <c r="DR983" s="17"/>
      <c r="DS983" s="17"/>
      <c r="DT983" s="17"/>
      <c r="DU983" s="17"/>
      <c r="DV983" s="111"/>
      <c r="DW983" s="111"/>
      <c r="DX983" s="111"/>
      <c r="DY983" s="111"/>
      <c r="DZ983" s="111"/>
      <c r="EA983" s="111"/>
      <c r="EB983" s="17"/>
      <c r="EC983" s="17"/>
      <c r="ED983" s="17"/>
      <c r="EE983" s="17"/>
      <c r="EF983" s="17"/>
      <c r="EG983" s="17"/>
      <c r="EH983" s="17"/>
      <c r="EI983" s="17"/>
      <c r="EJ983" s="17"/>
      <c r="EK983" s="17"/>
    </row>
    <row r="984" spans="1:141" ht="16.5" customHeight="1">
      <c r="A984" s="17"/>
      <c r="B984" s="17"/>
      <c r="C984" s="17"/>
      <c r="D984" s="145"/>
      <c r="E984" s="17"/>
      <c r="F984" s="17"/>
      <c r="G984" s="17"/>
      <c r="H984" s="17"/>
      <c r="I984" s="17"/>
      <c r="J984" s="17"/>
      <c r="K984" s="17"/>
      <c r="L984" s="17"/>
      <c r="M984" s="17"/>
      <c r="N984" s="17"/>
      <c r="O984" s="17"/>
      <c r="P984" s="17"/>
      <c r="Q984" s="17"/>
      <c r="R984" s="17"/>
      <c r="S984" s="17"/>
      <c r="T984" s="17"/>
      <c r="U984" s="17"/>
      <c r="V984" s="17"/>
      <c r="W984" s="17"/>
      <c r="X984" s="17"/>
      <c r="Y984" s="17"/>
      <c r="Z984" s="17"/>
      <c r="AA984" s="17"/>
      <c r="AB984" s="17"/>
      <c r="AC984" s="17"/>
      <c r="AD984" s="17"/>
      <c r="AE984" s="17"/>
      <c r="AF984" s="17"/>
      <c r="AG984" s="17"/>
      <c r="AH984" s="146"/>
      <c r="AI984" s="146"/>
      <c r="AJ984" s="17"/>
      <c r="AK984" s="17"/>
      <c r="AL984" s="146"/>
      <c r="AM984" s="146"/>
      <c r="AN984" s="17"/>
      <c r="AO984" s="17"/>
      <c r="AP984" s="17"/>
      <c r="AQ984" s="17"/>
      <c r="AR984" s="17"/>
      <c r="AS984" s="17"/>
      <c r="AT984" s="17"/>
      <c r="AU984" s="17"/>
      <c r="AV984" s="17"/>
      <c r="AW984" s="17"/>
      <c r="AX984" s="17"/>
      <c r="AY984" s="17"/>
      <c r="AZ984" s="17"/>
      <c r="BA984" s="17"/>
      <c r="BB984" s="17"/>
      <c r="BC984" s="17"/>
      <c r="BD984" s="17"/>
      <c r="BE984" s="17"/>
      <c r="BF984" s="17"/>
      <c r="BG984" s="17"/>
      <c r="BH984" s="17"/>
      <c r="BI984" s="17"/>
      <c r="BJ984" s="17"/>
      <c r="BK984" s="17"/>
      <c r="BL984" s="17"/>
      <c r="BM984" s="17"/>
      <c r="BN984" s="17"/>
      <c r="BO984" s="17"/>
      <c r="BP984" s="17"/>
      <c r="BQ984" s="17"/>
      <c r="BR984" s="17"/>
      <c r="BS984" s="17"/>
      <c r="BT984" s="17"/>
      <c r="BU984" s="17"/>
      <c r="BV984" s="17"/>
      <c r="BW984" s="17"/>
      <c r="BX984" s="17"/>
      <c r="BY984" s="17"/>
      <c r="BZ984" s="17"/>
      <c r="CA984" s="17"/>
      <c r="CB984" s="17"/>
      <c r="CC984" s="17"/>
      <c r="CD984" s="17"/>
      <c r="CE984" s="17"/>
      <c r="CF984" s="17"/>
      <c r="CG984" s="17"/>
      <c r="CH984" s="17"/>
      <c r="CI984" s="17"/>
      <c r="CJ984" s="17"/>
      <c r="CK984" s="17"/>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11"/>
      <c r="DW984" s="111"/>
      <c r="DX984" s="111"/>
      <c r="DY984" s="111"/>
      <c r="DZ984" s="111"/>
      <c r="EA984" s="111"/>
      <c r="EB984" s="17"/>
      <c r="EC984" s="17"/>
      <c r="ED984" s="17"/>
      <c r="EE984" s="17"/>
      <c r="EF984" s="17"/>
      <c r="EG984" s="17"/>
      <c r="EH984" s="17"/>
      <c r="EI984" s="17"/>
      <c r="EJ984" s="17"/>
      <c r="EK984" s="17"/>
    </row>
    <row r="985" spans="1:141" ht="16.5" customHeight="1">
      <c r="A985" s="17"/>
      <c r="B985" s="17"/>
      <c r="C985" s="17"/>
      <c r="D985" s="145"/>
      <c r="E985" s="17"/>
      <c r="F985" s="17"/>
      <c r="G985" s="17"/>
      <c r="H985" s="17"/>
      <c r="I985" s="17"/>
      <c r="J985" s="17"/>
      <c r="K985" s="17"/>
      <c r="L985" s="17"/>
      <c r="M985" s="17"/>
      <c r="N985" s="17"/>
      <c r="O985" s="17"/>
      <c r="P985" s="17"/>
      <c r="Q985" s="17"/>
      <c r="R985" s="17"/>
      <c r="S985" s="17"/>
      <c r="T985" s="17"/>
      <c r="U985" s="17"/>
      <c r="V985" s="17"/>
      <c r="W985" s="17"/>
      <c r="X985" s="17"/>
      <c r="Y985" s="17"/>
      <c r="Z985" s="17"/>
      <c r="AA985" s="17"/>
      <c r="AB985" s="17"/>
      <c r="AC985" s="17"/>
      <c r="AD985" s="17"/>
      <c r="AE985" s="17"/>
      <c r="AF985" s="17"/>
      <c r="AG985" s="17"/>
      <c r="AH985" s="146"/>
      <c r="AI985" s="146"/>
      <c r="AJ985" s="17"/>
      <c r="AK985" s="17"/>
      <c r="AL985" s="146"/>
      <c r="AM985" s="146"/>
      <c r="AN985" s="17"/>
      <c r="AO985" s="17"/>
      <c r="AP985" s="17"/>
      <c r="AQ985" s="17"/>
      <c r="AR985" s="17"/>
      <c r="AS985" s="17"/>
      <c r="AT985" s="17"/>
      <c r="AU985" s="17"/>
      <c r="AV985" s="17"/>
      <c r="AW985" s="17"/>
      <c r="AX985" s="17"/>
      <c r="AY985" s="17"/>
      <c r="AZ985" s="17"/>
      <c r="BA985" s="17"/>
      <c r="BB985" s="17"/>
      <c r="BC985" s="17"/>
      <c r="BD985" s="17"/>
      <c r="BE985" s="17"/>
      <c r="BF985" s="17"/>
      <c r="BG985" s="17"/>
      <c r="BH985" s="17"/>
      <c r="BI985" s="17"/>
      <c r="BJ985" s="17"/>
      <c r="BK985" s="17"/>
      <c r="BL985" s="17"/>
      <c r="BM985" s="17"/>
      <c r="BN985" s="17"/>
      <c r="BO985" s="17"/>
      <c r="BP985" s="17"/>
      <c r="BQ985" s="17"/>
      <c r="BR985" s="17"/>
      <c r="BS985" s="17"/>
      <c r="BT985" s="17"/>
      <c r="BU985" s="17"/>
      <c r="BV985" s="17"/>
      <c r="BW985" s="17"/>
      <c r="BX985" s="17"/>
      <c r="BY985" s="17"/>
      <c r="BZ985" s="17"/>
      <c r="CA985" s="17"/>
      <c r="CB985" s="17"/>
      <c r="CC985" s="17"/>
      <c r="CD985" s="17"/>
      <c r="CE985" s="17"/>
      <c r="CF985" s="17"/>
      <c r="CG985" s="17"/>
      <c r="CH985" s="17"/>
      <c r="CI985" s="17"/>
      <c r="CJ985" s="17"/>
      <c r="CK985" s="17"/>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11"/>
      <c r="DW985" s="111"/>
      <c r="DX985" s="111"/>
      <c r="DY985" s="111"/>
      <c r="DZ985" s="111"/>
      <c r="EA985" s="111"/>
      <c r="EB985" s="17"/>
      <c r="EC985" s="17"/>
      <c r="ED985" s="17"/>
      <c r="EE985" s="17"/>
      <c r="EF985" s="17"/>
      <c r="EG985" s="17"/>
      <c r="EH985" s="17"/>
      <c r="EI985" s="17"/>
      <c r="EJ985" s="17"/>
      <c r="EK985" s="17"/>
    </row>
    <row r="986" spans="1:141" ht="16.5" customHeight="1">
      <c r="A986" s="17"/>
      <c r="B986" s="17"/>
      <c r="C986" s="17"/>
      <c r="D986" s="145"/>
      <c r="E986" s="17"/>
      <c r="F986" s="17"/>
      <c r="G986" s="17"/>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46"/>
      <c r="AI986" s="146"/>
      <c r="AJ986" s="17"/>
      <c r="AK986" s="17"/>
      <c r="AL986" s="146"/>
      <c r="AM986" s="146"/>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7"/>
      <c r="BN986" s="17"/>
      <c r="BO986" s="17"/>
      <c r="BP986" s="17"/>
      <c r="BQ986" s="17"/>
      <c r="BR986" s="17"/>
      <c r="BS986" s="17"/>
      <c r="BT986" s="17"/>
      <c r="BU986" s="17"/>
      <c r="BV986" s="17"/>
      <c r="BW986" s="17"/>
      <c r="BX986" s="17"/>
      <c r="BY986" s="17"/>
      <c r="BZ986" s="17"/>
      <c r="CA986" s="17"/>
      <c r="CB986" s="17"/>
      <c r="CC986" s="17"/>
      <c r="CD986" s="17"/>
      <c r="CE986" s="17"/>
      <c r="CF986" s="17"/>
      <c r="CG986" s="17"/>
      <c r="CH986" s="17"/>
      <c r="CI986" s="17"/>
      <c r="CJ986" s="17"/>
      <c r="CK986" s="17"/>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11"/>
      <c r="DW986" s="111"/>
      <c r="DX986" s="111"/>
      <c r="DY986" s="111"/>
      <c r="DZ986" s="111"/>
      <c r="EA986" s="111"/>
      <c r="EB986" s="17"/>
      <c r="EC986" s="17"/>
      <c r="ED986" s="17"/>
      <c r="EE986" s="17"/>
      <c r="EF986" s="17"/>
      <c r="EG986" s="17"/>
      <c r="EH986" s="17"/>
      <c r="EI986" s="17"/>
      <c r="EJ986" s="17"/>
      <c r="EK986" s="17"/>
    </row>
    <row r="987" spans="1:141" ht="16.5" customHeight="1">
      <c r="A987" s="17"/>
      <c r="B987" s="17"/>
      <c r="C987" s="17"/>
      <c r="D987" s="145"/>
      <c r="E987" s="17"/>
      <c r="F987" s="17"/>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46"/>
      <c r="AI987" s="146"/>
      <c r="AJ987" s="17"/>
      <c r="AK987" s="17"/>
      <c r="AL987" s="146"/>
      <c r="AM987" s="146"/>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7"/>
      <c r="BN987" s="17"/>
      <c r="BO987" s="17"/>
      <c r="BP987" s="17"/>
      <c r="BQ987" s="17"/>
      <c r="BR987" s="17"/>
      <c r="BS987" s="17"/>
      <c r="BT987" s="17"/>
      <c r="BU987" s="17"/>
      <c r="BV987" s="17"/>
      <c r="BW987" s="17"/>
      <c r="BX987" s="17"/>
      <c r="BY987" s="17"/>
      <c r="BZ987" s="17"/>
      <c r="CA987" s="17"/>
      <c r="CB987" s="17"/>
      <c r="CC987" s="17"/>
      <c r="CD987" s="17"/>
      <c r="CE987" s="17"/>
      <c r="CF987" s="17"/>
      <c r="CG987" s="17"/>
      <c r="CH987" s="17"/>
      <c r="CI987" s="17"/>
      <c r="CJ987" s="17"/>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11"/>
      <c r="DW987" s="111"/>
      <c r="DX987" s="111"/>
      <c r="DY987" s="111"/>
      <c r="DZ987" s="111"/>
      <c r="EA987" s="111"/>
      <c r="EB987" s="17"/>
      <c r="EC987" s="17"/>
      <c r="ED987" s="17"/>
      <c r="EE987" s="17"/>
      <c r="EF987" s="17"/>
      <c r="EG987" s="17"/>
      <c r="EH987" s="17"/>
      <c r="EI987" s="17"/>
      <c r="EJ987" s="17"/>
      <c r="EK987" s="17"/>
    </row>
    <row r="988" spans="1:141" ht="16.5" customHeight="1">
      <c r="A988" s="17"/>
      <c r="B988" s="17"/>
      <c r="C988" s="17"/>
      <c r="D988" s="145"/>
      <c r="E988" s="17"/>
      <c r="F988" s="17"/>
      <c r="G988" s="17"/>
      <c r="H988" s="17"/>
      <c r="I988" s="17"/>
      <c r="J988" s="17"/>
      <c r="K988" s="17"/>
      <c r="L988" s="17"/>
      <c r="M988" s="17"/>
      <c r="N988" s="17"/>
      <c r="O988" s="17"/>
      <c r="P988" s="17"/>
      <c r="Q988" s="17"/>
      <c r="R988" s="17"/>
      <c r="S988" s="17"/>
      <c r="T988" s="17"/>
      <c r="U988" s="17"/>
      <c r="V988" s="17"/>
      <c r="W988" s="17"/>
      <c r="X988" s="17"/>
      <c r="Y988" s="17"/>
      <c r="Z988" s="17"/>
      <c r="AA988" s="17"/>
      <c r="AB988" s="17"/>
      <c r="AC988" s="17"/>
      <c r="AD988" s="17"/>
      <c r="AE988" s="17"/>
      <c r="AF988" s="17"/>
      <c r="AG988" s="17"/>
      <c r="AH988" s="146"/>
      <c r="AI988" s="146"/>
      <c r="AJ988" s="17"/>
      <c r="AK988" s="17"/>
      <c r="AL988" s="146"/>
      <c r="AM988" s="146"/>
      <c r="AN988" s="17"/>
      <c r="AO988" s="17"/>
      <c r="AP988" s="17"/>
      <c r="AQ988" s="17"/>
      <c r="AR988" s="17"/>
      <c r="AS988" s="17"/>
      <c r="AT988" s="17"/>
      <c r="AU988" s="17"/>
      <c r="AV988" s="17"/>
      <c r="AW988" s="17"/>
      <c r="AX988" s="17"/>
      <c r="AY988" s="17"/>
      <c r="AZ988" s="17"/>
      <c r="BA988" s="17"/>
      <c r="BB988" s="17"/>
      <c r="BC988" s="17"/>
      <c r="BD988" s="17"/>
      <c r="BE988" s="17"/>
      <c r="BF988" s="17"/>
      <c r="BG988" s="17"/>
      <c r="BH988" s="17"/>
      <c r="BI988" s="17"/>
      <c r="BJ988" s="17"/>
      <c r="BK988" s="17"/>
      <c r="BL988" s="17"/>
      <c r="BM988" s="17"/>
      <c r="BN988" s="17"/>
      <c r="BO988" s="17"/>
      <c r="BP988" s="17"/>
      <c r="BQ988" s="17"/>
      <c r="BR988" s="17"/>
      <c r="BS988" s="17"/>
      <c r="BT988" s="17"/>
      <c r="BU988" s="17"/>
      <c r="BV988" s="17"/>
      <c r="BW988" s="17"/>
      <c r="BX988" s="17"/>
      <c r="BY988" s="17"/>
      <c r="BZ988" s="17"/>
      <c r="CA988" s="17"/>
      <c r="CB988" s="17"/>
      <c r="CC988" s="17"/>
      <c r="CD988" s="17"/>
      <c r="CE988" s="17"/>
      <c r="CF988" s="17"/>
      <c r="CG988" s="17"/>
      <c r="CH988" s="17"/>
      <c r="CI988" s="17"/>
      <c r="CJ988" s="17"/>
      <c r="CK988" s="17"/>
      <c r="CL988" s="17"/>
      <c r="CM988" s="17"/>
      <c r="CN988" s="17"/>
      <c r="CO988" s="17"/>
      <c r="CP988" s="17"/>
      <c r="CQ988" s="17"/>
      <c r="CR988" s="17"/>
      <c r="CS988" s="17"/>
      <c r="CT988" s="17"/>
      <c r="CU988" s="17"/>
      <c r="CV988" s="17"/>
      <c r="CW988" s="17"/>
      <c r="CX988" s="17"/>
      <c r="CY988" s="17"/>
      <c r="CZ988" s="17"/>
      <c r="DA988" s="17"/>
      <c r="DB988" s="17"/>
      <c r="DC988" s="17"/>
      <c r="DD988" s="17"/>
      <c r="DE988" s="17"/>
      <c r="DF988" s="17"/>
      <c r="DG988" s="17"/>
      <c r="DH988" s="17"/>
      <c r="DI988" s="17"/>
      <c r="DJ988" s="17"/>
      <c r="DK988" s="17"/>
      <c r="DL988" s="17"/>
      <c r="DM988" s="17"/>
      <c r="DN988" s="17"/>
      <c r="DO988" s="17"/>
      <c r="DP988" s="17"/>
      <c r="DQ988" s="17"/>
      <c r="DR988" s="17"/>
      <c r="DS988" s="17"/>
      <c r="DT988" s="17"/>
      <c r="DU988" s="17"/>
      <c r="DV988" s="111"/>
      <c r="DW988" s="111"/>
      <c r="DX988" s="111"/>
      <c r="DY988" s="111"/>
      <c r="DZ988" s="111"/>
      <c r="EA988" s="111"/>
      <c r="EB988" s="17"/>
      <c r="EC988" s="17"/>
      <c r="ED988" s="17"/>
      <c r="EE988" s="17"/>
      <c r="EF988" s="17"/>
      <c r="EG988" s="17"/>
      <c r="EH988" s="17"/>
      <c r="EI988" s="17"/>
      <c r="EJ988" s="17"/>
      <c r="EK988" s="17"/>
    </row>
    <row r="989" spans="1:141" ht="16.5" customHeight="1">
      <c r="A989" s="17"/>
      <c r="B989" s="17"/>
      <c r="C989" s="17"/>
      <c r="D989" s="145"/>
      <c r="E989" s="17"/>
      <c r="F989" s="17"/>
      <c r="G989" s="17"/>
      <c r="H989" s="17"/>
      <c r="I989" s="17"/>
      <c r="J989" s="17"/>
      <c r="K989" s="17"/>
      <c r="L989" s="17"/>
      <c r="M989" s="17"/>
      <c r="N989" s="17"/>
      <c r="O989" s="17"/>
      <c r="P989" s="17"/>
      <c r="Q989" s="17"/>
      <c r="R989" s="17"/>
      <c r="S989" s="17"/>
      <c r="T989" s="17"/>
      <c r="U989" s="17"/>
      <c r="V989" s="17"/>
      <c r="W989" s="17"/>
      <c r="X989" s="17"/>
      <c r="Y989" s="17"/>
      <c r="Z989" s="17"/>
      <c r="AA989" s="17"/>
      <c r="AB989" s="17"/>
      <c r="AC989" s="17"/>
      <c r="AD989" s="17"/>
      <c r="AE989" s="17"/>
      <c r="AF989" s="17"/>
      <c r="AG989" s="17"/>
      <c r="AH989" s="146"/>
      <c r="AI989" s="146"/>
      <c r="AJ989" s="17"/>
      <c r="AK989" s="17"/>
      <c r="AL989" s="146"/>
      <c r="AM989" s="146"/>
      <c r="AN989" s="17"/>
      <c r="AO989" s="17"/>
      <c r="AP989" s="17"/>
      <c r="AQ989" s="17"/>
      <c r="AR989" s="17"/>
      <c r="AS989" s="17"/>
      <c r="AT989" s="17"/>
      <c r="AU989" s="17"/>
      <c r="AV989" s="17"/>
      <c r="AW989" s="17"/>
      <c r="AX989" s="17"/>
      <c r="AY989" s="17"/>
      <c r="AZ989" s="17"/>
      <c r="BA989" s="17"/>
      <c r="BB989" s="17"/>
      <c r="BC989" s="17"/>
      <c r="BD989" s="17"/>
      <c r="BE989" s="17"/>
      <c r="BF989" s="17"/>
      <c r="BG989" s="17"/>
      <c r="BH989" s="17"/>
      <c r="BI989" s="17"/>
      <c r="BJ989" s="17"/>
      <c r="BK989" s="17"/>
      <c r="BL989" s="17"/>
      <c r="BM989" s="17"/>
      <c r="BN989" s="17"/>
      <c r="BO989" s="17"/>
      <c r="BP989" s="17"/>
      <c r="BQ989" s="17"/>
      <c r="BR989" s="17"/>
      <c r="BS989" s="17"/>
      <c r="BT989" s="17"/>
      <c r="BU989" s="17"/>
      <c r="BV989" s="17"/>
      <c r="BW989" s="17"/>
      <c r="BX989" s="17"/>
      <c r="BY989" s="17"/>
      <c r="BZ989" s="17"/>
      <c r="CA989" s="17"/>
      <c r="CB989" s="17"/>
      <c r="CC989" s="17"/>
      <c r="CD989" s="17"/>
      <c r="CE989" s="17"/>
      <c r="CF989" s="17"/>
      <c r="CG989" s="17"/>
      <c r="CH989" s="17"/>
      <c r="CI989" s="17"/>
      <c r="CJ989" s="17"/>
      <c r="CK989" s="17"/>
      <c r="CL989" s="17"/>
      <c r="CM989" s="17"/>
      <c r="CN989" s="17"/>
      <c r="CO989" s="17"/>
      <c r="CP989" s="17"/>
      <c r="CQ989" s="17"/>
      <c r="CR989" s="17"/>
      <c r="CS989" s="17"/>
      <c r="CT989" s="17"/>
      <c r="CU989" s="17"/>
      <c r="CV989" s="17"/>
      <c r="CW989" s="17"/>
      <c r="CX989" s="17"/>
      <c r="CY989" s="17"/>
      <c r="CZ989" s="17"/>
      <c r="DA989" s="17"/>
      <c r="DB989" s="17"/>
      <c r="DC989" s="17"/>
      <c r="DD989" s="17"/>
      <c r="DE989" s="17"/>
      <c r="DF989" s="17"/>
      <c r="DG989" s="17"/>
      <c r="DH989" s="17"/>
      <c r="DI989" s="17"/>
      <c r="DJ989" s="17"/>
      <c r="DK989" s="17"/>
      <c r="DL989" s="17"/>
      <c r="DM989" s="17"/>
      <c r="DN989" s="17"/>
      <c r="DO989" s="17"/>
      <c r="DP989" s="17"/>
      <c r="DQ989" s="17"/>
      <c r="DR989" s="17"/>
      <c r="DS989" s="17"/>
      <c r="DT989" s="17"/>
      <c r="DU989" s="17"/>
      <c r="DV989" s="111"/>
      <c r="DW989" s="111"/>
      <c r="DX989" s="111"/>
      <c r="DY989" s="111"/>
      <c r="DZ989" s="111"/>
      <c r="EA989" s="111"/>
      <c r="EB989" s="17"/>
      <c r="EC989" s="17"/>
      <c r="ED989" s="17"/>
      <c r="EE989" s="17"/>
      <c r="EF989" s="17"/>
      <c r="EG989" s="17"/>
      <c r="EH989" s="17"/>
      <c r="EI989" s="17"/>
      <c r="EJ989" s="17"/>
      <c r="EK989" s="17"/>
    </row>
    <row r="990" spans="1:141" ht="16.5" customHeight="1">
      <c r="A990" s="17"/>
      <c r="B990" s="17"/>
      <c r="C990" s="17"/>
      <c r="D990" s="145"/>
      <c r="E990" s="17"/>
      <c r="F990" s="17"/>
      <c r="G990" s="17"/>
      <c r="H990" s="17"/>
      <c r="I990" s="17"/>
      <c r="J990" s="17"/>
      <c r="K990" s="17"/>
      <c r="L990" s="17"/>
      <c r="M990" s="17"/>
      <c r="N990" s="17"/>
      <c r="O990" s="17"/>
      <c r="P990" s="17"/>
      <c r="Q990" s="17"/>
      <c r="R990" s="17"/>
      <c r="S990" s="17"/>
      <c r="T990" s="17"/>
      <c r="U990" s="17"/>
      <c r="V990" s="17"/>
      <c r="W990" s="17"/>
      <c r="X990" s="17"/>
      <c r="Y990" s="17"/>
      <c r="Z990" s="17"/>
      <c r="AA990" s="17"/>
      <c r="AB990" s="17"/>
      <c r="AC990" s="17"/>
      <c r="AD990" s="17"/>
      <c r="AE990" s="17"/>
      <c r="AF990" s="17"/>
      <c r="AG990" s="17"/>
      <c r="AH990" s="146"/>
      <c r="AI990" s="146"/>
      <c r="AJ990" s="17"/>
      <c r="AK990" s="17"/>
      <c r="AL990" s="146"/>
      <c r="AM990" s="146"/>
      <c r="AN990" s="17"/>
      <c r="AO990" s="17"/>
      <c r="AP990" s="17"/>
      <c r="AQ990" s="17"/>
      <c r="AR990" s="17"/>
      <c r="AS990" s="17"/>
      <c r="AT990" s="17"/>
      <c r="AU990" s="17"/>
      <c r="AV990" s="17"/>
      <c r="AW990" s="17"/>
      <c r="AX990" s="17"/>
      <c r="AY990" s="17"/>
      <c r="AZ990" s="17"/>
      <c r="BA990" s="17"/>
      <c r="BB990" s="17"/>
      <c r="BC990" s="17"/>
      <c r="BD990" s="17"/>
      <c r="BE990" s="17"/>
      <c r="BF990" s="17"/>
      <c r="BG990" s="17"/>
      <c r="BH990" s="17"/>
      <c r="BI990" s="17"/>
      <c r="BJ990" s="17"/>
      <c r="BK990" s="17"/>
      <c r="BL990" s="17"/>
      <c r="BM990" s="17"/>
      <c r="BN990" s="17"/>
      <c r="BO990" s="17"/>
      <c r="BP990" s="17"/>
      <c r="BQ990" s="17"/>
      <c r="BR990" s="17"/>
      <c r="BS990" s="17"/>
      <c r="BT990" s="17"/>
      <c r="BU990" s="17"/>
      <c r="BV990" s="17"/>
      <c r="BW990" s="17"/>
      <c r="BX990" s="17"/>
      <c r="BY990" s="17"/>
      <c r="BZ990" s="17"/>
      <c r="CA990" s="17"/>
      <c r="CB990" s="17"/>
      <c r="CC990" s="17"/>
      <c r="CD990" s="17"/>
      <c r="CE990" s="17"/>
      <c r="CF990" s="17"/>
      <c r="CG990" s="17"/>
      <c r="CH990" s="17"/>
      <c r="CI990" s="17"/>
      <c r="CJ990" s="17"/>
      <c r="CK990" s="17"/>
      <c r="CL990" s="17"/>
      <c r="CM990" s="17"/>
      <c r="CN990" s="17"/>
      <c r="CO990" s="17"/>
      <c r="CP990" s="17"/>
      <c r="CQ990" s="17"/>
      <c r="CR990" s="17"/>
      <c r="CS990" s="17"/>
      <c r="CT990" s="17"/>
      <c r="CU990" s="17"/>
      <c r="CV990" s="17"/>
      <c r="CW990" s="17"/>
      <c r="CX990" s="17"/>
      <c r="CY990" s="17"/>
      <c r="CZ990" s="17"/>
      <c r="DA990" s="17"/>
      <c r="DB990" s="17"/>
      <c r="DC990" s="17"/>
      <c r="DD990" s="17"/>
      <c r="DE990" s="17"/>
      <c r="DF990" s="17"/>
      <c r="DG990" s="17"/>
      <c r="DH990" s="17"/>
      <c r="DI990" s="17"/>
      <c r="DJ990" s="17"/>
      <c r="DK990" s="17"/>
      <c r="DL990" s="17"/>
      <c r="DM990" s="17"/>
      <c r="DN990" s="17"/>
      <c r="DO990" s="17"/>
      <c r="DP990" s="17"/>
      <c r="DQ990" s="17"/>
      <c r="DR990" s="17"/>
      <c r="DS990" s="17"/>
      <c r="DT990" s="17"/>
      <c r="DU990" s="17"/>
      <c r="DV990" s="111"/>
      <c r="DW990" s="111"/>
      <c r="DX990" s="111"/>
      <c r="DY990" s="111"/>
      <c r="DZ990" s="111"/>
      <c r="EA990" s="111"/>
      <c r="EB990" s="17"/>
      <c r="EC990" s="17"/>
      <c r="ED990" s="17"/>
      <c r="EE990" s="17"/>
      <c r="EF990" s="17"/>
      <c r="EG990" s="17"/>
      <c r="EH990" s="17"/>
      <c r="EI990" s="17"/>
      <c r="EJ990" s="17"/>
      <c r="EK990" s="17"/>
    </row>
    <row r="991" spans="1:141" ht="16.5" customHeight="1">
      <c r="A991" s="17"/>
      <c r="B991" s="17"/>
      <c r="C991" s="17"/>
      <c r="D991" s="145"/>
      <c r="E991" s="17"/>
      <c r="F991" s="17"/>
      <c r="G991" s="17"/>
      <c r="H991" s="17"/>
      <c r="I991" s="17"/>
      <c r="J991" s="17"/>
      <c r="K991" s="17"/>
      <c r="L991" s="17"/>
      <c r="M991" s="17"/>
      <c r="N991" s="17"/>
      <c r="O991" s="17"/>
      <c r="P991" s="17"/>
      <c r="Q991" s="17"/>
      <c r="R991" s="17"/>
      <c r="S991" s="17"/>
      <c r="T991" s="17"/>
      <c r="U991" s="17"/>
      <c r="V991" s="17"/>
      <c r="W991" s="17"/>
      <c r="X991" s="17"/>
      <c r="Y991" s="17"/>
      <c r="Z991" s="17"/>
      <c r="AA991" s="17"/>
      <c r="AB991" s="17"/>
      <c r="AC991" s="17"/>
      <c r="AD991" s="17"/>
      <c r="AE991" s="17"/>
      <c r="AF991" s="17"/>
      <c r="AG991" s="17"/>
      <c r="AH991" s="146"/>
      <c r="AI991" s="146"/>
      <c r="AJ991" s="17"/>
      <c r="AK991" s="17"/>
      <c r="AL991" s="146"/>
      <c r="AM991" s="146"/>
      <c r="AN991" s="17"/>
      <c r="AO991" s="17"/>
      <c r="AP991" s="17"/>
      <c r="AQ991" s="17"/>
      <c r="AR991" s="17"/>
      <c r="AS991" s="17"/>
      <c r="AT991" s="17"/>
      <c r="AU991" s="17"/>
      <c r="AV991" s="17"/>
      <c r="AW991" s="17"/>
      <c r="AX991" s="17"/>
      <c r="AY991" s="17"/>
      <c r="AZ991" s="17"/>
      <c r="BA991" s="17"/>
      <c r="BB991" s="17"/>
      <c r="BC991" s="17"/>
      <c r="BD991" s="17"/>
      <c r="BE991" s="17"/>
      <c r="BF991" s="17"/>
      <c r="BG991" s="17"/>
      <c r="BH991" s="17"/>
      <c r="BI991" s="17"/>
      <c r="BJ991" s="17"/>
      <c r="BK991" s="17"/>
      <c r="BL991" s="17"/>
      <c r="BM991" s="17"/>
      <c r="BN991" s="17"/>
      <c r="BO991" s="17"/>
      <c r="BP991" s="17"/>
      <c r="BQ991" s="17"/>
      <c r="BR991" s="17"/>
      <c r="BS991" s="17"/>
      <c r="BT991" s="17"/>
      <c r="BU991" s="17"/>
      <c r="BV991" s="17"/>
      <c r="BW991" s="17"/>
      <c r="BX991" s="17"/>
      <c r="BY991" s="17"/>
      <c r="BZ991" s="17"/>
      <c r="CA991" s="17"/>
      <c r="CB991" s="17"/>
      <c r="CC991" s="17"/>
      <c r="CD991" s="17"/>
      <c r="CE991" s="17"/>
      <c r="CF991" s="17"/>
      <c r="CG991" s="17"/>
      <c r="CH991" s="17"/>
      <c r="CI991" s="17"/>
      <c r="CJ991" s="17"/>
      <c r="CK991" s="17"/>
      <c r="CL991" s="17"/>
      <c r="CM991" s="17"/>
      <c r="CN991" s="17"/>
      <c r="CO991" s="17"/>
      <c r="CP991" s="17"/>
      <c r="CQ991" s="17"/>
      <c r="CR991" s="17"/>
      <c r="CS991" s="17"/>
      <c r="CT991" s="17"/>
      <c r="CU991" s="17"/>
      <c r="CV991" s="17"/>
      <c r="CW991" s="17"/>
      <c r="CX991" s="17"/>
      <c r="CY991" s="17"/>
      <c r="CZ991" s="17"/>
      <c r="DA991" s="17"/>
      <c r="DB991" s="17"/>
      <c r="DC991" s="17"/>
      <c r="DD991" s="17"/>
      <c r="DE991" s="17"/>
      <c r="DF991" s="17"/>
      <c r="DG991" s="17"/>
      <c r="DH991" s="17"/>
      <c r="DI991" s="17"/>
      <c r="DJ991" s="17"/>
      <c r="DK991" s="17"/>
      <c r="DL991" s="17"/>
      <c r="DM991" s="17"/>
      <c r="DN991" s="17"/>
      <c r="DO991" s="17"/>
      <c r="DP991" s="17"/>
      <c r="DQ991" s="17"/>
      <c r="DR991" s="17"/>
      <c r="DS991" s="17"/>
      <c r="DT991" s="17"/>
      <c r="DU991" s="17"/>
      <c r="DV991" s="111"/>
      <c r="DW991" s="111"/>
      <c r="DX991" s="111"/>
      <c r="DY991" s="111"/>
      <c r="DZ991" s="111"/>
      <c r="EA991" s="111"/>
      <c r="EB991" s="17"/>
      <c r="EC991" s="17"/>
      <c r="ED991" s="17"/>
      <c r="EE991" s="17"/>
      <c r="EF991" s="17"/>
      <c r="EG991" s="17"/>
      <c r="EH991" s="17"/>
      <c r="EI991" s="17"/>
      <c r="EJ991" s="17"/>
      <c r="EK991" s="17"/>
    </row>
    <row r="992" spans="1:141" ht="16.5" customHeight="1">
      <c r="A992" s="17"/>
      <c r="B992" s="17"/>
      <c r="C992" s="17"/>
      <c r="D992" s="145"/>
      <c r="E992" s="17"/>
      <c r="F992" s="17"/>
      <c r="G992" s="17"/>
      <c r="H992" s="17"/>
      <c r="I992" s="17"/>
      <c r="J992" s="17"/>
      <c r="K992" s="17"/>
      <c r="L992" s="17"/>
      <c r="M992" s="17"/>
      <c r="N992" s="17"/>
      <c r="O992" s="17"/>
      <c r="P992" s="17"/>
      <c r="Q992" s="17"/>
      <c r="R992" s="17"/>
      <c r="S992" s="17"/>
      <c r="T992" s="17"/>
      <c r="U992" s="17"/>
      <c r="V992" s="17"/>
      <c r="W992" s="17"/>
      <c r="X992" s="17"/>
      <c r="Y992" s="17"/>
      <c r="Z992" s="17"/>
      <c r="AA992" s="17"/>
      <c r="AB992" s="17"/>
      <c r="AC992" s="17"/>
      <c r="AD992" s="17"/>
      <c r="AE992" s="17"/>
      <c r="AF992" s="17"/>
      <c r="AG992" s="17"/>
      <c r="AH992" s="146"/>
      <c r="AI992" s="146"/>
      <c r="AJ992" s="17"/>
      <c r="AK992" s="17"/>
      <c r="AL992" s="146"/>
      <c r="AM992" s="146"/>
      <c r="AN992" s="17"/>
      <c r="AO992" s="17"/>
      <c r="AP992" s="17"/>
      <c r="AQ992" s="17"/>
      <c r="AR992" s="17"/>
      <c r="AS992" s="17"/>
      <c r="AT992" s="17"/>
      <c r="AU992" s="17"/>
      <c r="AV992" s="17"/>
      <c r="AW992" s="17"/>
      <c r="AX992" s="17"/>
      <c r="AY992" s="17"/>
      <c r="AZ992" s="17"/>
      <c r="BA992" s="17"/>
      <c r="BB992" s="17"/>
      <c r="BC992" s="17"/>
      <c r="BD992" s="17"/>
      <c r="BE992" s="17"/>
      <c r="BF992" s="17"/>
      <c r="BG992" s="17"/>
      <c r="BH992" s="17"/>
      <c r="BI992" s="17"/>
      <c r="BJ992" s="17"/>
      <c r="BK992" s="17"/>
      <c r="BL992" s="17"/>
      <c r="BM992" s="17"/>
      <c r="BN992" s="17"/>
      <c r="BO992" s="17"/>
      <c r="BP992" s="17"/>
      <c r="BQ992" s="17"/>
      <c r="BR992" s="17"/>
      <c r="BS992" s="17"/>
      <c r="BT992" s="17"/>
      <c r="BU992" s="17"/>
      <c r="BV992" s="17"/>
      <c r="BW992" s="17"/>
      <c r="BX992" s="17"/>
      <c r="BY992" s="17"/>
      <c r="BZ992" s="17"/>
      <c r="CA992" s="17"/>
      <c r="CB992" s="17"/>
      <c r="CC992" s="17"/>
      <c r="CD992" s="17"/>
      <c r="CE992" s="17"/>
      <c r="CF992" s="17"/>
      <c r="CG992" s="17"/>
      <c r="CH992" s="17"/>
      <c r="CI992" s="17"/>
      <c r="CJ992" s="17"/>
      <c r="CK992" s="17"/>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11"/>
      <c r="DW992" s="111"/>
      <c r="DX992" s="111"/>
      <c r="DY992" s="111"/>
      <c r="DZ992" s="111"/>
      <c r="EA992" s="111"/>
      <c r="EB992" s="17"/>
      <c r="EC992" s="17"/>
      <c r="ED992" s="17"/>
      <c r="EE992" s="17"/>
      <c r="EF992" s="17"/>
      <c r="EG992" s="17"/>
      <c r="EH992" s="17"/>
      <c r="EI992" s="17"/>
      <c r="EJ992" s="17"/>
      <c r="EK992" s="17"/>
    </row>
    <row r="993" spans="1:141" ht="16.5" customHeight="1">
      <c r="A993" s="17"/>
      <c r="B993" s="17"/>
      <c r="C993" s="17"/>
      <c r="D993" s="145"/>
      <c r="E993" s="17"/>
      <c r="F993" s="17"/>
      <c r="G993" s="17"/>
      <c r="H993" s="17"/>
      <c r="I993" s="17"/>
      <c r="J993" s="17"/>
      <c r="K993" s="17"/>
      <c r="L993" s="17"/>
      <c r="M993" s="17"/>
      <c r="N993" s="17"/>
      <c r="O993" s="17"/>
      <c r="P993" s="17"/>
      <c r="Q993" s="17"/>
      <c r="R993" s="17"/>
      <c r="S993" s="17"/>
      <c r="T993" s="17"/>
      <c r="U993" s="17"/>
      <c r="V993" s="17"/>
      <c r="W993" s="17"/>
      <c r="X993" s="17"/>
      <c r="Y993" s="17"/>
      <c r="Z993" s="17"/>
      <c r="AA993" s="17"/>
      <c r="AB993" s="17"/>
      <c r="AC993" s="17"/>
      <c r="AD993" s="17"/>
      <c r="AE993" s="17"/>
      <c r="AF993" s="17"/>
      <c r="AG993" s="17"/>
      <c r="AH993" s="146"/>
      <c r="AI993" s="146"/>
      <c r="AJ993" s="17"/>
      <c r="AK993" s="17"/>
      <c r="AL993" s="146"/>
      <c r="AM993" s="146"/>
      <c r="AN993" s="17"/>
      <c r="AO993" s="17"/>
      <c r="AP993" s="17"/>
      <c r="AQ993" s="17"/>
      <c r="AR993" s="17"/>
      <c r="AS993" s="17"/>
      <c r="AT993" s="17"/>
      <c r="AU993" s="17"/>
      <c r="AV993" s="17"/>
      <c r="AW993" s="17"/>
      <c r="AX993" s="17"/>
      <c r="AY993" s="17"/>
      <c r="AZ993" s="17"/>
      <c r="BA993" s="17"/>
      <c r="BB993" s="17"/>
      <c r="BC993" s="17"/>
      <c r="BD993" s="17"/>
      <c r="BE993" s="17"/>
      <c r="BF993" s="17"/>
      <c r="BG993" s="17"/>
      <c r="BH993" s="17"/>
      <c r="BI993" s="17"/>
      <c r="BJ993" s="17"/>
      <c r="BK993" s="17"/>
      <c r="BL993" s="17"/>
      <c r="BM993" s="17"/>
      <c r="BN993" s="17"/>
      <c r="BO993" s="17"/>
      <c r="BP993" s="17"/>
      <c r="BQ993" s="17"/>
      <c r="BR993" s="17"/>
      <c r="BS993" s="17"/>
      <c r="BT993" s="17"/>
      <c r="BU993" s="17"/>
      <c r="BV993" s="17"/>
      <c r="BW993" s="17"/>
      <c r="BX993" s="17"/>
      <c r="BY993" s="17"/>
      <c r="BZ993" s="17"/>
      <c r="CA993" s="17"/>
      <c r="CB993" s="17"/>
      <c r="CC993" s="17"/>
      <c r="CD993" s="17"/>
      <c r="CE993" s="17"/>
      <c r="CF993" s="17"/>
      <c r="CG993" s="17"/>
      <c r="CH993" s="17"/>
      <c r="CI993" s="17"/>
      <c r="CJ993" s="17"/>
      <c r="CK993" s="17"/>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11"/>
      <c r="DW993" s="111"/>
      <c r="DX993" s="111"/>
      <c r="DY993" s="111"/>
      <c r="DZ993" s="111"/>
      <c r="EA993" s="111"/>
      <c r="EB993" s="17"/>
      <c r="EC993" s="17"/>
      <c r="ED993" s="17"/>
      <c r="EE993" s="17"/>
      <c r="EF993" s="17"/>
      <c r="EG993" s="17"/>
      <c r="EH993" s="17"/>
      <c r="EI993" s="17"/>
      <c r="EJ993" s="17"/>
      <c r="EK993" s="17"/>
    </row>
    <row r="994" spans="1:141" ht="16.5" customHeight="1">
      <c r="A994" s="17"/>
      <c r="B994" s="17"/>
      <c r="C994" s="17"/>
      <c r="D994" s="145"/>
      <c r="E994" s="17"/>
      <c r="F994" s="17"/>
      <c r="G994" s="17"/>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46"/>
      <c r="AI994" s="146"/>
      <c r="AJ994" s="17"/>
      <c r="AK994" s="17"/>
      <c r="AL994" s="146"/>
      <c r="AM994" s="146"/>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7"/>
      <c r="BN994" s="17"/>
      <c r="BO994" s="17"/>
      <c r="BP994" s="17"/>
      <c r="BQ994" s="17"/>
      <c r="BR994" s="17"/>
      <c r="BS994" s="17"/>
      <c r="BT994" s="17"/>
      <c r="BU994" s="17"/>
      <c r="BV994" s="17"/>
      <c r="BW994" s="17"/>
      <c r="BX994" s="17"/>
      <c r="BY994" s="17"/>
      <c r="BZ994" s="17"/>
      <c r="CA994" s="17"/>
      <c r="CB994" s="17"/>
      <c r="CC994" s="17"/>
      <c r="CD994" s="17"/>
      <c r="CE994" s="17"/>
      <c r="CF994" s="17"/>
      <c r="CG994" s="17"/>
      <c r="CH994" s="17"/>
      <c r="CI994" s="17"/>
      <c r="CJ994" s="17"/>
      <c r="CK994" s="17"/>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11"/>
      <c r="DW994" s="111"/>
      <c r="DX994" s="111"/>
      <c r="DY994" s="111"/>
      <c r="DZ994" s="111"/>
      <c r="EA994" s="111"/>
      <c r="EB994" s="17"/>
      <c r="EC994" s="17"/>
      <c r="ED994" s="17"/>
      <c r="EE994" s="17"/>
      <c r="EF994" s="17"/>
      <c r="EG994" s="17"/>
      <c r="EH994" s="17"/>
      <c r="EI994" s="17"/>
      <c r="EJ994" s="17"/>
      <c r="EK994" s="17"/>
    </row>
    <row r="995" spans="1:141" ht="16.5" customHeight="1">
      <c r="A995" s="17"/>
      <c r="B995" s="17"/>
      <c r="C995" s="17"/>
      <c r="D995" s="145"/>
      <c r="E995" s="17"/>
      <c r="F995" s="17"/>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46"/>
      <c r="AI995" s="146"/>
      <c r="AJ995" s="17"/>
      <c r="AK995" s="17"/>
      <c r="AL995" s="146"/>
      <c r="AM995" s="146"/>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7"/>
      <c r="BN995" s="17"/>
      <c r="BO995" s="17"/>
      <c r="BP995" s="17"/>
      <c r="BQ995" s="17"/>
      <c r="BR995" s="17"/>
      <c r="BS995" s="17"/>
      <c r="BT995" s="17"/>
      <c r="BU995" s="17"/>
      <c r="BV995" s="17"/>
      <c r="BW995" s="17"/>
      <c r="BX995" s="17"/>
      <c r="BY995" s="17"/>
      <c r="BZ995" s="17"/>
      <c r="CA995" s="17"/>
      <c r="CB995" s="17"/>
      <c r="CC995" s="17"/>
      <c r="CD995" s="17"/>
      <c r="CE995" s="17"/>
      <c r="CF995" s="17"/>
      <c r="CG995" s="17"/>
      <c r="CH995" s="17"/>
      <c r="CI995" s="17"/>
      <c r="CJ995" s="17"/>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11"/>
      <c r="DW995" s="111"/>
      <c r="DX995" s="111"/>
      <c r="DY995" s="111"/>
      <c r="DZ995" s="111"/>
      <c r="EA995" s="111"/>
      <c r="EB995" s="17"/>
      <c r="EC995" s="17"/>
      <c r="ED995" s="17"/>
      <c r="EE995" s="17"/>
      <c r="EF995" s="17"/>
      <c r="EG995" s="17"/>
      <c r="EH995" s="17"/>
      <c r="EI995" s="17"/>
      <c r="EJ995" s="17"/>
      <c r="EK995" s="17"/>
    </row>
    <row r="996" spans="1:141" ht="16.5" customHeight="1">
      <c r="A996" s="17"/>
      <c r="B996" s="17"/>
      <c r="C996" s="17"/>
      <c r="D996" s="145"/>
      <c r="E996" s="17"/>
      <c r="F996" s="17"/>
      <c r="G996" s="17"/>
      <c r="H996" s="17"/>
      <c r="I996" s="17"/>
      <c r="J996" s="17"/>
      <c r="K996" s="17"/>
      <c r="L996" s="17"/>
      <c r="M996" s="17"/>
      <c r="N996" s="17"/>
      <c r="O996" s="17"/>
      <c r="P996" s="17"/>
      <c r="Q996" s="17"/>
      <c r="R996" s="17"/>
      <c r="S996" s="17"/>
      <c r="T996" s="17"/>
      <c r="U996" s="17"/>
      <c r="V996" s="17"/>
      <c r="W996" s="17"/>
      <c r="X996" s="17"/>
      <c r="Y996" s="17"/>
      <c r="Z996" s="17"/>
      <c r="AA996" s="17"/>
      <c r="AB996" s="17"/>
      <c r="AC996" s="17"/>
      <c r="AD996" s="17"/>
      <c r="AE996" s="17"/>
      <c r="AF996" s="17"/>
      <c r="AG996" s="17"/>
      <c r="AH996" s="146"/>
      <c r="AI996" s="146"/>
      <c r="AJ996" s="17"/>
      <c r="AK996" s="17"/>
      <c r="AL996" s="146"/>
      <c r="AM996" s="146"/>
      <c r="AN996" s="17"/>
      <c r="AO996" s="17"/>
      <c r="AP996" s="17"/>
      <c r="AQ996" s="17"/>
      <c r="AR996" s="17"/>
      <c r="AS996" s="17"/>
      <c r="AT996" s="17"/>
      <c r="AU996" s="17"/>
      <c r="AV996" s="17"/>
      <c r="AW996" s="17"/>
      <c r="AX996" s="17"/>
      <c r="AY996" s="17"/>
      <c r="AZ996" s="17"/>
      <c r="BA996" s="17"/>
      <c r="BB996" s="17"/>
      <c r="BC996" s="17"/>
      <c r="BD996" s="17"/>
      <c r="BE996" s="17"/>
      <c r="BF996" s="17"/>
      <c r="BG996" s="17"/>
      <c r="BH996" s="17"/>
      <c r="BI996" s="17"/>
      <c r="BJ996" s="17"/>
      <c r="BK996" s="17"/>
      <c r="BL996" s="17"/>
      <c r="BM996" s="17"/>
      <c r="BN996" s="17"/>
      <c r="BO996" s="17"/>
      <c r="BP996" s="17"/>
      <c r="BQ996" s="17"/>
      <c r="BR996" s="17"/>
      <c r="BS996" s="17"/>
      <c r="BT996" s="17"/>
      <c r="BU996" s="17"/>
      <c r="BV996" s="17"/>
      <c r="BW996" s="17"/>
      <c r="BX996" s="17"/>
      <c r="BY996" s="17"/>
      <c r="BZ996" s="17"/>
      <c r="CA996" s="17"/>
      <c r="CB996" s="17"/>
      <c r="CC996" s="17"/>
      <c r="CD996" s="17"/>
      <c r="CE996" s="17"/>
      <c r="CF996" s="17"/>
      <c r="CG996" s="17"/>
      <c r="CH996" s="17"/>
      <c r="CI996" s="17"/>
      <c r="CJ996" s="17"/>
      <c r="CK996" s="17"/>
      <c r="CL996" s="17"/>
      <c r="CM996" s="17"/>
      <c r="CN996" s="17"/>
      <c r="CO996" s="17"/>
      <c r="CP996" s="17"/>
      <c r="CQ996" s="17"/>
      <c r="CR996" s="17"/>
      <c r="CS996" s="17"/>
      <c r="CT996" s="17"/>
      <c r="CU996" s="17"/>
      <c r="CV996" s="17"/>
      <c r="CW996" s="17"/>
      <c r="CX996" s="17"/>
      <c r="CY996" s="17"/>
      <c r="CZ996" s="17"/>
      <c r="DA996" s="17"/>
      <c r="DB996" s="17"/>
      <c r="DC996" s="17"/>
      <c r="DD996" s="17"/>
      <c r="DE996" s="17"/>
      <c r="DF996" s="17"/>
      <c r="DG996" s="17"/>
      <c r="DH996" s="17"/>
      <c r="DI996" s="17"/>
      <c r="DJ996" s="17"/>
      <c r="DK996" s="17"/>
      <c r="DL996" s="17"/>
      <c r="DM996" s="17"/>
      <c r="DN996" s="17"/>
      <c r="DO996" s="17"/>
      <c r="DP996" s="17"/>
      <c r="DQ996" s="17"/>
      <c r="DR996" s="17"/>
      <c r="DS996" s="17"/>
      <c r="DT996" s="17"/>
      <c r="DU996" s="17"/>
      <c r="DV996" s="111"/>
      <c r="DW996" s="111"/>
      <c r="DX996" s="111"/>
      <c r="DY996" s="111"/>
      <c r="DZ996" s="111"/>
      <c r="EA996" s="111"/>
      <c r="EB996" s="17"/>
      <c r="EC996" s="17"/>
      <c r="ED996" s="17"/>
      <c r="EE996" s="17"/>
      <c r="EF996" s="17"/>
      <c r="EG996" s="17"/>
      <c r="EH996" s="17"/>
      <c r="EI996" s="17"/>
      <c r="EJ996" s="17"/>
      <c r="EK996" s="17"/>
    </row>
    <row r="997" spans="1:141" ht="16.5" customHeight="1">
      <c r="A997" s="17"/>
      <c r="B997" s="17"/>
      <c r="C997" s="17"/>
      <c r="D997" s="145"/>
      <c r="E997" s="17"/>
      <c r="F997" s="17"/>
      <c r="G997" s="17"/>
      <c r="H997" s="17"/>
      <c r="I997" s="17"/>
      <c r="J997" s="17"/>
      <c r="K997" s="17"/>
      <c r="L997" s="17"/>
      <c r="M997" s="17"/>
      <c r="N997" s="17"/>
      <c r="O997" s="17"/>
      <c r="P997" s="17"/>
      <c r="Q997" s="17"/>
      <c r="R997" s="17"/>
      <c r="S997" s="17"/>
      <c r="T997" s="17"/>
      <c r="U997" s="17"/>
      <c r="V997" s="17"/>
      <c r="W997" s="17"/>
      <c r="X997" s="17"/>
      <c r="Y997" s="17"/>
      <c r="Z997" s="17"/>
      <c r="AA997" s="17"/>
      <c r="AB997" s="17"/>
      <c r="AC997" s="17"/>
      <c r="AD997" s="17"/>
      <c r="AE997" s="17"/>
      <c r="AF997" s="17"/>
      <c r="AG997" s="17"/>
      <c r="AH997" s="146"/>
      <c r="AI997" s="146"/>
      <c r="AJ997" s="17"/>
      <c r="AK997" s="17"/>
      <c r="AL997" s="146"/>
      <c r="AM997" s="146"/>
      <c r="AN997" s="17"/>
      <c r="AO997" s="17"/>
      <c r="AP997" s="17"/>
      <c r="AQ997" s="17"/>
      <c r="AR997" s="17"/>
      <c r="AS997" s="17"/>
      <c r="AT997" s="17"/>
      <c r="AU997" s="17"/>
      <c r="AV997" s="17"/>
      <c r="AW997" s="17"/>
      <c r="AX997" s="17"/>
      <c r="AY997" s="17"/>
      <c r="AZ997" s="17"/>
      <c r="BA997" s="17"/>
      <c r="BB997" s="17"/>
      <c r="BC997" s="17"/>
      <c r="BD997" s="17"/>
      <c r="BE997" s="17"/>
      <c r="BF997" s="17"/>
      <c r="BG997" s="17"/>
      <c r="BH997" s="17"/>
      <c r="BI997" s="17"/>
      <c r="BJ997" s="17"/>
      <c r="BK997" s="17"/>
      <c r="BL997" s="17"/>
      <c r="BM997" s="17"/>
      <c r="BN997" s="17"/>
      <c r="BO997" s="17"/>
      <c r="BP997" s="17"/>
      <c r="BQ997" s="17"/>
      <c r="BR997" s="17"/>
      <c r="BS997" s="17"/>
      <c r="BT997" s="17"/>
      <c r="BU997" s="17"/>
      <c r="BV997" s="17"/>
      <c r="BW997" s="17"/>
      <c r="BX997" s="17"/>
      <c r="BY997" s="17"/>
      <c r="BZ997" s="17"/>
      <c r="CA997" s="17"/>
      <c r="CB997" s="17"/>
      <c r="CC997" s="17"/>
      <c r="CD997" s="17"/>
      <c r="CE997" s="17"/>
      <c r="CF997" s="17"/>
      <c r="CG997" s="17"/>
      <c r="CH997" s="17"/>
      <c r="CI997" s="17"/>
      <c r="CJ997" s="17"/>
      <c r="CK997" s="17"/>
      <c r="CL997" s="17"/>
      <c r="CM997" s="17"/>
      <c r="CN997" s="17"/>
      <c r="CO997" s="17"/>
      <c r="CP997" s="17"/>
      <c r="CQ997" s="17"/>
      <c r="CR997" s="17"/>
      <c r="CS997" s="17"/>
      <c r="CT997" s="17"/>
      <c r="CU997" s="17"/>
      <c r="CV997" s="17"/>
      <c r="CW997" s="17"/>
      <c r="CX997" s="17"/>
      <c r="CY997" s="17"/>
      <c r="CZ997" s="17"/>
      <c r="DA997" s="17"/>
      <c r="DB997" s="17"/>
      <c r="DC997" s="17"/>
      <c r="DD997" s="17"/>
      <c r="DE997" s="17"/>
      <c r="DF997" s="17"/>
      <c r="DG997" s="17"/>
      <c r="DH997" s="17"/>
      <c r="DI997" s="17"/>
      <c r="DJ997" s="17"/>
      <c r="DK997" s="17"/>
      <c r="DL997" s="17"/>
      <c r="DM997" s="17"/>
      <c r="DN997" s="17"/>
      <c r="DO997" s="17"/>
      <c r="DP997" s="17"/>
      <c r="DQ997" s="17"/>
      <c r="DR997" s="17"/>
      <c r="DS997" s="17"/>
      <c r="DT997" s="17"/>
      <c r="DU997" s="17"/>
      <c r="DV997" s="111"/>
      <c r="DW997" s="111"/>
      <c r="DX997" s="111"/>
      <c r="DY997" s="111"/>
      <c r="DZ997" s="111"/>
      <c r="EA997" s="111"/>
      <c r="EB997" s="17"/>
      <c r="EC997" s="17"/>
      <c r="ED997" s="17"/>
      <c r="EE997" s="17"/>
      <c r="EF997" s="17"/>
      <c r="EG997" s="17"/>
      <c r="EH997" s="17"/>
      <c r="EI997" s="17"/>
      <c r="EJ997" s="17"/>
      <c r="EK997" s="17"/>
    </row>
    <row r="998" spans="1:141" ht="16.5" customHeight="1">
      <c r="A998" s="17"/>
      <c r="B998" s="17"/>
      <c r="C998" s="17"/>
      <c r="D998" s="145"/>
      <c r="E998" s="17"/>
      <c r="F998" s="17"/>
      <c r="G998" s="17"/>
      <c r="H998" s="17"/>
      <c r="I998" s="17"/>
      <c r="J998" s="17"/>
      <c r="K998" s="17"/>
      <c r="L998" s="17"/>
      <c r="M998" s="17"/>
      <c r="N998" s="17"/>
      <c r="O998" s="17"/>
      <c r="P998" s="17"/>
      <c r="Q998" s="17"/>
      <c r="R998" s="17"/>
      <c r="S998" s="17"/>
      <c r="T998" s="17"/>
      <c r="U998" s="17"/>
      <c r="V998" s="17"/>
      <c r="W998" s="17"/>
      <c r="X998" s="17"/>
      <c r="Y998" s="17"/>
      <c r="Z998" s="17"/>
      <c r="AA998" s="17"/>
      <c r="AB998" s="17"/>
      <c r="AC998" s="17"/>
      <c r="AD998" s="17"/>
      <c r="AE998" s="17"/>
      <c r="AF998" s="17"/>
      <c r="AG998" s="17"/>
      <c r="AH998" s="146"/>
      <c r="AI998" s="146"/>
      <c r="AJ998" s="17"/>
      <c r="AK998" s="17"/>
      <c r="AL998" s="146"/>
      <c r="AM998" s="146"/>
      <c r="AN998" s="17"/>
      <c r="AO998" s="17"/>
      <c r="AP998" s="17"/>
      <c r="AQ998" s="17"/>
      <c r="AR998" s="17"/>
      <c r="AS998" s="17"/>
      <c r="AT998" s="17"/>
      <c r="AU998" s="17"/>
      <c r="AV998" s="17"/>
      <c r="AW998" s="17"/>
      <c r="AX998" s="17"/>
      <c r="AY998" s="17"/>
      <c r="AZ998" s="17"/>
      <c r="BA998" s="17"/>
      <c r="BB998" s="17"/>
      <c r="BC998" s="17"/>
      <c r="BD998" s="17"/>
      <c r="BE998" s="17"/>
      <c r="BF998" s="17"/>
      <c r="BG998" s="17"/>
      <c r="BH998" s="17"/>
      <c r="BI998" s="17"/>
      <c r="BJ998" s="17"/>
      <c r="BK998" s="17"/>
      <c r="BL998" s="17"/>
      <c r="BM998" s="17"/>
      <c r="BN998" s="17"/>
      <c r="BO998" s="17"/>
      <c r="BP998" s="17"/>
      <c r="BQ998" s="17"/>
      <c r="BR998" s="17"/>
      <c r="BS998" s="17"/>
      <c r="BT998" s="17"/>
      <c r="BU998" s="17"/>
      <c r="BV998" s="17"/>
      <c r="BW998" s="17"/>
      <c r="BX998" s="17"/>
      <c r="BY998" s="17"/>
      <c r="BZ998" s="17"/>
      <c r="CA998" s="17"/>
      <c r="CB998" s="17"/>
      <c r="CC998" s="17"/>
      <c r="CD998" s="17"/>
      <c r="CE998" s="17"/>
      <c r="CF998" s="17"/>
      <c r="CG998" s="17"/>
      <c r="CH998" s="17"/>
      <c r="CI998" s="17"/>
      <c r="CJ998" s="17"/>
      <c r="CK998" s="17"/>
      <c r="CL998" s="17"/>
      <c r="CM998" s="17"/>
      <c r="CN998" s="17"/>
      <c r="CO998" s="17"/>
      <c r="CP998" s="17"/>
      <c r="CQ998" s="17"/>
      <c r="CR998" s="17"/>
      <c r="CS998" s="17"/>
      <c r="CT998" s="17"/>
      <c r="CU998" s="17"/>
      <c r="CV998" s="17"/>
      <c r="CW998" s="17"/>
      <c r="CX998" s="17"/>
      <c r="CY998" s="17"/>
      <c r="CZ998" s="17"/>
      <c r="DA998" s="17"/>
      <c r="DB998" s="17"/>
      <c r="DC998" s="17"/>
      <c r="DD998" s="17"/>
      <c r="DE998" s="17"/>
      <c r="DF998" s="17"/>
      <c r="DG998" s="17"/>
      <c r="DH998" s="17"/>
      <c r="DI998" s="17"/>
      <c r="DJ998" s="17"/>
      <c r="DK998" s="17"/>
      <c r="DL998" s="17"/>
      <c r="DM998" s="17"/>
      <c r="DN998" s="17"/>
      <c r="DO998" s="17"/>
      <c r="DP998" s="17"/>
      <c r="DQ998" s="17"/>
      <c r="DR998" s="17"/>
      <c r="DS998" s="17"/>
      <c r="DT998" s="17"/>
      <c r="DU998" s="17"/>
      <c r="DV998" s="111"/>
      <c r="DW998" s="111"/>
      <c r="DX998" s="111"/>
      <c r="DY998" s="111"/>
      <c r="DZ998" s="111"/>
      <c r="EA998" s="111"/>
      <c r="EB998" s="17"/>
      <c r="EC998" s="17"/>
      <c r="ED998" s="17"/>
      <c r="EE998" s="17"/>
      <c r="EF998" s="17"/>
      <c r="EG998" s="17"/>
      <c r="EH998" s="17"/>
      <c r="EI998" s="17"/>
      <c r="EJ998" s="17"/>
      <c r="EK998" s="17"/>
    </row>
    <row r="999" spans="1:141" ht="16.5" customHeight="1">
      <c r="A999" s="17"/>
      <c r="B999" s="17"/>
      <c r="C999" s="17"/>
      <c r="D999" s="145"/>
      <c r="E999" s="17"/>
      <c r="F999" s="17"/>
      <c r="G999" s="17"/>
      <c r="H999" s="17"/>
      <c r="I999" s="17"/>
      <c r="J999" s="17"/>
      <c r="K999" s="17"/>
      <c r="L999" s="17"/>
      <c r="M999" s="17"/>
      <c r="N999" s="17"/>
      <c r="O999" s="17"/>
      <c r="P999" s="17"/>
      <c r="Q999" s="17"/>
      <c r="R999" s="17"/>
      <c r="S999" s="17"/>
      <c r="T999" s="17"/>
      <c r="U999" s="17"/>
      <c r="V999" s="17"/>
      <c r="W999" s="17"/>
      <c r="X999" s="17"/>
      <c r="Y999" s="17"/>
      <c r="Z999" s="17"/>
      <c r="AA999" s="17"/>
      <c r="AB999" s="17"/>
      <c r="AC999" s="17"/>
      <c r="AD999" s="17"/>
      <c r="AE999" s="17"/>
      <c r="AF999" s="17"/>
      <c r="AG999" s="17"/>
      <c r="AH999" s="146"/>
      <c r="AI999" s="146"/>
      <c r="AJ999" s="17"/>
      <c r="AK999" s="17"/>
      <c r="AL999" s="146"/>
      <c r="AM999" s="146"/>
      <c r="AN999" s="17"/>
      <c r="AO999" s="17"/>
      <c r="AP999" s="17"/>
      <c r="AQ999" s="17"/>
      <c r="AR999" s="17"/>
      <c r="AS999" s="17"/>
      <c r="AT999" s="17"/>
      <c r="AU999" s="17"/>
      <c r="AV999" s="17"/>
      <c r="AW999" s="17"/>
      <c r="AX999" s="17"/>
      <c r="AY999" s="17"/>
      <c r="AZ999" s="17"/>
      <c r="BA999" s="17"/>
      <c r="BB999" s="17"/>
      <c r="BC999" s="17"/>
      <c r="BD999" s="17"/>
      <c r="BE999" s="17"/>
      <c r="BF999" s="17"/>
      <c r="BG999" s="17"/>
      <c r="BH999" s="17"/>
      <c r="BI999" s="17"/>
      <c r="BJ999" s="17"/>
      <c r="BK999" s="17"/>
      <c r="BL999" s="17"/>
      <c r="BM999" s="17"/>
      <c r="BN999" s="17"/>
      <c r="BO999" s="17"/>
      <c r="BP999" s="17"/>
      <c r="BQ999" s="17"/>
      <c r="BR999" s="17"/>
      <c r="BS999" s="17"/>
      <c r="BT999" s="17"/>
      <c r="BU999" s="17"/>
      <c r="BV999" s="17"/>
      <c r="BW999" s="17"/>
      <c r="BX999" s="17"/>
      <c r="BY999" s="17"/>
      <c r="BZ999" s="17"/>
      <c r="CA999" s="17"/>
      <c r="CB999" s="17"/>
      <c r="CC999" s="17"/>
      <c r="CD999" s="17"/>
      <c r="CE999" s="17"/>
      <c r="CF999" s="17"/>
      <c r="CG999" s="17"/>
      <c r="CH999" s="17"/>
      <c r="CI999" s="17"/>
      <c r="CJ999" s="17"/>
      <c r="CK999" s="17"/>
      <c r="CL999" s="17"/>
      <c r="CM999" s="17"/>
      <c r="CN999" s="17"/>
      <c r="CO999" s="17"/>
      <c r="CP999" s="17"/>
      <c r="CQ999" s="17"/>
      <c r="CR999" s="17"/>
      <c r="CS999" s="17"/>
      <c r="CT999" s="17"/>
      <c r="CU999" s="17"/>
      <c r="CV999" s="17"/>
      <c r="CW999" s="17"/>
      <c r="CX999" s="17"/>
      <c r="CY999" s="17"/>
      <c r="CZ999" s="17"/>
      <c r="DA999" s="17"/>
      <c r="DB999" s="17"/>
      <c r="DC999" s="17"/>
      <c r="DD999" s="17"/>
      <c r="DE999" s="17"/>
      <c r="DF999" s="17"/>
      <c r="DG999" s="17"/>
      <c r="DH999" s="17"/>
      <c r="DI999" s="17"/>
      <c r="DJ999" s="17"/>
      <c r="DK999" s="17"/>
      <c r="DL999" s="17"/>
      <c r="DM999" s="17"/>
      <c r="DN999" s="17"/>
      <c r="DO999" s="17"/>
      <c r="DP999" s="17"/>
      <c r="DQ999" s="17"/>
      <c r="DR999" s="17"/>
      <c r="DS999" s="17"/>
      <c r="DT999" s="17"/>
      <c r="DU999" s="17"/>
      <c r="DV999" s="111"/>
      <c r="DW999" s="111"/>
      <c r="DX999" s="111"/>
      <c r="DY999" s="111"/>
      <c r="DZ999" s="111"/>
      <c r="EA999" s="111"/>
      <c r="EB999" s="17"/>
      <c r="EC999" s="17"/>
      <c r="ED999" s="17"/>
      <c r="EE999" s="17"/>
      <c r="EF999" s="17"/>
      <c r="EG999" s="17"/>
      <c r="EH999" s="17"/>
      <c r="EI999" s="17"/>
      <c r="EJ999" s="17"/>
      <c r="EK999" s="17"/>
    </row>
    <row r="1000" spans="1:141" ht="16.5" customHeight="1">
      <c r="A1000" s="17"/>
      <c r="B1000" s="17"/>
      <c r="C1000" s="17"/>
      <c r="D1000" s="145"/>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c r="AA1000" s="17"/>
      <c r="AB1000" s="17"/>
      <c r="AC1000" s="17"/>
      <c r="AD1000" s="17"/>
      <c r="AE1000" s="17"/>
      <c r="AF1000" s="17"/>
      <c r="AG1000" s="17"/>
      <c r="AH1000" s="146"/>
      <c r="AI1000" s="146"/>
      <c r="AJ1000" s="17"/>
      <c r="AK1000" s="17"/>
      <c r="AL1000" s="146"/>
      <c r="AM1000" s="146"/>
      <c r="AN1000" s="17"/>
      <c r="AO1000" s="17"/>
      <c r="AP1000" s="17"/>
      <c r="AQ1000" s="17"/>
      <c r="AR1000" s="17"/>
      <c r="AS1000" s="17"/>
      <c r="AT1000" s="17"/>
      <c r="AU1000" s="17"/>
      <c r="AV1000" s="17"/>
      <c r="AW1000" s="17"/>
      <c r="AX1000" s="17"/>
      <c r="AY1000" s="17"/>
      <c r="AZ1000" s="17"/>
      <c r="BA1000" s="17"/>
      <c r="BB1000" s="17"/>
      <c r="BC1000" s="17"/>
      <c r="BD1000" s="17"/>
      <c r="BE1000" s="17"/>
      <c r="BF1000" s="17"/>
      <c r="BG1000" s="17"/>
      <c r="BH1000" s="17"/>
      <c r="BI1000" s="17"/>
      <c r="BJ1000" s="17"/>
      <c r="BK1000" s="17"/>
      <c r="BL1000" s="17"/>
      <c r="BM1000" s="17"/>
      <c r="BN1000" s="17"/>
      <c r="BO1000" s="17"/>
      <c r="BP1000" s="17"/>
      <c r="BQ1000" s="17"/>
      <c r="BR1000" s="17"/>
      <c r="BS1000" s="17"/>
      <c r="BT1000" s="17"/>
      <c r="BU1000" s="17"/>
      <c r="BV1000" s="17"/>
      <c r="BW1000" s="17"/>
      <c r="BX1000" s="17"/>
      <c r="BY1000" s="17"/>
      <c r="BZ1000" s="17"/>
      <c r="CA1000" s="17"/>
      <c r="CB1000" s="17"/>
      <c r="CC1000" s="17"/>
      <c r="CD1000" s="17"/>
      <c r="CE1000" s="17"/>
      <c r="CF1000" s="17"/>
      <c r="CG1000" s="17"/>
      <c r="CH1000" s="17"/>
      <c r="CI1000" s="17"/>
      <c r="CJ1000" s="17"/>
      <c r="CK1000" s="17"/>
      <c r="CL1000" s="17"/>
      <c r="CM1000" s="17"/>
      <c r="CN1000" s="17"/>
      <c r="CO1000" s="17"/>
      <c r="CP1000" s="17"/>
      <c r="CQ1000" s="17"/>
      <c r="CR1000" s="17"/>
      <c r="CS1000" s="17"/>
      <c r="CT1000" s="17"/>
      <c r="CU1000" s="17"/>
      <c r="CV1000" s="17"/>
      <c r="CW1000" s="17"/>
      <c r="CX1000" s="17"/>
      <c r="CY1000" s="17"/>
      <c r="CZ1000" s="17"/>
      <c r="DA1000" s="17"/>
      <c r="DB1000" s="17"/>
      <c r="DC1000" s="17"/>
      <c r="DD1000" s="17"/>
      <c r="DE1000" s="17"/>
      <c r="DF1000" s="17"/>
      <c r="DG1000" s="17"/>
      <c r="DH1000" s="17"/>
      <c r="DI1000" s="17"/>
      <c r="DJ1000" s="17"/>
      <c r="DK1000" s="17"/>
      <c r="DL1000" s="17"/>
      <c r="DM1000" s="17"/>
      <c r="DN1000" s="17"/>
      <c r="DO1000" s="17"/>
      <c r="DP1000" s="17"/>
      <c r="DQ1000" s="17"/>
      <c r="DR1000" s="17"/>
      <c r="DS1000" s="17"/>
      <c r="DT1000" s="17"/>
      <c r="DU1000" s="17"/>
      <c r="DV1000" s="111"/>
      <c r="DW1000" s="111"/>
      <c r="DX1000" s="111"/>
      <c r="DY1000" s="111"/>
      <c r="DZ1000" s="111"/>
      <c r="EA1000" s="111"/>
      <c r="EB1000" s="17"/>
      <c r="EC1000" s="17"/>
      <c r="ED1000" s="17"/>
      <c r="EE1000" s="17"/>
      <c r="EF1000" s="17"/>
      <c r="EG1000" s="17"/>
      <c r="EH1000" s="17"/>
      <c r="EI1000" s="17"/>
      <c r="EJ1000" s="17"/>
      <c r="EK1000" s="17"/>
    </row>
    <row r="1001" spans="1:141" ht="16.5" customHeight="1">
      <c r="A1001" s="17"/>
      <c r="B1001" s="17"/>
      <c r="C1001" s="17"/>
      <c r="D1001" s="145"/>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c r="AA1001" s="17"/>
      <c r="AB1001" s="17"/>
      <c r="AC1001" s="17"/>
      <c r="AD1001" s="17"/>
      <c r="AE1001" s="17"/>
      <c r="AF1001" s="17"/>
      <c r="AG1001" s="17"/>
      <c r="AH1001" s="146"/>
      <c r="AI1001" s="146"/>
      <c r="AJ1001" s="17"/>
      <c r="AK1001" s="17"/>
      <c r="AL1001" s="146"/>
      <c r="AM1001" s="146"/>
      <c r="AN1001" s="17"/>
      <c r="AO1001" s="17"/>
      <c r="AP1001" s="17"/>
      <c r="AQ1001" s="17"/>
      <c r="AR1001" s="17"/>
      <c r="AS1001" s="17"/>
      <c r="AT1001" s="17"/>
      <c r="AU1001" s="17"/>
      <c r="AV1001" s="17"/>
      <c r="AW1001" s="17"/>
      <c r="AX1001" s="17"/>
      <c r="AY1001" s="17"/>
      <c r="AZ1001" s="17"/>
      <c r="BA1001" s="17"/>
      <c r="BB1001" s="17"/>
      <c r="BC1001" s="17"/>
      <c r="BD1001" s="17"/>
      <c r="BE1001" s="17"/>
      <c r="BF1001" s="17"/>
      <c r="BG1001" s="17"/>
      <c r="BH1001" s="17"/>
      <c r="BI1001" s="17"/>
      <c r="BJ1001" s="17"/>
      <c r="BK1001" s="17"/>
      <c r="BL1001" s="17"/>
      <c r="BM1001" s="17"/>
      <c r="BN1001" s="17"/>
      <c r="BO1001" s="17"/>
      <c r="BP1001" s="17"/>
      <c r="BQ1001" s="17"/>
      <c r="BR1001" s="17"/>
      <c r="BS1001" s="17"/>
      <c r="BT1001" s="17"/>
      <c r="BU1001" s="17"/>
      <c r="BV1001" s="17"/>
      <c r="BW1001" s="17"/>
      <c r="BX1001" s="17"/>
      <c r="BY1001" s="17"/>
      <c r="BZ1001" s="17"/>
      <c r="CA1001" s="17"/>
      <c r="CB1001" s="17"/>
      <c r="CC1001" s="17"/>
      <c r="CD1001" s="17"/>
      <c r="CE1001" s="17"/>
      <c r="CF1001" s="17"/>
      <c r="CG1001" s="17"/>
      <c r="CH1001" s="17"/>
      <c r="CI1001" s="17"/>
      <c r="CJ1001" s="17"/>
      <c r="CK1001" s="17"/>
      <c r="CL1001" s="17"/>
      <c r="CM1001" s="17"/>
      <c r="CN1001" s="17"/>
      <c r="CO1001" s="17"/>
      <c r="CP1001" s="17"/>
      <c r="CQ1001" s="17"/>
      <c r="CR1001" s="17"/>
      <c r="CS1001" s="17"/>
      <c r="CT1001" s="17"/>
      <c r="CU1001" s="17"/>
      <c r="CV1001" s="17"/>
      <c r="CW1001" s="17"/>
      <c r="CX1001" s="17"/>
      <c r="CY1001" s="17"/>
      <c r="CZ1001" s="17"/>
      <c r="DA1001" s="17"/>
      <c r="DB1001" s="17"/>
      <c r="DC1001" s="17"/>
      <c r="DD1001" s="17"/>
      <c r="DE1001" s="17"/>
      <c r="DF1001" s="17"/>
      <c r="DG1001" s="17"/>
      <c r="DH1001" s="17"/>
      <c r="DI1001" s="17"/>
      <c r="DJ1001" s="17"/>
      <c r="DK1001" s="17"/>
      <c r="DL1001" s="17"/>
      <c r="DM1001" s="17"/>
      <c r="DN1001" s="17"/>
      <c r="DO1001" s="17"/>
      <c r="DP1001" s="17"/>
      <c r="DQ1001" s="17"/>
      <c r="DR1001" s="17"/>
      <c r="DS1001" s="17"/>
      <c r="DT1001" s="17"/>
      <c r="DU1001" s="17"/>
      <c r="DV1001" s="111"/>
      <c r="DW1001" s="111"/>
      <c r="DX1001" s="111"/>
      <c r="DY1001" s="111"/>
      <c r="DZ1001" s="111"/>
      <c r="EA1001" s="111"/>
      <c r="EB1001" s="17"/>
      <c r="EC1001" s="17"/>
      <c r="ED1001" s="17"/>
      <c r="EE1001" s="17"/>
      <c r="EF1001" s="17"/>
      <c r="EG1001" s="17"/>
      <c r="EH1001" s="17"/>
      <c r="EI1001" s="17"/>
      <c r="EJ1001" s="17"/>
      <c r="EK1001" s="17"/>
    </row>
    <row r="1002" spans="1:141" ht="16.5" customHeight="1">
      <c r="A1002" s="17"/>
      <c r="B1002" s="17"/>
      <c r="C1002" s="17"/>
      <c r="D1002" s="145"/>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c r="AA1002" s="17"/>
      <c r="AB1002" s="17"/>
      <c r="AC1002" s="17"/>
      <c r="AD1002" s="17"/>
      <c r="AE1002" s="17"/>
      <c r="AF1002" s="17"/>
      <c r="AG1002" s="17"/>
      <c r="AH1002" s="146"/>
      <c r="AI1002" s="146"/>
      <c r="AJ1002" s="17"/>
      <c r="AK1002" s="17"/>
      <c r="AL1002" s="146"/>
      <c r="AM1002" s="146"/>
      <c r="AN1002" s="17"/>
      <c r="AO1002" s="17"/>
      <c r="AP1002" s="17"/>
      <c r="AQ1002" s="17"/>
      <c r="AR1002" s="17"/>
      <c r="AS1002" s="17"/>
      <c r="AT1002" s="17"/>
      <c r="AU1002" s="17"/>
      <c r="AV1002" s="17"/>
      <c r="AW1002" s="17"/>
      <c r="AX1002" s="17"/>
      <c r="AY1002" s="17"/>
      <c r="AZ1002" s="17"/>
      <c r="BA1002" s="17"/>
      <c r="BB1002" s="17"/>
      <c r="BC1002" s="17"/>
      <c r="BD1002" s="17"/>
      <c r="BE1002" s="17"/>
      <c r="BF1002" s="17"/>
      <c r="BG1002" s="17"/>
      <c r="BH1002" s="17"/>
      <c r="BI1002" s="17"/>
      <c r="BJ1002" s="17"/>
      <c r="BK1002" s="17"/>
      <c r="BL1002" s="17"/>
      <c r="BM1002" s="17"/>
      <c r="BN1002" s="17"/>
      <c r="BO1002" s="17"/>
      <c r="BP1002" s="17"/>
      <c r="BQ1002" s="17"/>
      <c r="BR1002" s="17"/>
      <c r="BS1002" s="17"/>
      <c r="BT1002" s="17"/>
      <c r="BU1002" s="17"/>
      <c r="BV1002" s="17"/>
      <c r="BW1002" s="17"/>
      <c r="BX1002" s="17"/>
      <c r="BY1002" s="17"/>
      <c r="BZ1002" s="17"/>
      <c r="CA1002" s="17"/>
      <c r="CB1002" s="17"/>
      <c r="CC1002" s="17"/>
      <c r="CD1002" s="17"/>
      <c r="CE1002" s="17"/>
      <c r="CF1002" s="17"/>
      <c r="CG1002" s="17"/>
      <c r="CH1002" s="17"/>
      <c r="CI1002" s="17"/>
      <c r="CJ1002" s="17"/>
      <c r="CK1002" s="17"/>
      <c r="CL1002" s="17"/>
      <c r="CM1002" s="17"/>
      <c r="CN1002" s="17"/>
      <c r="CO1002" s="17"/>
      <c r="CP1002" s="17"/>
      <c r="CQ1002" s="17"/>
      <c r="CR1002" s="17"/>
      <c r="CS1002" s="17"/>
      <c r="CT1002" s="17"/>
      <c r="CU1002" s="17"/>
      <c r="CV1002" s="17"/>
      <c r="CW1002" s="17"/>
      <c r="CX1002" s="17"/>
      <c r="CY1002" s="17"/>
      <c r="CZ1002" s="17"/>
      <c r="DA1002" s="17"/>
      <c r="DB1002" s="17"/>
      <c r="DC1002" s="17"/>
      <c r="DD1002" s="17"/>
      <c r="DE1002" s="17"/>
      <c r="DF1002" s="17"/>
      <c r="DG1002" s="17"/>
      <c r="DH1002" s="17"/>
      <c r="DI1002" s="17"/>
      <c r="DJ1002" s="17"/>
      <c r="DK1002" s="17"/>
      <c r="DL1002" s="17"/>
      <c r="DM1002" s="17"/>
      <c r="DN1002" s="17"/>
      <c r="DO1002" s="17"/>
      <c r="DP1002" s="17"/>
      <c r="DQ1002" s="17"/>
      <c r="DR1002" s="17"/>
      <c r="DS1002" s="17"/>
      <c r="DT1002" s="17"/>
      <c r="DU1002" s="17"/>
      <c r="DV1002" s="111"/>
      <c r="DW1002" s="111"/>
      <c r="DX1002" s="111"/>
      <c r="DY1002" s="111"/>
      <c r="DZ1002" s="111"/>
      <c r="EA1002" s="111"/>
      <c r="EB1002" s="17"/>
      <c r="EC1002" s="17"/>
      <c r="ED1002" s="17"/>
      <c r="EE1002" s="17"/>
      <c r="EF1002" s="17"/>
      <c r="EG1002" s="17"/>
      <c r="EH1002" s="17"/>
      <c r="EI1002" s="17"/>
      <c r="EJ1002" s="17"/>
      <c r="EK1002" s="17"/>
    </row>
    <row r="1003" spans="1:141" ht="16.5" customHeight="1">
      <c r="A1003" s="17"/>
      <c r="B1003" s="17"/>
      <c r="C1003" s="17"/>
      <c r="D1003" s="145"/>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c r="AA1003" s="17"/>
      <c r="AB1003" s="17"/>
      <c r="AC1003" s="17"/>
      <c r="AD1003" s="17"/>
      <c r="AE1003" s="17"/>
      <c r="AF1003" s="17"/>
      <c r="AG1003" s="17"/>
      <c r="AH1003" s="146"/>
      <c r="AI1003" s="146"/>
      <c r="AJ1003" s="17"/>
      <c r="AK1003" s="17"/>
      <c r="AL1003" s="146"/>
      <c r="AM1003" s="146"/>
      <c r="AN1003" s="17"/>
      <c r="AO1003" s="17"/>
      <c r="AP1003" s="17"/>
      <c r="AQ1003" s="17"/>
      <c r="AR1003" s="17"/>
      <c r="AS1003" s="17"/>
      <c r="AT1003" s="17"/>
      <c r="AU1003" s="17"/>
      <c r="AV1003" s="17"/>
      <c r="AW1003" s="17"/>
      <c r="AX1003" s="17"/>
      <c r="AY1003" s="17"/>
      <c r="AZ1003" s="17"/>
      <c r="BA1003" s="17"/>
      <c r="BB1003" s="17"/>
      <c r="BC1003" s="17"/>
      <c r="BD1003" s="17"/>
      <c r="BE1003" s="17"/>
      <c r="BF1003" s="17"/>
      <c r="BG1003" s="17"/>
      <c r="BH1003" s="17"/>
      <c r="BI1003" s="17"/>
      <c r="BJ1003" s="17"/>
      <c r="BK1003" s="17"/>
      <c r="BL1003" s="17"/>
      <c r="BM1003" s="17"/>
      <c r="BN1003" s="17"/>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11"/>
      <c r="DW1003" s="111"/>
      <c r="DX1003" s="111"/>
      <c r="DY1003" s="111"/>
      <c r="DZ1003" s="111"/>
      <c r="EA1003" s="111"/>
      <c r="EB1003" s="17"/>
      <c r="EC1003" s="17"/>
      <c r="ED1003" s="17"/>
      <c r="EE1003" s="17"/>
      <c r="EF1003" s="17"/>
      <c r="EG1003" s="17"/>
      <c r="EH1003" s="17"/>
      <c r="EI1003" s="17"/>
      <c r="EJ1003" s="17"/>
      <c r="EK1003" s="17"/>
    </row>
    <row r="1004" spans="1:141" ht="16.5" customHeight="1">
      <c r="A1004" s="17"/>
      <c r="B1004" s="17"/>
      <c r="C1004" s="17"/>
      <c r="D1004" s="145"/>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c r="AA1004" s="17"/>
      <c r="AB1004" s="17"/>
      <c r="AC1004" s="17"/>
      <c r="AD1004" s="17"/>
      <c r="AE1004" s="17"/>
      <c r="AF1004" s="17"/>
      <c r="AG1004" s="17"/>
      <c r="AH1004" s="146"/>
      <c r="AI1004" s="146"/>
      <c r="AJ1004" s="17"/>
      <c r="AK1004" s="17"/>
      <c r="AL1004" s="146"/>
      <c r="AM1004" s="146"/>
      <c r="AN1004" s="17"/>
      <c r="AO1004" s="17"/>
      <c r="AP1004" s="17"/>
      <c r="AQ1004" s="17"/>
      <c r="AR1004" s="17"/>
      <c r="AS1004" s="17"/>
      <c r="AT1004" s="17"/>
      <c r="AU1004" s="17"/>
      <c r="AV1004" s="17"/>
      <c r="AW1004" s="17"/>
      <c r="AX1004" s="17"/>
      <c r="AY1004" s="17"/>
      <c r="AZ1004" s="17"/>
      <c r="BA1004" s="17"/>
      <c r="BB1004" s="17"/>
      <c r="BC1004" s="17"/>
      <c r="BD1004" s="17"/>
      <c r="BE1004" s="17"/>
      <c r="BF1004" s="17"/>
      <c r="BG1004" s="17"/>
      <c r="BH1004" s="17"/>
      <c r="BI1004" s="17"/>
      <c r="BJ1004" s="17"/>
      <c r="BK1004" s="17"/>
      <c r="BL1004" s="17"/>
      <c r="BM1004" s="17"/>
      <c r="BN1004" s="17"/>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11"/>
      <c r="DW1004" s="111"/>
      <c r="DX1004" s="111"/>
      <c r="DY1004" s="111"/>
      <c r="DZ1004" s="111"/>
      <c r="EA1004" s="111"/>
      <c r="EB1004" s="17"/>
      <c r="EC1004" s="17"/>
      <c r="ED1004" s="17"/>
      <c r="EE1004" s="17"/>
      <c r="EF1004" s="17"/>
      <c r="EG1004" s="17"/>
      <c r="EH1004" s="17"/>
      <c r="EI1004" s="17"/>
      <c r="EJ1004" s="17"/>
      <c r="EK1004" s="17"/>
    </row>
    <row r="1005" spans="1:141" ht="16.5" customHeight="1">
      <c r="A1005" s="17"/>
      <c r="B1005" s="17"/>
      <c r="C1005" s="17"/>
      <c r="D1005" s="145"/>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c r="AA1005" s="17"/>
      <c r="AB1005" s="17"/>
      <c r="AC1005" s="17"/>
      <c r="AD1005" s="17"/>
      <c r="AE1005" s="17"/>
      <c r="AF1005" s="17"/>
      <c r="AG1005" s="17"/>
      <c r="AH1005" s="146"/>
      <c r="AI1005" s="146"/>
      <c r="AJ1005" s="17"/>
      <c r="AK1005" s="17"/>
      <c r="AL1005" s="146"/>
      <c r="AM1005" s="146"/>
      <c r="AN1005" s="17"/>
      <c r="AO1005" s="17"/>
      <c r="AP1005" s="17"/>
      <c r="AQ1005" s="17"/>
      <c r="AR1005" s="17"/>
      <c r="AS1005" s="17"/>
      <c r="AT1005" s="17"/>
      <c r="AU1005" s="17"/>
      <c r="AV1005" s="17"/>
      <c r="AW1005" s="17"/>
      <c r="AX1005" s="17"/>
      <c r="AY1005" s="17"/>
      <c r="AZ1005" s="17"/>
      <c r="BA1005" s="17"/>
      <c r="BB1005" s="17"/>
      <c r="BC1005" s="17"/>
      <c r="BD1005" s="17"/>
      <c r="BE1005" s="17"/>
      <c r="BF1005" s="17"/>
      <c r="BG1005" s="17"/>
      <c r="BH1005" s="17"/>
      <c r="BI1005" s="17"/>
      <c r="BJ1005" s="17"/>
      <c r="BK1005" s="17"/>
      <c r="BL1005" s="17"/>
      <c r="BM1005" s="17"/>
      <c r="BN1005" s="17"/>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11"/>
      <c r="DW1005" s="111"/>
      <c r="DX1005" s="111"/>
      <c r="DY1005" s="111"/>
      <c r="DZ1005" s="111"/>
      <c r="EA1005" s="111"/>
      <c r="EB1005" s="17"/>
      <c r="EC1005" s="17"/>
      <c r="ED1005" s="17"/>
      <c r="EE1005" s="17"/>
      <c r="EF1005" s="17"/>
      <c r="EG1005" s="17"/>
      <c r="EH1005" s="17"/>
      <c r="EI1005" s="17"/>
      <c r="EJ1005" s="17"/>
      <c r="EK1005" s="17"/>
    </row>
    <row r="1006" spans="1:141" ht="16.5" customHeight="1">
      <c r="A1006" s="17"/>
      <c r="B1006" s="17"/>
      <c r="C1006" s="17"/>
      <c r="D1006" s="145"/>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c r="AA1006" s="17"/>
      <c r="AB1006" s="17"/>
      <c r="AC1006" s="17"/>
      <c r="AD1006" s="17"/>
      <c r="AE1006" s="17"/>
      <c r="AF1006" s="17"/>
      <c r="AG1006" s="17"/>
      <c r="AH1006" s="146"/>
      <c r="AI1006" s="146"/>
      <c r="AJ1006" s="17"/>
      <c r="AK1006" s="17"/>
      <c r="AL1006" s="146"/>
      <c r="AM1006" s="146"/>
      <c r="AN1006" s="17"/>
      <c r="AO1006" s="17"/>
      <c r="AP1006" s="17"/>
      <c r="AQ1006" s="17"/>
      <c r="AR1006" s="17"/>
      <c r="AS1006" s="17"/>
      <c r="AT1006" s="17"/>
      <c r="AU1006" s="17"/>
      <c r="AV1006" s="17"/>
      <c r="AW1006" s="17"/>
      <c r="AX1006" s="17"/>
      <c r="AY1006" s="17"/>
      <c r="AZ1006" s="17"/>
      <c r="BA1006" s="17"/>
      <c r="BB1006" s="17"/>
      <c r="BC1006" s="17"/>
      <c r="BD1006" s="17"/>
      <c r="BE1006" s="17"/>
      <c r="BF1006" s="17"/>
      <c r="BG1006" s="17"/>
      <c r="BH1006" s="17"/>
      <c r="BI1006" s="17"/>
      <c r="BJ1006" s="17"/>
      <c r="BK1006" s="17"/>
      <c r="BL1006" s="17"/>
      <c r="BM1006" s="17"/>
      <c r="BN1006" s="17"/>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11"/>
      <c r="DW1006" s="111"/>
      <c r="DX1006" s="111"/>
      <c r="DY1006" s="111"/>
      <c r="DZ1006" s="111"/>
      <c r="EA1006" s="111"/>
      <c r="EB1006" s="17"/>
      <c r="EC1006" s="17"/>
      <c r="ED1006" s="17"/>
      <c r="EE1006" s="17"/>
      <c r="EF1006" s="17"/>
      <c r="EG1006" s="17"/>
      <c r="EH1006" s="17"/>
      <c r="EI1006" s="17"/>
      <c r="EJ1006" s="17"/>
      <c r="EK1006" s="17"/>
    </row>
    <row r="1007" spans="1:141" ht="16.5" customHeight="1">
      <c r="A1007" s="17"/>
      <c r="B1007" s="17"/>
      <c r="C1007" s="17"/>
      <c r="D1007" s="145"/>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c r="AA1007" s="17"/>
      <c r="AB1007" s="17"/>
      <c r="AC1007" s="17"/>
      <c r="AD1007" s="17"/>
      <c r="AE1007" s="17"/>
      <c r="AF1007" s="17"/>
      <c r="AG1007" s="17"/>
      <c r="AH1007" s="146"/>
      <c r="AI1007" s="146"/>
      <c r="AJ1007" s="17"/>
      <c r="AK1007" s="17"/>
      <c r="AL1007" s="146"/>
      <c r="AM1007" s="146"/>
      <c r="AN1007" s="17"/>
      <c r="AO1007" s="17"/>
      <c r="AP1007" s="17"/>
      <c r="AQ1007" s="17"/>
      <c r="AR1007" s="17"/>
      <c r="AS1007" s="17"/>
      <c r="AT1007" s="17"/>
      <c r="AU1007" s="17"/>
      <c r="AV1007" s="17"/>
      <c r="AW1007" s="17"/>
      <c r="AX1007" s="17"/>
      <c r="AY1007" s="17"/>
      <c r="AZ1007" s="17"/>
      <c r="BA1007" s="17"/>
      <c r="BB1007" s="17"/>
      <c r="BC1007" s="17"/>
      <c r="BD1007" s="17"/>
      <c r="BE1007" s="17"/>
      <c r="BF1007" s="17"/>
      <c r="BG1007" s="17"/>
      <c r="BH1007" s="17"/>
      <c r="BI1007" s="17"/>
      <c r="BJ1007" s="17"/>
      <c r="BK1007" s="17"/>
      <c r="BL1007" s="17"/>
      <c r="BM1007" s="17"/>
      <c r="BN1007" s="17"/>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11"/>
      <c r="DW1007" s="111"/>
      <c r="DX1007" s="111"/>
      <c r="DY1007" s="111"/>
      <c r="DZ1007" s="111"/>
      <c r="EA1007" s="111"/>
      <c r="EB1007" s="17"/>
      <c r="EC1007" s="17"/>
      <c r="ED1007" s="17"/>
      <c r="EE1007" s="17"/>
      <c r="EF1007" s="17"/>
      <c r="EG1007" s="17"/>
      <c r="EH1007" s="17"/>
      <c r="EI1007" s="17"/>
      <c r="EJ1007" s="17"/>
      <c r="EK1007" s="17"/>
    </row>
  </sheetData>
  <mergeCells count="38">
    <mergeCell ref="DA11:DD11"/>
    <mergeCell ref="DE11:DH11"/>
    <mergeCell ref="DI11:DL11"/>
    <mergeCell ref="DM11:DP11"/>
    <mergeCell ref="DQ11:DT11"/>
    <mergeCell ref="AR11:BG11"/>
    <mergeCell ref="BI11:BL11"/>
    <mergeCell ref="CO11:CR11"/>
    <mergeCell ref="CS11:CV11"/>
    <mergeCell ref="CW11:CZ11"/>
    <mergeCell ref="BM11:BP11"/>
    <mergeCell ref="BQ11:BT11"/>
    <mergeCell ref="BU11:BX11"/>
    <mergeCell ref="BY11:CB11"/>
    <mergeCell ref="CC11:CF11"/>
    <mergeCell ref="CG11:CJ11"/>
    <mergeCell ref="CK11:CN11"/>
    <mergeCell ref="D5:EG5"/>
    <mergeCell ref="D6:EG6"/>
    <mergeCell ref="DU8:EG8"/>
    <mergeCell ref="A9:EG9"/>
    <mergeCell ref="C10:AC10"/>
    <mergeCell ref="AD10:AO10"/>
    <mergeCell ref="BI10:DU10"/>
    <mergeCell ref="DV10:EA10"/>
    <mergeCell ref="EB10:EG10"/>
    <mergeCell ref="B10:B12"/>
    <mergeCell ref="A10:A12"/>
    <mergeCell ref="I11:J11"/>
    <mergeCell ref="K11:L11"/>
    <mergeCell ref="M11:AB11"/>
    <mergeCell ref="AN11:AO11"/>
    <mergeCell ref="AP11:AQ11"/>
    <mergeCell ref="A1:EG1"/>
    <mergeCell ref="A2:EG2"/>
    <mergeCell ref="A3:C3"/>
    <mergeCell ref="D3:EG3"/>
    <mergeCell ref="D4:EG4"/>
  </mergeCells>
  <dataValidations count="10">
    <dataValidation type="list" allowBlank="1" showErrorMessage="1" sqref="G7" xr:uid="{00000000-0002-0000-0000-000000000000}">
      <formula1>INDIRECT($B$7)</formula1>
    </dataValidation>
    <dataValidation type="list" allowBlank="1" showErrorMessage="1" sqref="F8" xr:uid="{00000000-0002-0000-0000-000001000000}">
      <formula1>INDIRECT($B$8)</formula1>
    </dataValidation>
    <dataValidation type="custom" allowBlank="1" showInputMessage="1" showErrorMessage="1" prompt="Escriba el Objetivo general de la política pública." sqref="A9 EH9:EK9" xr:uid="{00000000-0002-0000-0000-000002000000}">
      <formula1>ISTEXT(A9)</formula1>
    </dataValidation>
    <dataValidation type="decimal" allowBlank="1" showErrorMessage="1" sqref="I26:I27" xr:uid="{00000000-0002-0000-0000-000003000000}">
      <formula1>1</formula1>
      <formula2>500000000</formula2>
    </dataValidation>
    <dataValidation type="date" allowBlank="1" showErrorMessage="1" sqref="B4:B6 C5 C6" xr:uid="{00000000-0002-0000-0000-000004000000}">
      <formula1>36526</formula1>
      <formula2>55153</formula2>
    </dataValidation>
    <dataValidation type="custom" allowBlank="1" showInputMessage="1" showErrorMessage="1" prompt="La celda es de solo texto" sqref="A13:A53" xr:uid="{00000000-0002-0000-0000-000005000000}">
      <formula1>ISTEXT(A13)</formula1>
    </dataValidation>
    <dataValidation type="list" allowBlank="1" showErrorMessage="1" sqref="BV8" xr:uid="{00000000-0002-0000-0000-000006000000}">
      <formula1>INDIRECT($AX$8)</formula1>
    </dataValidation>
    <dataValidation type="list" allowBlank="1" showErrorMessage="1" sqref="H13:H53 AK13:AK53" xr:uid="{00000000-0002-0000-0000-000007000000}">
      <formula1>ANUALIZACIÓN</formula1>
    </dataValidation>
    <dataValidation type="list" allowBlank="1" showErrorMessage="1" sqref="AH8" xr:uid="{00000000-0002-0000-0000-000008000000}">
      <formula1>INDIRECT($Q$8)</formula1>
    </dataValidation>
    <dataValidation type="custom" allowBlank="1" showInputMessage="1" showErrorMessage="1" prompt="La celda debe contener solo texto" sqref="ED13 EC18:ED18 EC20:ED20 ED33 DY13:DY53" xr:uid="{00000000-0002-0000-0000-000009000000}">
      <formula1>ISTEXT(DY13)</formula1>
    </dataValidation>
  </dataValidations>
  <hyperlinks>
    <hyperlink ref="EG47" r:id="rId1" xr:uid="{00000000-0004-0000-0000-000000000000}"/>
    <hyperlink ref="EG48" r:id="rId2" xr:uid="{00000000-0004-0000-0000-000001000000}"/>
  </hyperlinks>
  <pageMargins left="0.7" right="0.7" top="0.75" bottom="0.75" header="0" footer="0"/>
  <pageSetup paperSize="9" scale="15" fitToWidth="0" orientation="landscape" r:id="rId3"/>
  <rowBreaks count="1" manualBreakCount="1">
    <brk id="647" max="16383" man="1"/>
  </rowBreaks>
  <colBreaks count="2" manualBreakCount="2">
    <brk id="39" max="51" man="1"/>
    <brk id="92" max="51" man="1"/>
  </colBreaks>
  <extLst>
    <ext xmlns:x14="http://schemas.microsoft.com/office/spreadsheetml/2009/9/main" uri="{CCE6A557-97BC-4b89-ADB6-D9C93CAAB3DF}">
      <x14:dataValidations xmlns:xm="http://schemas.microsoft.com/office/excel/2006/main" count="3">
        <x14:dataValidation type="list" allowBlank="1" showErrorMessage="1" xr:uid="{00000000-0002-0000-0000-00000A000000}">
          <x14:formula1>
            <xm:f>Desplegables!$I$4:$I$18</xm:f>
          </x14:formula1>
          <xm:sqref>B7:C7 B8:D8 Q8</xm:sqref>
        </x14:dataValidation>
        <x14:dataValidation type="list" allowBlank="1" showInputMessage="1" showErrorMessage="1" prompt="Seleccione de la lista. Identifique los sectores corresponsables, utilice una columna para cada sector con su respectiva entidad." xr:uid="{00000000-0002-0000-0000-00000B000000}">
          <x14:formula1>
            <xm:f>Desplegables!$I$4:$I$18</xm:f>
          </x14:formula1>
          <xm:sqref>AX8</xm:sqref>
        </x14:dataValidation>
        <x14:dataValidation type="list" allowBlank="1" showErrorMessage="1" xr:uid="{00000000-0002-0000-0000-00000C000000}">
          <x14:formula1>
            <xm:f>Desplegables!$L$24:$L$39</xm:f>
          </x14:formula1>
          <xm:sqref>AH13:AH53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4" workbookViewId="0">
      <selection activeCell="B19" sqref="B19"/>
    </sheetView>
  </sheetViews>
  <sheetFormatPr baseColWidth="10" defaultColWidth="14.42578125" defaultRowHeight="15" customHeight="1"/>
  <cols>
    <col min="1" max="1" width="19.7109375" customWidth="1"/>
    <col min="2" max="2" width="109.85546875" customWidth="1"/>
    <col min="3" max="6" width="11.42578125" customWidth="1"/>
    <col min="7" max="26" width="10.7109375" customWidth="1"/>
  </cols>
  <sheetData>
    <row r="1" spans="1:26" ht="15.75" customHeight="1">
      <c r="A1" s="701" t="s">
        <v>279</v>
      </c>
      <c r="B1" s="702"/>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ht="37.5" customHeight="1">
      <c r="A2" s="703" t="s">
        <v>280</v>
      </c>
      <c r="B2" s="704"/>
      <c r="C2" s="149"/>
      <c r="D2" s="149"/>
      <c r="E2" s="149"/>
      <c r="F2" s="149"/>
      <c r="G2" s="149"/>
      <c r="H2" s="149"/>
      <c r="I2" s="149"/>
      <c r="J2" s="149"/>
      <c r="K2" s="149"/>
      <c r="L2" s="149"/>
      <c r="M2" s="149"/>
      <c r="N2" s="149"/>
      <c r="O2" s="149"/>
      <c r="P2" s="149"/>
      <c r="Q2" s="149"/>
      <c r="R2" s="149"/>
      <c r="S2" s="149"/>
      <c r="T2" s="149"/>
      <c r="U2" s="149"/>
      <c r="V2" s="149"/>
      <c r="W2" s="149"/>
      <c r="X2" s="149"/>
      <c r="Y2" s="149"/>
      <c r="Z2" s="149"/>
    </row>
    <row r="3" spans="1:26" ht="15.75" customHeight="1">
      <c r="A3" s="150" t="s">
        <v>281</v>
      </c>
      <c r="B3" s="151" t="s">
        <v>282</v>
      </c>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ht="37.5" customHeight="1">
      <c r="A4" s="705" t="s">
        <v>283</v>
      </c>
      <c r="B4" s="152" t="s">
        <v>284</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ht="15.75" customHeight="1">
      <c r="A5" s="699"/>
      <c r="B5" s="153" t="s">
        <v>285</v>
      </c>
      <c r="C5" s="149"/>
      <c r="D5" s="149"/>
      <c r="E5" s="149"/>
      <c r="F5" s="149"/>
      <c r="G5" s="149"/>
      <c r="H5" s="149"/>
      <c r="I5" s="149"/>
      <c r="J5" s="149"/>
      <c r="K5" s="149"/>
      <c r="L5" s="149"/>
      <c r="M5" s="149"/>
      <c r="N5" s="149"/>
      <c r="O5" s="149"/>
      <c r="P5" s="149"/>
      <c r="Q5" s="149"/>
      <c r="R5" s="149"/>
      <c r="S5" s="149"/>
      <c r="T5" s="149"/>
      <c r="U5" s="149"/>
      <c r="V5" s="149"/>
      <c r="W5" s="149"/>
      <c r="X5" s="149"/>
      <c r="Y5" s="149"/>
      <c r="Z5" s="149"/>
    </row>
    <row r="6" spans="1:26" ht="15.75" customHeight="1">
      <c r="A6" s="699"/>
      <c r="B6" s="154" t="s">
        <v>286</v>
      </c>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ht="15.75" customHeight="1">
      <c r="A7" s="699"/>
      <c r="B7" s="154" t="s">
        <v>287</v>
      </c>
      <c r="C7" s="149"/>
      <c r="D7" s="149"/>
      <c r="E7" s="149"/>
      <c r="F7" s="149"/>
      <c r="G7" s="149"/>
      <c r="H7" s="149"/>
      <c r="I7" s="149"/>
      <c r="J7" s="149"/>
      <c r="K7" s="149"/>
      <c r="L7" s="149"/>
      <c r="M7" s="149"/>
      <c r="N7" s="149"/>
      <c r="O7" s="149"/>
      <c r="P7" s="149"/>
      <c r="Q7" s="149"/>
      <c r="R7" s="149"/>
      <c r="S7" s="149"/>
      <c r="T7" s="149"/>
      <c r="U7" s="149"/>
      <c r="V7" s="149"/>
      <c r="W7" s="149"/>
      <c r="X7" s="149"/>
      <c r="Y7" s="149"/>
      <c r="Z7" s="149"/>
    </row>
    <row r="8" spans="1:26" ht="15.75" customHeight="1">
      <c r="A8" s="699"/>
      <c r="B8" s="153" t="s">
        <v>288</v>
      </c>
      <c r="C8" s="149"/>
      <c r="D8" s="149"/>
      <c r="E8" s="149"/>
      <c r="F8" s="149"/>
      <c r="G8" s="149"/>
      <c r="H8" s="149"/>
      <c r="I8" s="149"/>
      <c r="J8" s="149"/>
      <c r="K8" s="149"/>
      <c r="L8" s="149"/>
      <c r="M8" s="149"/>
      <c r="N8" s="149"/>
      <c r="O8" s="149"/>
      <c r="P8" s="149"/>
      <c r="Q8" s="149"/>
      <c r="R8" s="149"/>
      <c r="S8" s="149"/>
      <c r="T8" s="149"/>
      <c r="U8" s="149"/>
      <c r="V8" s="149"/>
      <c r="W8" s="149"/>
      <c r="X8" s="149"/>
      <c r="Y8" s="149"/>
      <c r="Z8" s="149"/>
    </row>
    <row r="9" spans="1:26" ht="15.75" customHeight="1">
      <c r="A9" s="699"/>
      <c r="B9" s="153" t="s">
        <v>289</v>
      </c>
      <c r="C9" s="149"/>
      <c r="D9" s="149"/>
      <c r="E9" s="149"/>
      <c r="F9" s="149"/>
      <c r="G9" s="149"/>
      <c r="H9" s="149"/>
      <c r="I9" s="149"/>
      <c r="J9" s="149"/>
      <c r="K9" s="149"/>
      <c r="L9" s="149"/>
      <c r="M9" s="149"/>
      <c r="N9" s="149"/>
      <c r="O9" s="149"/>
      <c r="P9" s="149"/>
      <c r="Q9" s="149"/>
      <c r="R9" s="149"/>
      <c r="S9" s="149"/>
      <c r="T9" s="149"/>
      <c r="U9" s="149"/>
      <c r="V9" s="149"/>
      <c r="W9" s="149"/>
      <c r="X9" s="149"/>
      <c r="Y9" s="149"/>
      <c r="Z9" s="149"/>
    </row>
    <row r="10" spans="1:26" ht="15.75" customHeight="1">
      <c r="A10" s="700"/>
      <c r="B10" s="153" t="s">
        <v>290</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1" spans="1:26" ht="15.75" customHeight="1">
      <c r="A11" s="698" t="s">
        <v>291</v>
      </c>
      <c r="B11" s="154" t="s">
        <v>292</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row>
    <row r="12" spans="1:26" ht="15.75" customHeight="1">
      <c r="A12" s="699"/>
      <c r="B12" s="154" t="s">
        <v>293</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row>
    <row r="13" spans="1:26" ht="15.75" customHeight="1">
      <c r="A13" s="700"/>
      <c r="B13" s="154" t="s">
        <v>294</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4" spans="1:26" ht="82.5" customHeight="1">
      <c r="A14" s="698" t="s">
        <v>295</v>
      </c>
      <c r="B14" s="155" t="s">
        <v>296</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ht="15.75" customHeight="1">
      <c r="A15" s="699"/>
      <c r="B15" s="154" t="s">
        <v>297</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26" ht="15.75" customHeight="1">
      <c r="A16" s="699"/>
      <c r="B16" s="155" t="s">
        <v>298</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7" spans="1:26" ht="15.75" customHeight="1">
      <c r="A17" s="699"/>
      <c r="B17" s="154" t="s">
        <v>299</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row>
    <row r="18" spans="1:26" ht="15.75" customHeight="1">
      <c r="A18" s="699"/>
      <c r="B18" s="154" t="s">
        <v>300</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row>
    <row r="19" spans="1:26" ht="385.5" customHeight="1">
      <c r="A19" s="699"/>
      <c r="B19" s="154" t="s">
        <v>301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ht="15.75" customHeight="1">
      <c r="A20" s="699"/>
      <c r="B20" s="154" t="s">
        <v>302</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26" ht="49.5" customHeight="1">
      <c r="A21" s="699"/>
      <c r="B21" s="154" t="s">
        <v>303</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5.75" customHeight="1">
      <c r="A22" s="699"/>
      <c r="B22" s="154" t="s">
        <v>304</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51.75" customHeight="1">
      <c r="A23" s="699"/>
      <c r="B23" s="154" t="s">
        <v>305</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5.75" customHeight="1">
      <c r="A24" s="700"/>
      <c r="B24" s="154" t="s">
        <v>306</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73.25" customHeight="1">
      <c r="A25" s="698" t="s">
        <v>307</v>
      </c>
      <c r="B25" s="154" t="s">
        <v>308</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31.5">
      <c r="A26" s="699"/>
      <c r="B26" s="153" t="s">
        <v>309</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31.5">
      <c r="A27" s="700"/>
      <c r="B27" s="153" t="s">
        <v>310</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5.75" customHeight="1">
      <c r="A28" s="156" t="s">
        <v>20</v>
      </c>
      <c r="B28" s="154" t="s">
        <v>311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5.75" customHeight="1">
      <c r="A29" s="156" t="s">
        <v>312</v>
      </c>
      <c r="B29" s="154" t="s">
        <v>313</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5.75" customHeight="1">
      <c r="A30" s="157"/>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5.75" customHeight="1">
      <c r="A31" s="157"/>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5.75" customHeight="1">
      <c r="A32" s="15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5.75" customHeight="1">
      <c r="A33" s="157"/>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5.75" customHeight="1">
      <c r="A34" s="157"/>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5.75" customHeight="1">
      <c r="A35" s="157"/>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5.75" customHeight="1">
      <c r="A36" s="157"/>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5.75" customHeight="1">
      <c r="A37" s="157"/>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5.75" customHeight="1">
      <c r="A38" s="15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5.75" customHeight="1">
      <c r="A39" s="157"/>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5.75" customHeight="1">
      <c r="A40" s="157"/>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5.75" customHeight="1">
      <c r="A41" s="157"/>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5.75" customHeight="1">
      <c r="A42" s="157"/>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5.75" customHeight="1">
      <c r="A43" s="157"/>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5.75" customHeight="1">
      <c r="A44" s="157"/>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5.75" customHeight="1">
      <c r="A45" s="157"/>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5.75" customHeight="1">
      <c r="A46" s="157"/>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5.75" customHeight="1">
      <c r="A47" s="157"/>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5.75" customHeight="1">
      <c r="A48" s="157"/>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5.75" customHeight="1">
      <c r="A49" s="157"/>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5.75" customHeight="1">
      <c r="A50" s="157"/>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5.75" customHeight="1">
      <c r="A51" s="15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5.75" customHeight="1">
      <c r="A52" s="157"/>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5.75" customHeight="1">
      <c r="A53" s="157"/>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5.75" customHeight="1">
      <c r="A54" s="157"/>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5.75" customHeight="1">
      <c r="A55" s="157"/>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5.75" customHeight="1">
      <c r="A56" s="15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5.75" customHeight="1">
      <c r="A57" s="15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5.75" customHeight="1">
      <c r="A58" s="15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5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5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5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5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5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5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5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57"/>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57"/>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57"/>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57"/>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57"/>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57"/>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57"/>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57"/>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57"/>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57"/>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57"/>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57"/>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57"/>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57"/>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57"/>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57"/>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57"/>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57"/>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57"/>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57"/>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57"/>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57"/>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57"/>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57"/>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57"/>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57"/>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57"/>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57"/>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57"/>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57"/>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57"/>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57"/>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57"/>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57"/>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57"/>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57"/>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57"/>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57"/>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57"/>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57"/>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57"/>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57"/>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57"/>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57"/>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57"/>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57"/>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57"/>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57"/>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57"/>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57"/>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57"/>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57"/>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57"/>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57"/>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57"/>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57"/>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57"/>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57"/>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57"/>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57"/>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57"/>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57"/>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57"/>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57"/>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57"/>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57"/>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57"/>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57"/>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57"/>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57"/>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57"/>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57"/>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57"/>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57"/>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57"/>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57"/>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57"/>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57"/>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57"/>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57"/>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57"/>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57"/>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57"/>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57"/>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57"/>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57"/>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57"/>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57"/>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57"/>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57"/>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57"/>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57"/>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57"/>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57"/>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57"/>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57"/>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57"/>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57"/>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57"/>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57"/>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57"/>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57"/>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57"/>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57"/>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57"/>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57"/>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57"/>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57"/>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57"/>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57"/>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57"/>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57"/>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57"/>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57"/>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57"/>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57"/>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57"/>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57"/>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57"/>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57"/>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57"/>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57"/>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57"/>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57"/>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57"/>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57"/>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57"/>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57"/>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57"/>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57"/>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57"/>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57"/>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57"/>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57"/>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57"/>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57"/>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57"/>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57"/>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57"/>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57"/>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57"/>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57"/>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57"/>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57"/>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57"/>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57"/>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57"/>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57"/>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57"/>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57"/>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57"/>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57"/>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57"/>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57"/>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57"/>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57"/>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57"/>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57"/>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57"/>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57"/>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57"/>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57"/>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57"/>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57"/>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57"/>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57"/>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57"/>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57"/>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57"/>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57"/>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57"/>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57"/>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57"/>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57"/>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57"/>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57"/>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57"/>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57"/>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57"/>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57"/>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57"/>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57"/>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57"/>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57"/>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57"/>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57"/>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57"/>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57"/>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57"/>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57"/>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57"/>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57"/>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57"/>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57"/>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57"/>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57"/>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57"/>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57"/>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57"/>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57"/>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57"/>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57"/>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57"/>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57"/>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57"/>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57"/>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57"/>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57"/>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57"/>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57"/>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57"/>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57"/>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57"/>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57"/>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57"/>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57"/>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57"/>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57"/>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57"/>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57"/>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57"/>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57"/>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57"/>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57"/>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57"/>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57"/>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57"/>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57"/>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57"/>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57"/>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57"/>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57"/>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57"/>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57"/>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57"/>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57"/>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57"/>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57"/>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57"/>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57"/>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57"/>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57"/>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57"/>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57"/>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57"/>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57"/>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57"/>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57"/>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57"/>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57"/>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57"/>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57"/>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57"/>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57"/>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57"/>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57"/>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57"/>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57"/>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57"/>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57"/>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57"/>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57"/>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57"/>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57"/>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57"/>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57"/>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57"/>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57"/>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57"/>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57"/>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57"/>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57"/>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57"/>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57"/>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57"/>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57"/>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57"/>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57"/>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57"/>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57"/>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57"/>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57"/>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57"/>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57"/>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57"/>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57"/>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57"/>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57"/>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57"/>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57"/>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57"/>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57"/>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57"/>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57"/>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57"/>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57"/>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57"/>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57"/>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57"/>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57"/>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57"/>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57"/>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57"/>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57"/>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57"/>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57"/>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57"/>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57"/>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57"/>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57"/>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57"/>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57"/>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57"/>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57"/>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57"/>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57"/>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57"/>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57"/>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57"/>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57"/>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57"/>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57"/>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57"/>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57"/>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57"/>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57"/>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57"/>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57"/>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57"/>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57"/>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57"/>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57"/>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57"/>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57"/>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57"/>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57"/>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57"/>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57"/>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57"/>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57"/>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57"/>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57"/>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57"/>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57"/>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57"/>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57"/>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57"/>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57"/>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57"/>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57"/>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57"/>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57"/>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57"/>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57"/>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57"/>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57"/>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57"/>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57"/>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57"/>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57"/>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57"/>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57"/>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57"/>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57"/>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57"/>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57"/>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57"/>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57"/>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57"/>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57"/>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57"/>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57"/>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57"/>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57"/>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57"/>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57"/>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57"/>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57"/>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57"/>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57"/>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57"/>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57"/>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57"/>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57"/>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57"/>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57"/>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57"/>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57"/>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57"/>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57"/>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57"/>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57"/>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57"/>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57"/>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57"/>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57"/>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57"/>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57"/>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57"/>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57"/>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57"/>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57"/>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57"/>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57"/>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57"/>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57"/>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57"/>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57"/>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57"/>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57"/>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57"/>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57"/>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57"/>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57"/>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57"/>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57"/>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57"/>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57"/>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57"/>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57"/>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57"/>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57"/>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57"/>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57"/>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57"/>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57"/>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57"/>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57"/>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57"/>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57"/>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57"/>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57"/>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57"/>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57"/>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57"/>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57"/>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57"/>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57"/>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57"/>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57"/>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57"/>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57"/>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57"/>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57"/>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57"/>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57"/>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57"/>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57"/>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57"/>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57"/>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57"/>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57"/>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57"/>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57"/>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57"/>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57"/>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57"/>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57"/>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57"/>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57"/>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57"/>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57"/>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57"/>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57"/>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57"/>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57"/>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57"/>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57"/>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57"/>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57"/>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57"/>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57"/>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57"/>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57"/>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57"/>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57"/>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57"/>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57"/>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57"/>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57"/>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57"/>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57"/>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57"/>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57"/>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57"/>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57"/>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57"/>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57"/>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57"/>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57"/>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57"/>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57"/>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57"/>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57"/>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57"/>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57"/>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57"/>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57"/>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57"/>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57"/>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57"/>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57"/>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57"/>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57"/>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57"/>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57"/>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57"/>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57"/>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57"/>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57"/>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57"/>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57"/>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57"/>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57"/>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57"/>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57"/>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57"/>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57"/>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57"/>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57"/>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57"/>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57"/>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57"/>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57"/>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57"/>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57"/>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57"/>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57"/>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57"/>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57"/>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57"/>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57"/>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57"/>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57"/>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57"/>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57"/>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57"/>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57"/>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57"/>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57"/>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57"/>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57"/>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57"/>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57"/>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57"/>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57"/>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57"/>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57"/>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57"/>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57"/>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57"/>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57"/>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57"/>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57"/>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57"/>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57"/>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57"/>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57"/>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57"/>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57"/>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57"/>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57"/>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57"/>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57"/>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57"/>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57"/>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57"/>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57"/>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57"/>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57"/>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57"/>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57"/>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57"/>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57"/>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57"/>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57"/>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57"/>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57"/>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57"/>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57"/>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57"/>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57"/>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57"/>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57"/>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57"/>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57"/>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57"/>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57"/>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57"/>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57"/>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57"/>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57"/>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57"/>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57"/>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57"/>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57"/>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57"/>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57"/>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57"/>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57"/>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57"/>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57"/>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57"/>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57"/>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57"/>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57"/>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57"/>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57"/>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57"/>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57"/>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57"/>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57"/>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57"/>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57"/>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57"/>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57"/>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57"/>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57"/>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57"/>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57"/>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57"/>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57"/>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57"/>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57"/>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57"/>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57"/>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57"/>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57"/>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57"/>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57"/>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57"/>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57"/>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57"/>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57"/>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57"/>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57"/>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57"/>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57"/>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57"/>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57"/>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57"/>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57"/>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57"/>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57"/>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57"/>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57"/>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57"/>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57"/>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57"/>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57"/>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57"/>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57"/>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57"/>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57"/>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57"/>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57"/>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57"/>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57"/>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57"/>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57"/>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57"/>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57"/>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57"/>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57"/>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57"/>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57"/>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57"/>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57"/>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57"/>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57"/>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57"/>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57"/>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57"/>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57"/>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57"/>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57"/>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57"/>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57"/>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57"/>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57"/>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57"/>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57"/>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57"/>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57"/>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57"/>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57"/>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57"/>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57"/>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57"/>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57"/>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57"/>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57"/>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57"/>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57"/>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57"/>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57"/>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57"/>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57"/>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57"/>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57"/>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57"/>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57"/>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57"/>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57"/>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57"/>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57"/>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57"/>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57"/>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57"/>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57"/>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57"/>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57"/>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57"/>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57"/>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57"/>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57"/>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57"/>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57"/>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57"/>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57"/>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57"/>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57"/>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57"/>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57"/>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57"/>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57"/>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57"/>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57"/>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57"/>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57"/>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57"/>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57"/>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57"/>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57"/>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57"/>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57"/>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57"/>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57"/>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57"/>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57"/>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57"/>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57"/>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57"/>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57"/>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57"/>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57"/>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57"/>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57"/>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57"/>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57"/>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57"/>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57"/>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57"/>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57"/>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57"/>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57"/>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57"/>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57"/>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57"/>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57"/>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57"/>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57"/>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57"/>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57"/>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57"/>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57"/>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57"/>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57"/>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57"/>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57"/>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57"/>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57"/>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57"/>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57"/>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57"/>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57"/>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57"/>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57"/>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57"/>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57"/>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57"/>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57"/>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57"/>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57"/>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57"/>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57"/>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57"/>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57"/>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57"/>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57"/>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57"/>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57"/>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57"/>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57"/>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57"/>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57"/>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57"/>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57"/>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57"/>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57"/>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57"/>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57"/>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57"/>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57"/>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57"/>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57"/>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57"/>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57"/>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57"/>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57"/>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57"/>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57"/>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57"/>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57"/>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57"/>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57"/>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57"/>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57"/>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57"/>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57"/>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57"/>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57"/>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57"/>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57"/>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57"/>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57"/>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57"/>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57"/>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57"/>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57"/>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57"/>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57"/>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57"/>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57"/>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57"/>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57"/>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57"/>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57"/>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57"/>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57"/>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57"/>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57"/>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57"/>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57"/>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57"/>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57"/>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57"/>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57"/>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57"/>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57"/>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57"/>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57"/>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57"/>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57"/>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57"/>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57"/>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57"/>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57"/>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57"/>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57"/>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57"/>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57"/>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57"/>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57"/>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57"/>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57"/>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57"/>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57"/>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57"/>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57"/>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57"/>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57"/>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57"/>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57"/>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57"/>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57"/>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57"/>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57"/>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57"/>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57"/>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57"/>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57"/>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57"/>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57"/>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57"/>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57"/>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57"/>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57"/>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57"/>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57"/>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57"/>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57"/>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57"/>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57"/>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57"/>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57"/>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57"/>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57"/>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57"/>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57"/>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57"/>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57"/>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57"/>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57"/>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57"/>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57"/>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57"/>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57"/>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57"/>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57"/>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57"/>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57"/>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57"/>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57"/>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57"/>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57"/>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57"/>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57"/>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57"/>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57"/>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57"/>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57"/>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57"/>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57"/>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57"/>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57"/>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57"/>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57"/>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57"/>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57"/>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57"/>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57"/>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57"/>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57"/>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57"/>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6">
    <mergeCell ref="A25:A27"/>
    <mergeCell ref="A1:B1"/>
    <mergeCell ref="A2:B2"/>
    <mergeCell ref="A4:A10"/>
    <mergeCell ref="A11:A13"/>
    <mergeCell ref="A14:A2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4" sqref="B4"/>
    </sheetView>
  </sheetViews>
  <sheetFormatPr baseColWidth="10" defaultColWidth="14.42578125" defaultRowHeight="15" customHeight="1"/>
  <cols>
    <col min="1" max="1" width="19.7109375" customWidth="1"/>
    <col min="2" max="2" width="133.7109375" customWidth="1"/>
    <col min="3" max="6" width="11.42578125" customWidth="1"/>
    <col min="7" max="26" width="10.7109375" customWidth="1"/>
  </cols>
  <sheetData>
    <row r="1" spans="1:26">
      <c r="A1" s="701" t="s">
        <v>314</v>
      </c>
      <c r="B1" s="702"/>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c r="A2" s="158"/>
      <c r="B2" s="159" t="s">
        <v>315</v>
      </c>
      <c r="C2" s="149"/>
      <c r="D2" s="149"/>
      <c r="E2" s="149"/>
      <c r="F2" s="149"/>
      <c r="G2" s="149"/>
      <c r="H2" s="149"/>
      <c r="I2" s="149"/>
      <c r="J2" s="149"/>
      <c r="K2" s="149"/>
      <c r="L2" s="149"/>
      <c r="M2" s="149"/>
      <c r="N2" s="149"/>
      <c r="O2" s="149"/>
      <c r="P2" s="149"/>
      <c r="Q2" s="149"/>
      <c r="R2" s="149"/>
      <c r="S2" s="149"/>
      <c r="T2" s="149"/>
      <c r="U2" s="149"/>
      <c r="V2" s="149"/>
      <c r="W2" s="149"/>
      <c r="X2" s="149"/>
      <c r="Y2" s="149"/>
      <c r="Z2" s="149"/>
    </row>
    <row r="3" spans="1:26">
      <c r="A3" s="150" t="s">
        <v>281</v>
      </c>
      <c r="B3" s="160" t="s">
        <v>316</v>
      </c>
      <c r="C3" s="149"/>
      <c r="D3" s="149"/>
      <c r="E3" s="149"/>
      <c r="F3" s="149"/>
      <c r="G3" s="149"/>
      <c r="H3" s="149"/>
      <c r="I3" s="149"/>
      <c r="J3" s="149"/>
      <c r="K3" s="149"/>
      <c r="L3" s="149"/>
      <c r="M3" s="149"/>
      <c r="N3" s="149"/>
      <c r="O3" s="149"/>
      <c r="P3" s="149"/>
      <c r="Q3" s="149"/>
      <c r="R3" s="149"/>
      <c r="S3" s="149"/>
      <c r="T3" s="149"/>
      <c r="U3" s="149"/>
      <c r="V3" s="149"/>
      <c r="W3" s="149"/>
      <c r="X3" s="149"/>
      <c r="Y3" s="149"/>
      <c r="Z3" s="149"/>
    </row>
    <row r="4" spans="1:26">
      <c r="A4" s="705" t="s">
        <v>283</v>
      </c>
      <c r="B4" s="152" t="s">
        <v>317</v>
      </c>
      <c r="C4" s="149"/>
      <c r="D4" s="149"/>
      <c r="E4" s="149"/>
      <c r="F4" s="149"/>
      <c r="G4" s="149"/>
      <c r="H4" s="149"/>
      <c r="I4" s="149"/>
      <c r="J4" s="149"/>
      <c r="K4" s="149"/>
      <c r="L4" s="149"/>
      <c r="M4" s="149"/>
      <c r="N4" s="149"/>
      <c r="O4" s="149"/>
      <c r="P4" s="149"/>
      <c r="Q4" s="149"/>
      <c r="R4" s="149"/>
      <c r="S4" s="149"/>
      <c r="T4" s="149"/>
      <c r="U4" s="149"/>
      <c r="V4" s="149"/>
      <c r="W4" s="149"/>
      <c r="X4" s="149"/>
      <c r="Y4" s="149"/>
      <c r="Z4" s="149"/>
    </row>
    <row r="5" spans="1:26">
      <c r="A5" s="699"/>
      <c r="B5" s="153" t="s">
        <v>318</v>
      </c>
      <c r="C5" s="149"/>
      <c r="D5" s="149"/>
      <c r="E5" s="149"/>
      <c r="F5" s="149"/>
      <c r="G5" s="149"/>
      <c r="H5" s="149"/>
      <c r="I5" s="149"/>
      <c r="J5" s="149"/>
      <c r="K5" s="149"/>
      <c r="L5" s="149"/>
      <c r="M5" s="149"/>
      <c r="N5" s="149"/>
      <c r="O5" s="149"/>
      <c r="P5" s="149"/>
      <c r="Q5" s="149"/>
      <c r="R5" s="149"/>
      <c r="S5" s="149"/>
      <c r="T5" s="149"/>
      <c r="U5" s="149"/>
      <c r="V5" s="149"/>
      <c r="W5" s="149"/>
      <c r="X5" s="149"/>
      <c r="Y5" s="149"/>
      <c r="Z5" s="149"/>
    </row>
    <row r="6" spans="1:26">
      <c r="A6" s="699"/>
      <c r="B6" s="161" t="s">
        <v>319</v>
      </c>
      <c r="C6" s="149"/>
      <c r="D6" s="149"/>
      <c r="E6" s="149"/>
      <c r="F6" s="149"/>
      <c r="G6" s="149"/>
      <c r="H6" s="149"/>
      <c r="I6" s="149"/>
      <c r="J6" s="149"/>
      <c r="K6" s="149"/>
      <c r="L6" s="149"/>
      <c r="M6" s="149"/>
      <c r="N6" s="149"/>
      <c r="O6" s="149"/>
      <c r="P6" s="149"/>
      <c r="Q6" s="149"/>
      <c r="R6" s="149"/>
      <c r="S6" s="149"/>
      <c r="T6" s="149"/>
      <c r="U6" s="149"/>
      <c r="V6" s="149"/>
      <c r="W6" s="149"/>
      <c r="X6" s="149"/>
      <c r="Y6" s="149"/>
      <c r="Z6" s="149"/>
    </row>
    <row r="7" spans="1:26">
      <c r="A7" s="699"/>
      <c r="B7" s="154" t="s">
        <v>320</v>
      </c>
      <c r="C7" s="149"/>
      <c r="D7" s="149"/>
      <c r="E7" s="149"/>
      <c r="F7" s="149"/>
      <c r="G7" s="149"/>
      <c r="H7" s="149"/>
      <c r="I7" s="149"/>
      <c r="J7" s="149"/>
      <c r="K7" s="149"/>
      <c r="L7" s="149"/>
      <c r="M7" s="149"/>
      <c r="N7" s="149"/>
      <c r="O7" s="149"/>
      <c r="P7" s="149"/>
      <c r="Q7" s="149"/>
      <c r="R7" s="149"/>
      <c r="S7" s="149"/>
      <c r="T7" s="149"/>
      <c r="U7" s="149"/>
      <c r="V7" s="149"/>
      <c r="W7" s="149"/>
      <c r="X7" s="149"/>
      <c r="Y7" s="149"/>
      <c r="Z7" s="149"/>
    </row>
    <row r="8" spans="1:26">
      <c r="A8" s="699"/>
      <c r="B8" s="154" t="s">
        <v>321</v>
      </c>
      <c r="C8" s="149"/>
      <c r="D8" s="149"/>
      <c r="E8" s="149"/>
      <c r="F8" s="149"/>
      <c r="G8" s="149"/>
      <c r="H8" s="149"/>
      <c r="I8" s="149"/>
      <c r="J8" s="149"/>
      <c r="K8" s="149"/>
      <c r="L8" s="149"/>
      <c r="M8" s="149"/>
      <c r="N8" s="149"/>
      <c r="O8" s="149"/>
      <c r="P8" s="149"/>
      <c r="Q8" s="149"/>
      <c r="R8" s="149"/>
      <c r="S8" s="149"/>
      <c r="T8" s="149"/>
      <c r="U8" s="149"/>
      <c r="V8" s="149"/>
      <c r="W8" s="149"/>
      <c r="X8" s="149"/>
      <c r="Y8" s="149"/>
      <c r="Z8" s="149"/>
    </row>
    <row r="9" spans="1:26">
      <c r="A9" s="699"/>
      <c r="B9" s="161" t="s">
        <v>322</v>
      </c>
      <c r="C9" s="149"/>
      <c r="D9" s="149"/>
      <c r="E9" s="149"/>
      <c r="F9" s="149"/>
      <c r="G9" s="149"/>
      <c r="H9" s="149"/>
      <c r="I9" s="149"/>
      <c r="J9" s="149"/>
      <c r="K9" s="149"/>
      <c r="L9" s="149"/>
      <c r="M9" s="149"/>
      <c r="N9" s="149"/>
      <c r="O9" s="149"/>
      <c r="P9" s="149"/>
      <c r="Q9" s="149"/>
      <c r="R9" s="149"/>
      <c r="S9" s="149"/>
      <c r="T9" s="149"/>
      <c r="U9" s="149"/>
      <c r="V9" s="149"/>
      <c r="W9" s="149"/>
      <c r="X9" s="149"/>
      <c r="Y9" s="149"/>
      <c r="Z9" s="149"/>
    </row>
    <row r="10" spans="1:26">
      <c r="A10" s="699"/>
      <c r="B10" s="162" t="s">
        <v>323</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row>
    <row r="11" spans="1:26">
      <c r="A11" s="699"/>
      <c r="B11" s="154" t="s">
        <v>324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row>
    <row r="12" spans="1:26">
      <c r="A12" s="700"/>
      <c r="B12" s="153" t="s">
        <v>325</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row>
    <row r="13" spans="1:26">
      <c r="A13" s="698" t="s">
        <v>326</v>
      </c>
      <c r="B13" s="154" t="s">
        <v>327</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row>
    <row r="14" spans="1:26">
      <c r="A14" s="699"/>
      <c r="B14" s="154" t="s">
        <v>328</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c r="A15" s="699"/>
      <c r="B15" s="154" t="s">
        <v>329</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row>
    <row r="16" spans="1:26">
      <c r="A16" s="699"/>
      <c r="B16" s="154" t="s">
        <v>330</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row>
    <row r="17" spans="1:26">
      <c r="A17" s="699"/>
      <c r="B17" s="154" t="s">
        <v>331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row>
    <row r="18" spans="1:26">
      <c r="A18" s="699"/>
      <c r="B18" s="154" t="s">
        <v>332</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row>
    <row r="19" spans="1:26">
      <c r="A19" s="699"/>
      <c r="B19" s="161" t="s">
        <v>333</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row>
    <row r="20" spans="1:26">
      <c r="A20" s="699"/>
      <c r="B20" s="154" t="s">
        <v>334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row>
    <row r="21" spans="1:26">
      <c r="A21" s="699"/>
      <c r="B21" s="154" t="s">
        <v>335</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c r="A22" s="699"/>
      <c r="B22" s="154" t="s">
        <v>336</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c r="A23" s="706"/>
      <c r="B23" s="154" t="s">
        <v>337</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c r="A24" s="156" t="s">
        <v>338</v>
      </c>
      <c r="B24" s="154" t="s">
        <v>339</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c r="A25" s="156" t="s">
        <v>340</v>
      </c>
      <c r="B25" s="154" t="s">
        <v>341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c r="A26" s="156" t="s">
        <v>342</v>
      </c>
      <c r="B26" s="161" t="s">
        <v>343</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c r="A27" s="157"/>
      <c r="B27" s="163"/>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c r="A28" s="157"/>
      <c r="B28" s="163"/>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c r="A29" s="157"/>
      <c r="B29" s="163"/>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c r="A30" s="157"/>
      <c r="B30" s="163"/>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c r="A31" s="157"/>
      <c r="B31" s="163"/>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c r="A32" s="157"/>
      <c r="B32" s="163"/>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c r="A33" s="157"/>
      <c r="B33" s="163"/>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c r="A34" s="157"/>
      <c r="B34" s="163"/>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c r="A35" s="157"/>
      <c r="B35" s="163"/>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c r="A36" s="157"/>
      <c r="B36" s="163"/>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c r="A37" s="157"/>
      <c r="B37" s="163"/>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c r="A38" s="157"/>
      <c r="B38" s="163"/>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c r="A39" s="157"/>
      <c r="B39" s="163"/>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c r="A40" s="157"/>
      <c r="B40" s="163"/>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c r="A41" s="157"/>
      <c r="B41" s="163"/>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c r="A42" s="157"/>
      <c r="B42" s="163"/>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c r="A43" s="157"/>
      <c r="B43" s="163"/>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c r="A44" s="157"/>
      <c r="B44" s="163"/>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c r="A45" s="157"/>
      <c r="B45" s="163"/>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c r="A46" s="157"/>
      <c r="B46" s="163"/>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c r="A47" s="157"/>
      <c r="B47" s="163"/>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c r="A48" s="157"/>
      <c r="B48" s="163"/>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c r="A49" s="157"/>
      <c r="B49" s="163"/>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c r="A50" s="157"/>
      <c r="B50" s="163"/>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c r="A51" s="157"/>
      <c r="B51" s="163"/>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c r="A52" s="157"/>
      <c r="B52" s="163"/>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c r="A53" s="157"/>
      <c r="B53" s="163"/>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c r="A54" s="157"/>
      <c r="B54" s="163"/>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c r="A55" s="157"/>
      <c r="B55" s="163"/>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c r="A56" s="157"/>
      <c r="B56" s="163"/>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c r="A57" s="157"/>
      <c r="B57" s="163"/>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c r="A58" s="157"/>
      <c r="B58" s="163"/>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c r="A59" s="157"/>
      <c r="B59" s="163"/>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c r="A60" s="157"/>
      <c r="B60" s="163"/>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c r="A61" s="157"/>
      <c r="B61" s="163"/>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c r="A62" s="157"/>
      <c r="B62" s="163"/>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c r="A63" s="157"/>
      <c r="B63" s="163"/>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c r="A64" s="157"/>
      <c r="B64" s="163"/>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c r="A65" s="157"/>
      <c r="B65" s="163"/>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c r="A66" s="157"/>
      <c r="B66" s="163"/>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c r="A67" s="157"/>
      <c r="B67" s="163"/>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c r="A68" s="157"/>
      <c r="B68" s="163"/>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c r="A69" s="157"/>
      <c r="B69" s="163"/>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c r="A70" s="157"/>
      <c r="B70" s="163"/>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c r="A71" s="157"/>
      <c r="B71" s="163"/>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c r="A72" s="157"/>
      <c r="B72" s="163"/>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c r="A73" s="157"/>
      <c r="B73" s="163"/>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c r="A74" s="157"/>
      <c r="B74" s="163"/>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c r="A75" s="157"/>
      <c r="B75" s="163"/>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c r="A76" s="157"/>
      <c r="B76" s="163"/>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c r="A77" s="157"/>
      <c r="B77" s="163"/>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c r="A78" s="157"/>
      <c r="B78" s="163"/>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c r="A79" s="157"/>
      <c r="B79" s="163"/>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c r="A80" s="157"/>
      <c r="B80" s="163"/>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c r="A81" s="157"/>
      <c r="B81" s="163"/>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c r="A82" s="157"/>
      <c r="B82" s="163"/>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c r="A83" s="157"/>
      <c r="B83" s="163"/>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c r="A84" s="157"/>
      <c r="B84" s="163"/>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c r="A85" s="157"/>
      <c r="B85" s="163"/>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c r="A86" s="157"/>
      <c r="B86" s="163"/>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c r="A87" s="157"/>
      <c r="B87" s="163"/>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c r="A88" s="157"/>
      <c r="B88" s="163"/>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c r="A89" s="157"/>
      <c r="B89" s="163"/>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c r="A90" s="157"/>
      <c r="B90" s="163"/>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c r="A91" s="157"/>
      <c r="B91" s="163"/>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c r="A92" s="157"/>
      <c r="B92" s="163"/>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c r="A93" s="157"/>
      <c r="B93" s="163"/>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c r="A94" s="157"/>
      <c r="B94" s="163"/>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c r="A95" s="157"/>
      <c r="B95" s="163"/>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c r="A96" s="157"/>
      <c r="B96" s="163"/>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c r="A97" s="157"/>
      <c r="B97" s="163"/>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c r="A98" s="157"/>
      <c r="B98" s="163"/>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c r="A99" s="157"/>
      <c r="B99" s="163"/>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c r="A100" s="157"/>
      <c r="B100" s="163"/>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c r="A101" s="157"/>
      <c r="B101" s="163"/>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c r="A102" s="157"/>
      <c r="B102" s="163"/>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c r="A103" s="157"/>
      <c r="B103" s="163"/>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c r="A104" s="157"/>
      <c r="B104" s="163"/>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c r="A105" s="157"/>
      <c r="B105" s="163"/>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c r="A106" s="157"/>
      <c r="B106" s="163"/>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c r="A107" s="157"/>
      <c r="B107" s="163"/>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c r="A108" s="157"/>
      <c r="B108" s="163"/>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c r="A109" s="157"/>
      <c r="B109" s="163"/>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c r="A110" s="157"/>
      <c r="B110" s="163"/>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c r="A111" s="157"/>
      <c r="B111" s="163"/>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c r="A112" s="157"/>
      <c r="B112" s="163"/>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c r="A113" s="157"/>
      <c r="B113" s="163"/>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c r="A114" s="157"/>
      <c r="B114" s="163"/>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c r="A115" s="157"/>
      <c r="B115" s="163"/>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c r="A116" s="157"/>
      <c r="B116" s="163"/>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c r="A117" s="157"/>
      <c r="B117" s="163"/>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c r="A118" s="157"/>
      <c r="B118" s="163"/>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c r="A119" s="157"/>
      <c r="B119" s="163"/>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c r="A120" s="157"/>
      <c r="B120" s="163"/>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c r="A121" s="157"/>
      <c r="B121" s="163"/>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c r="A122" s="157"/>
      <c r="B122" s="163"/>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c r="A123" s="157"/>
      <c r="B123" s="163"/>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c r="A124" s="157"/>
      <c r="B124" s="163"/>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c r="A125" s="157"/>
      <c r="B125" s="163"/>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c r="A126" s="157"/>
      <c r="B126" s="163"/>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c r="A127" s="157"/>
      <c r="B127" s="163"/>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c r="A128" s="157"/>
      <c r="B128" s="163"/>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c r="A129" s="157"/>
      <c r="B129" s="163"/>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c r="A130" s="157"/>
      <c r="B130" s="163"/>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c r="A131" s="157"/>
      <c r="B131" s="163"/>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c r="A132" s="157"/>
      <c r="B132" s="163"/>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c r="A133" s="157"/>
      <c r="B133" s="163"/>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c r="A134" s="157"/>
      <c r="B134" s="163"/>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c r="A135" s="157"/>
      <c r="B135" s="163"/>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c r="A136" s="157"/>
      <c r="B136" s="163"/>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c r="A137" s="157"/>
      <c r="B137" s="163"/>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c r="A138" s="157"/>
      <c r="B138" s="163"/>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c r="A139" s="157"/>
      <c r="B139" s="163"/>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c r="A140" s="157"/>
      <c r="B140" s="163"/>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c r="A141" s="157"/>
      <c r="B141" s="163"/>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c r="A142" s="157"/>
      <c r="B142" s="163"/>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c r="A143" s="157"/>
      <c r="B143" s="163"/>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c r="A144" s="157"/>
      <c r="B144" s="163"/>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c r="A145" s="157"/>
      <c r="B145" s="163"/>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c r="A146" s="157"/>
      <c r="B146" s="163"/>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c r="A147" s="157"/>
      <c r="B147" s="163"/>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c r="A148" s="157"/>
      <c r="B148" s="163"/>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c r="A149" s="157"/>
      <c r="B149" s="163"/>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c r="A150" s="157"/>
      <c r="B150" s="163"/>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c r="A151" s="157"/>
      <c r="B151" s="163"/>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c r="A152" s="157"/>
      <c r="B152" s="163"/>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c r="A153" s="157"/>
      <c r="B153" s="163"/>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c r="A154" s="157"/>
      <c r="B154" s="163"/>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c r="A155" s="157"/>
      <c r="B155" s="163"/>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c r="A156" s="157"/>
      <c r="B156" s="163"/>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c r="A157" s="157"/>
      <c r="B157" s="163"/>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c r="A158" s="157"/>
      <c r="B158" s="163"/>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c r="A159" s="157"/>
      <c r="B159" s="163"/>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c r="A160" s="157"/>
      <c r="B160" s="163"/>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c r="A161" s="157"/>
      <c r="B161" s="163"/>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c r="A162" s="157"/>
      <c r="B162" s="163"/>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c r="A163" s="157"/>
      <c r="B163" s="163"/>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c r="A164" s="157"/>
      <c r="B164" s="163"/>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c r="A165" s="157"/>
      <c r="B165" s="163"/>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c r="A166" s="157"/>
      <c r="B166" s="163"/>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c r="A167" s="157"/>
      <c r="B167" s="163"/>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c r="A168" s="157"/>
      <c r="B168" s="163"/>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c r="A169" s="157"/>
      <c r="B169" s="163"/>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c r="A170" s="157"/>
      <c r="B170" s="163"/>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c r="A171" s="157"/>
      <c r="B171" s="163"/>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c r="A172" s="157"/>
      <c r="B172" s="163"/>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c r="A173" s="157"/>
      <c r="B173" s="163"/>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c r="A174" s="157"/>
      <c r="B174" s="163"/>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c r="A175" s="157"/>
      <c r="B175" s="163"/>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c r="A176" s="157"/>
      <c r="B176" s="163"/>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c r="A177" s="157"/>
      <c r="B177" s="163"/>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c r="A178" s="157"/>
      <c r="B178" s="163"/>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c r="A179" s="157"/>
      <c r="B179" s="163"/>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c r="A180" s="157"/>
      <c r="B180" s="163"/>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c r="A181" s="157"/>
      <c r="B181" s="163"/>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c r="A182" s="157"/>
      <c r="B182" s="163"/>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c r="A183" s="157"/>
      <c r="B183" s="163"/>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c r="A184" s="157"/>
      <c r="B184" s="163"/>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c r="A185" s="157"/>
      <c r="B185" s="163"/>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c r="A186" s="157"/>
      <c r="B186" s="163"/>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c r="A187" s="157"/>
      <c r="B187" s="163"/>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c r="A188" s="157"/>
      <c r="B188" s="163"/>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c r="A189" s="157"/>
      <c r="B189" s="163"/>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c r="A190" s="157"/>
      <c r="B190" s="163"/>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c r="A191" s="157"/>
      <c r="B191" s="163"/>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c r="A192" s="157"/>
      <c r="B192" s="163"/>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c r="A193" s="157"/>
      <c r="B193" s="163"/>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c r="A194" s="157"/>
      <c r="B194" s="163"/>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c r="A195" s="157"/>
      <c r="B195" s="163"/>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c r="A196" s="157"/>
      <c r="B196" s="163"/>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c r="A197" s="157"/>
      <c r="B197" s="163"/>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c r="A198" s="157"/>
      <c r="B198" s="163"/>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c r="A199" s="157"/>
      <c r="B199" s="163"/>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c r="A200" s="157"/>
      <c r="B200" s="163"/>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c r="A201" s="157"/>
      <c r="B201" s="163"/>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c r="A202" s="157"/>
      <c r="B202" s="163"/>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c r="A203" s="157"/>
      <c r="B203" s="163"/>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c r="A204" s="157"/>
      <c r="B204" s="163"/>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c r="A205" s="157"/>
      <c r="B205" s="163"/>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c r="A206" s="157"/>
      <c r="B206" s="163"/>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c r="A207" s="157"/>
      <c r="B207" s="163"/>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c r="A208" s="157"/>
      <c r="B208" s="163"/>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c r="A209" s="157"/>
      <c r="B209" s="163"/>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c r="A210" s="157"/>
      <c r="B210" s="163"/>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c r="A211" s="157"/>
      <c r="B211" s="163"/>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c r="A212" s="157"/>
      <c r="B212" s="163"/>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c r="A213" s="157"/>
      <c r="B213" s="163"/>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c r="A214" s="157"/>
      <c r="B214" s="163"/>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c r="A215" s="157"/>
      <c r="B215" s="163"/>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c r="A216" s="157"/>
      <c r="B216" s="163"/>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c r="A217" s="157"/>
      <c r="B217" s="163"/>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c r="A218" s="157"/>
      <c r="B218" s="163"/>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c r="A219" s="157"/>
      <c r="B219" s="163"/>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c r="A220" s="157"/>
      <c r="B220" s="163"/>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c r="A221" s="157"/>
      <c r="B221" s="163"/>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c r="A222" s="157"/>
      <c r="B222" s="163"/>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c r="A223" s="157"/>
      <c r="B223" s="163"/>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c r="A224" s="157"/>
      <c r="B224" s="163"/>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c r="A225" s="157"/>
      <c r="B225" s="163"/>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c r="A226" s="157"/>
      <c r="B226" s="163"/>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c r="A227" s="157"/>
      <c r="B227" s="163"/>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c r="A228" s="157"/>
      <c r="B228" s="163"/>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c r="A229" s="157"/>
      <c r="B229" s="163"/>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c r="A230" s="157"/>
      <c r="B230" s="163"/>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c r="A231" s="157"/>
      <c r="B231" s="163"/>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c r="A232" s="157"/>
      <c r="B232" s="163"/>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c r="A233" s="157"/>
      <c r="B233" s="163"/>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c r="A234" s="157"/>
      <c r="B234" s="163"/>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c r="A235" s="157"/>
      <c r="B235" s="163"/>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c r="A236" s="157"/>
      <c r="B236" s="163"/>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c r="A237" s="157"/>
      <c r="B237" s="163"/>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c r="A238" s="157"/>
      <c r="B238" s="163"/>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c r="A239" s="157"/>
      <c r="B239" s="163"/>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c r="A240" s="157"/>
      <c r="B240" s="163"/>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c r="A241" s="157"/>
      <c r="B241" s="163"/>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c r="A242" s="157"/>
      <c r="B242" s="163"/>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c r="A243" s="157"/>
      <c r="B243" s="163"/>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c r="A244" s="157"/>
      <c r="B244" s="163"/>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c r="A245" s="157"/>
      <c r="B245" s="163"/>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c r="A246" s="157"/>
      <c r="B246" s="163"/>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c r="A247" s="157"/>
      <c r="B247" s="163"/>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c r="A248" s="157"/>
      <c r="B248" s="163"/>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c r="A249" s="157"/>
      <c r="B249" s="163"/>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c r="A250" s="157"/>
      <c r="B250" s="163"/>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c r="A251" s="157"/>
      <c r="B251" s="163"/>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c r="A252" s="157"/>
      <c r="B252" s="163"/>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c r="A253" s="157"/>
      <c r="B253" s="163"/>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c r="A254" s="157"/>
      <c r="B254" s="163"/>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c r="A255" s="157"/>
      <c r="B255" s="163"/>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c r="A256" s="157"/>
      <c r="B256" s="163"/>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c r="A257" s="157"/>
      <c r="B257" s="163"/>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c r="A258" s="157"/>
      <c r="B258" s="163"/>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c r="A259" s="157"/>
      <c r="B259" s="163"/>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c r="A260" s="157"/>
      <c r="B260" s="163"/>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c r="A261" s="157"/>
      <c r="B261" s="163"/>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c r="A262" s="157"/>
      <c r="B262" s="163"/>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c r="A263" s="157"/>
      <c r="B263" s="163"/>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c r="A264" s="157"/>
      <c r="B264" s="163"/>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c r="A265" s="157"/>
      <c r="B265" s="163"/>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c r="A266" s="157"/>
      <c r="B266" s="163"/>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c r="A267" s="157"/>
      <c r="B267" s="163"/>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c r="A268" s="157"/>
      <c r="B268" s="163"/>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c r="A269" s="157"/>
      <c r="B269" s="163"/>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c r="A270" s="157"/>
      <c r="B270" s="163"/>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c r="A271" s="157"/>
      <c r="B271" s="163"/>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c r="A272" s="157"/>
      <c r="B272" s="163"/>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c r="A273" s="157"/>
      <c r="B273" s="163"/>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c r="A274" s="157"/>
      <c r="B274" s="163"/>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c r="A275" s="157"/>
      <c r="B275" s="163"/>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c r="A276" s="157"/>
      <c r="B276" s="163"/>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c r="A277" s="157"/>
      <c r="B277" s="163"/>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c r="A278" s="157"/>
      <c r="B278" s="163"/>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c r="A279" s="157"/>
      <c r="B279" s="163"/>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c r="A280" s="157"/>
      <c r="B280" s="163"/>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c r="A281" s="157"/>
      <c r="B281" s="163"/>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c r="A282" s="157"/>
      <c r="B282" s="163"/>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c r="A283" s="157"/>
      <c r="B283" s="163"/>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c r="A284" s="157"/>
      <c r="B284" s="163"/>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c r="A285" s="157"/>
      <c r="B285" s="163"/>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c r="A286" s="157"/>
      <c r="B286" s="163"/>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c r="A287" s="157"/>
      <c r="B287" s="163"/>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c r="A288" s="157"/>
      <c r="B288" s="163"/>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c r="A289" s="157"/>
      <c r="B289" s="163"/>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c r="A290" s="157"/>
      <c r="B290" s="163"/>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c r="A291" s="157"/>
      <c r="B291" s="163"/>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c r="A292" s="157"/>
      <c r="B292" s="163"/>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c r="A293" s="157"/>
      <c r="B293" s="163"/>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c r="A294" s="157"/>
      <c r="B294" s="163"/>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c r="A295" s="157"/>
      <c r="B295" s="163"/>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c r="A296" s="157"/>
      <c r="B296" s="163"/>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c r="A297" s="157"/>
      <c r="B297" s="163"/>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c r="A298" s="157"/>
      <c r="B298" s="163"/>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c r="A299" s="157"/>
      <c r="B299" s="163"/>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c r="A300" s="157"/>
      <c r="B300" s="163"/>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c r="A301" s="157"/>
      <c r="B301" s="163"/>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c r="A302" s="157"/>
      <c r="B302" s="163"/>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c r="A303" s="157"/>
      <c r="B303" s="163"/>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c r="A304" s="157"/>
      <c r="B304" s="163"/>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c r="A305" s="157"/>
      <c r="B305" s="163"/>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c r="A306" s="157"/>
      <c r="B306" s="163"/>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c r="A307" s="157"/>
      <c r="B307" s="163"/>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c r="A308" s="157"/>
      <c r="B308" s="163"/>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c r="A309" s="157"/>
      <c r="B309" s="163"/>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c r="A310" s="157"/>
      <c r="B310" s="163"/>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c r="A311" s="157"/>
      <c r="B311" s="163"/>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c r="A312" s="157"/>
      <c r="B312" s="163"/>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c r="A313" s="157"/>
      <c r="B313" s="163"/>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c r="A314" s="157"/>
      <c r="B314" s="163"/>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c r="A315" s="157"/>
      <c r="B315" s="163"/>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c r="A316" s="157"/>
      <c r="B316" s="163"/>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c r="A317" s="157"/>
      <c r="B317" s="163"/>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c r="A318" s="157"/>
      <c r="B318" s="163"/>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c r="A319" s="157"/>
      <c r="B319" s="163"/>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c r="A320" s="157"/>
      <c r="B320" s="163"/>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c r="A321" s="157"/>
      <c r="B321" s="163"/>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c r="A322" s="157"/>
      <c r="B322" s="163"/>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c r="A323" s="157"/>
      <c r="B323" s="163"/>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c r="A324" s="157"/>
      <c r="B324" s="163"/>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c r="A325" s="157"/>
      <c r="B325" s="163"/>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c r="A326" s="157"/>
      <c r="B326" s="163"/>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c r="A327" s="157"/>
      <c r="B327" s="163"/>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c r="A328" s="157"/>
      <c r="B328" s="163"/>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c r="A329" s="157"/>
      <c r="B329" s="163"/>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c r="A330" s="157"/>
      <c r="B330" s="163"/>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c r="A331" s="157"/>
      <c r="B331" s="163"/>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c r="A332" s="157"/>
      <c r="B332" s="163"/>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c r="A333" s="157"/>
      <c r="B333" s="163"/>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c r="A334" s="157"/>
      <c r="B334" s="163"/>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c r="A335" s="157"/>
      <c r="B335" s="163"/>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c r="A336" s="157"/>
      <c r="B336" s="163"/>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c r="A337" s="157"/>
      <c r="B337" s="163"/>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c r="A338" s="157"/>
      <c r="B338" s="163"/>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c r="A339" s="157"/>
      <c r="B339" s="163"/>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c r="A340" s="157"/>
      <c r="B340" s="163"/>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c r="A341" s="157"/>
      <c r="B341" s="163"/>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c r="A342" s="157"/>
      <c r="B342" s="163"/>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c r="A343" s="157"/>
      <c r="B343" s="163"/>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c r="A344" s="157"/>
      <c r="B344" s="163"/>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c r="A345" s="157"/>
      <c r="B345" s="163"/>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c r="A346" s="157"/>
      <c r="B346" s="163"/>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c r="A347" s="157"/>
      <c r="B347" s="163"/>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c r="A348" s="157"/>
      <c r="B348" s="163"/>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c r="A349" s="157"/>
      <c r="B349" s="163"/>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c r="A350" s="157"/>
      <c r="B350" s="163"/>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c r="A351" s="157"/>
      <c r="B351" s="163"/>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c r="A352" s="157"/>
      <c r="B352" s="163"/>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c r="A353" s="157"/>
      <c r="B353" s="163"/>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c r="A354" s="157"/>
      <c r="B354" s="163"/>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c r="A355" s="157"/>
      <c r="B355" s="163"/>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c r="A356" s="157"/>
      <c r="B356" s="163"/>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c r="A357" s="157"/>
      <c r="B357" s="163"/>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c r="A358" s="157"/>
      <c r="B358" s="163"/>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c r="A359" s="157"/>
      <c r="B359" s="163"/>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c r="A360" s="157"/>
      <c r="B360" s="163"/>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c r="A361" s="157"/>
      <c r="B361" s="163"/>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c r="A362" s="157"/>
      <c r="B362" s="163"/>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c r="A363" s="157"/>
      <c r="B363" s="163"/>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c r="A364" s="157"/>
      <c r="B364" s="163"/>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c r="A365" s="157"/>
      <c r="B365" s="163"/>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c r="A366" s="157"/>
      <c r="B366" s="163"/>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c r="A367" s="157"/>
      <c r="B367" s="163"/>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c r="A368" s="157"/>
      <c r="B368" s="163"/>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c r="A369" s="157"/>
      <c r="B369" s="163"/>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c r="A370" s="157"/>
      <c r="B370" s="163"/>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c r="A371" s="157"/>
      <c r="B371" s="163"/>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c r="A372" s="157"/>
      <c r="B372" s="163"/>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c r="A373" s="157"/>
      <c r="B373" s="163"/>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c r="A374" s="157"/>
      <c r="B374" s="163"/>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c r="A375" s="157"/>
      <c r="B375" s="163"/>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c r="A376" s="157"/>
      <c r="B376" s="163"/>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c r="A377" s="157"/>
      <c r="B377" s="163"/>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c r="A378" s="157"/>
      <c r="B378" s="163"/>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c r="A379" s="157"/>
      <c r="B379" s="163"/>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c r="A380" s="157"/>
      <c r="B380" s="163"/>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c r="A381" s="157"/>
      <c r="B381" s="163"/>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c r="A382" s="157"/>
      <c r="B382" s="163"/>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c r="A383" s="157"/>
      <c r="B383" s="163"/>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c r="A384" s="157"/>
      <c r="B384" s="163"/>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c r="A385" s="157"/>
      <c r="B385" s="163"/>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c r="A386" s="157"/>
      <c r="B386" s="163"/>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c r="A387" s="157"/>
      <c r="B387" s="163"/>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c r="A388" s="157"/>
      <c r="B388" s="163"/>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c r="A389" s="157"/>
      <c r="B389" s="163"/>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c r="A390" s="157"/>
      <c r="B390" s="163"/>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c r="A391" s="157"/>
      <c r="B391" s="163"/>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c r="A392" s="157"/>
      <c r="B392" s="163"/>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c r="A393" s="157"/>
      <c r="B393" s="163"/>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c r="A394" s="157"/>
      <c r="B394" s="163"/>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c r="A395" s="157"/>
      <c r="B395" s="163"/>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c r="A396" s="157"/>
      <c r="B396" s="163"/>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c r="A397" s="157"/>
      <c r="B397" s="163"/>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c r="A398" s="157"/>
      <c r="B398" s="163"/>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c r="A399" s="157"/>
      <c r="B399" s="163"/>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c r="A400" s="157"/>
      <c r="B400" s="163"/>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c r="A401" s="157"/>
      <c r="B401" s="163"/>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c r="A402" s="157"/>
      <c r="B402" s="163"/>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c r="A403" s="157"/>
      <c r="B403" s="163"/>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c r="A404" s="157"/>
      <c r="B404" s="163"/>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c r="A405" s="157"/>
      <c r="B405" s="163"/>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c r="A406" s="157"/>
      <c r="B406" s="163"/>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c r="A407" s="157"/>
      <c r="B407" s="163"/>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c r="A408" s="157"/>
      <c r="B408" s="163"/>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c r="A409" s="157"/>
      <c r="B409" s="163"/>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c r="A410" s="157"/>
      <c r="B410" s="163"/>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c r="A411" s="157"/>
      <c r="B411" s="163"/>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c r="A412" s="157"/>
      <c r="B412" s="163"/>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c r="A413" s="157"/>
      <c r="B413" s="163"/>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c r="A414" s="157"/>
      <c r="B414" s="163"/>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c r="A415" s="157"/>
      <c r="B415" s="163"/>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c r="A416" s="157"/>
      <c r="B416" s="163"/>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c r="A417" s="157"/>
      <c r="B417" s="163"/>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c r="A418" s="157"/>
      <c r="B418" s="163"/>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c r="A419" s="157"/>
      <c r="B419" s="163"/>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c r="A420" s="157"/>
      <c r="B420" s="163"/>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c r="A421" s="157"/>
      <c r="B421" s="163"/>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c r="A422" s="157"/>
      <c r="B422" s="163"/>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c r="A423" s="157"/>
      <c r="B423" s="163"/>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c r="A424" s="157"/>
      <c r="B424" s="163"/>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c r="A425" s="157"/>
      <c r="B425" s="163"/>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c r="A426" s="157"/>
      <c r="B426" s="163"/>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c r="A427" s="157"/>
      <c r="B427" s="163"/>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c r="A428" s="157"/>
      <c r="B428" s="163"/>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c r="A429" s="157"/>
      <c r="B429" s="163"/>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c r="A430" s="157"/>
      <c r="B430" s="163"/>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c r="A431" s="157"/>
      <c r="B431" s="163"/>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c r="A432" s="157"/>
      <c r="B432" s="163"/>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c r="A433" s="157"/>
      <c r="B433" s="163"/>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c r="A434" s="157"/>
      <c r="B434" s="163"/>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c r="A435" s="157"/>
      <c r="B435" s="163"/>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c r="A436" s="157"/>
      <c r="B436" s="163"/>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c r="A437" s="157"/>
      <c r="B437" s="163"/>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c r="A438" s="157"/>
      <c r="B438" s="163"/>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c r="A439" s="157"/>
      <c r="B439" s="163"/>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c r="A440" s="157"/>
      <c r="B440" s="163"/>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c r="A441" s="157"/>
      <c r="B441" s="163"/>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c r="A442" s="157"/>
      <c r="B442" s="163"/>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c r="A443" s="157"/>
      <c r="B443" s="163"/>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c r="A444" s="157"/>
      <c r="B444" s="163"/>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c r="A445" s="157"/>
      <c r="B445" s="163"/>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c r="A446" s="157"/>
      <c r="B446" s="163"/>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c r="A447" s="157"/>
      <c r="B447" s="163"/>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c r="A448" s="157"/>
      <c r="B448" s="163"/>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c r="A449" s="157"/>
      <c r="B449" s="163"/>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c r="A450" s="157"/>
      <c r="B450" s="163"/>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c r="A451" s="157"/>
      <c r="B451" s="163"/>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c r="A452" s="157"/>
      <c r="B452" s="163"/>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c r="A453" s="157"/>
      <c r="B453" s="163"/>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c r="A454" s="157"/>
      <c r="B454" s="163"/>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c r="A455" s="157"/>
      <c r="B455" s="163"/>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c r="A456" s="157"/>
      <c r="B456" s="163"/>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c r="A457" s="157"/>
      <c r="B457" s="163"/>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c r="A458" s="157"/>
      <c r="B458" s="163"/>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c r="A459" s="157"/>
      <c r="B459" s="163"/>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c r="A460" s="157"/>
      <c r="B460" s="163"/>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c r="A461" s="157"/>
      <c r="B461" s="163"/>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c r="A462" s="157"/>
      <c r="B462" s="163"/>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c r="A463" s="157"/>
      <c r="B463" s="163"/>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c r="A464" s="157"/>
      <c r="B464" s="163"/>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c r="A465" s="157"/>
      <c r="B465" s="163"/>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c r="A466" s="157"/>
      <c r="B466" s="163"/>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c r="A467" s="157"/>
      <c r="B467" s="163"/>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c r="A468" s="157"/>
      <c r="B468" s="163"/>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c r="A469" s="157"/>
      <c r="B469" s="163"/>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c r="A470" s="157"/>
      <c r="B470" s="163"/>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c r="A471" s="157"/>
      <c r="B471" s="163"/>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c r="A472" s="157"/>
      <c r="B472" s="163"/>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c r="A473" s="157"/>
      <c r="B473" s="163"/>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c r="A474" s="157"/>
      <c r="B474" s="163"/>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c r="A475" s="157"/>
      <c r="B475" s="163"/>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c r="A476" s="157"/>
      <c r="B476" s="163"/>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c r="A477" s="157"/>
      <c r="B477" s="163"/>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c r="A478" s="157"/>
      <c r="B478" s="163"/>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c r="A479" s="157"/>
      <c r="B479" s="163"/>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c r="A480" s="157"/>
      <c r="B480" s="163"/>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c r="A481" s="157"/>
      <c r="B481" s="163"/>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c r="A482" s="157"/>
      <c r="B482" s="163"/>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c r="A483" s="157"/>
      <c r="B483" s="163"/>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c r="A484" s="157"/>
      <c r="B484" s="163"/>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c r="A485" s="157"/>
      <c r="B485" s="163"/>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c r="A486" s="157"/>
      <c r="B486" s="163"/>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c r="A487" s="157"/>
      <c r="B487" s="163"/>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c r="A488" s="157"/>
      <c r="B488" s="163"/>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c r="A489" s="157"/>
      <c r="B489" s="163"/>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c r="A490" s="157"/>
      <c r="B490" s="163"/>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c r="A491" s="157"/>
      <c r="B491" s="163"/>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c r="A492" s="157"/>
      <c r="B492" s="163"/>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c r="A493" s="157"/>
      <c r="B493" s="163"/>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c r="A494" s="157"/>
      <c r="B494" s="163"/>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c r="A495" s="157"/>
      <c r="B495" s="163"/>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c r="A496" s="157"/>
      <c r="B496" s="163"/>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c r="A497" s="157"/>
      <c r="B497" s="163"/>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c r="A498" s="157"/>
      <c r="B498" s="163"/>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c r="A499" s="157"/>
      <c r="B499" s="163"/>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c r="A500" s="157"/>
      <c r="B500" s="163"/>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c r="A501" s="157"/>
      <c r="B501" s="163"/>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c r="A502" s="157"/>
      <c r="B502" s="163"/>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c r="A503" s="157"/>
      <c r="B503" s="163"/>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c r="A504" s="157"/>
      <c r="B504" s="163"/>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c r="A505" s="157"/>
      <c r="B505" s="163"/>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c r="A506" s="157"/>
      <c r="B506" s="163"/>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c r="A507" s="157"/>
      <c r="B507" s="163"/>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c r="A508" s="157"/>
      <c r="B508" s="163"/>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c r="A509" s="157"/>
      <c r="B509" s="163"/>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c r="A510" s="157"/>
      <c r="B510" s="163"/>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c r="A511" s="157"/>
      <c r="B511" s="163"/>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c r="A512" s="157"/>
      <c r="B512" s="163"/>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c r="A513" s="157"/>
      <c r="B513" s="163"/>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c r="A514" s="157"/>
      <c r="B514" s="163"/>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c r="A515" s="157"/>
      <c r="B515" s="163"/>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c r="A516" s="157"/>
      <c r="B516" s="163"/>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c r="A517" s="157"/>
      <c r="B517" s="163"/>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c r="A518" s="157"/>
      <c r="B518" s="163"/>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c r="A519" s="157"/>
      <c r="B519" s="163"/>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c r="A520" s="157"/>
      <c r="B520" s="163"/>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c r="A521" s="157"/>
      <c r="B521" s="163"/>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c r="A522" s="157"/>
      <c r="B522" s="163"/>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c r="A523" s="157"/>
      <c r="B523" s="163"/>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c r="A524" s="157"/>
      <c r="B524" s="163"/>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c r="A525" s="157"/>
      <c r="B525" s="163"/>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c r="A526" s="157"/>
      <c r="B526" s="163"/>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c r="A527" s="157"/>
      <c r="B527" s="163"/>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c r="A528" s="157"/>
      <c r="B528" s="163"/>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c r="A529" s="157"/>
      <c r="B529" s="163"/>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c r="A530" s="157"/>
      <c r="B530" s="163"/>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c r="A531" s="157"/>
      <c r="B531" s="163"/>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c r="A532" s="157"/>
      <c r="B532" s="163"/>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c r="A533" s="157"/>
      <c r="B533" s="163"/>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c r="A534" s="157"/>
      <c r="B534" s="163"/>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c r="A535" s="157"/>
      <c r="B535" s="163"/>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c r="A536" s="157"/>
      <c r="B536" s="163"/>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c r="A537" s="157"/>
      <c r="B537" s="163"/>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c r="A538" s="157"/>
      <c r="B538" s="163"/>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c r="A539" s="157"/>
      <c r="B539" s="163"/>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c r="A540" s="157"/>
      <c r="B540" s="163"/>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c r="A541" s="157"/>
      <c r="B541" s="163"/>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c r="A542" s="157"/>
      <c r="B542" s="163"/>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c r="A543" s="157"/>
      <c r="B543" s="163"/>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c r="A544" s="157"/>
      <c r="B544" s="163"/>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c r="A545" s="157"/>
      <c r="B545" s="163"/>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c r="A546" s="157"/>
      <c r="B546" s="163"/>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c r="A547" s="157"/>
      <c r="B547" s="163"/>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c r="A548" s="157"/>
      <c r="B548" s="163"/>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c r="A549" s="157"/>
      <c r="B549" s="163"/>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c r="A550" s="157"/>
      <c r="B550" s="163"/>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c r="A551" s="157"/>
      <c r="B551" s="163"/>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c r="A552" s="157"/>
      <c r="B552" s="163"/>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c r="A553" s="157"/>
      <c r="B553" s="163"/>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c r="A554" s="157"/>
      <c r="B554" s="163"/>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c r="A555" s="157"/>
      <c r="B555" s="163"/>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c r="A556" s="157"/>
      <c r="B556" s="163"/>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c r="A557" s="157"/>
      <c r="B557" s="163"/>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c r="A558" s="157"/>
      <c r="B558" s="163"/>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c r="A559" s="157"/>
      <c r="B559" s="163"/>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c r="A560" s="157"/>
      <c r="B560" s="163"/>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c r="A561" s="157"/>
      <c r="B561" s="163"/>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c r="A562" s="157"/>
      <c r="B562" s="163"/>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c r="A563" s="157"/>
      <c r="B563" s="163"/>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c r="A564" s="157"/>
      <c r="B564" s="163"/>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c r="A565" s="157"/>
      <c r="B565" s="163"/>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c r="A566" s="157"/>
      <c r="B566" s="163"/>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c r="A567" s="157"/>
      <c r="B567" s="163"/>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c r="A568" s="157"/>
      <c r="B568" s="163"/>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c r="A569" s="157"/>
      <c r="B569" s="163"/>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c r="A570" s="157"/>
      <c r="B570" s="163"/>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c r="A571" s="157"/>
      <c r="B571" s="163"/>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c r="A572" s="157"/>
      <c r="B572" s="163"/>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c r="A573" s="157"/>
      <c r="B573" s="163"/>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c r="A574" s="157"/>
      <c r="B574" s="163"/>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c r="A575" s="157"/>
      <c r="B575" s="163"/>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c r="A576" s="157"/>
      <c r="B576" s="163"/>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c r="A577" s="157"/>
      <c r="B577" s="163"/>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c r="A578" s="157"/>
      <c r="B578" s="163"/>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c r="A579" s="157"/>
      <c r="B579" s="163"/>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c r="A580" s="157"/>
      <c r="B580" s="163"/>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c r="A581" s="157"/>
      <c r="B581" s="163"/>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c r="A582" s="157"/>
      <c r="B582" s="163"/>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c r="A583" s="157"/>
      <c r="B583" s="163"/>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c r="A584" s="157"/>
      <c r="B584" s="163"/>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c r="A585" s="157"/>
      <c r="B585" s="163"/>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c r="A586" s="157"/>
      <c r="B586" s="163"/>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c r="A587" s="157"/>
      <c r="B587" s="163"/>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c r="A588" s="157"/>
      <c r="B588" s="163"/>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c r="A589" s="157"/>
      <c r="B589" s="163"/>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c r="A590" s="157"/>
      <c r="B590" s="163"/>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c r="A591" s="157"/>
      <c r="B591" s="163"/>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c r="A592" s="157"/>
      <c r="B592" s="163"/>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c r="A593" s="157"/>
      <c r="B593" s="163"/>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c r="A594" s="157"/>
      <c r="B594" s="163"/>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c r="A595" s="157"/>
      <c r="B595" s="163"/>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c r="A596" s="157"/>
      <c r="B596" s="163"/>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c r="A597" s="157"/>
      <c r="B597" s="163"/>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c r="A598" s="157"/>
      <c r="B598" s="163"/>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c r="A599" s="157"/>
      <c r="B599" s="163"/>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c r="A600" s="157"/>
      <c r="B600" s="163"/>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c r="A601" s="157"/>
      <c r="B601" s="163"/>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c r="A602" s="157"/>
      <c r="B602" s="163"/>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c r="A603" s="157"/>
      <c r="B603" s="163"/>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c r="A604" s="157"/>
      <c r="B604" s="163"/>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c r="A605" s="157"/>
      <c r="B605" s="163"/>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c r="A606" s="157"/>
      <c r="B606" s="163"/>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c r="A607" s="157"/>
      <c r="B607" s="163"/>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c r="A608" s="157"/>
      <c r="B608" s="163"/>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c r="A609" s="157"/>
      <c r="B609" s="163"/>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c r="A610" s="157"/>
      <c r="B610" s="163"/>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c r="A611" s="157"/>
      <c r="B611" s="163"/>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c r="A612" s="157"/>
      <c r="B612" s="163"/>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c r="A613" s="157"/>
      <c r="B613" s="163"/>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c r="A614" s="157"/>
      <c r="B614" s="163"/>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c r="A615" s="157"/>
      <c r="B615" s="163"/>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c r="A616" s="157"/>
      <c r="B616" s="163"/>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c r="A617" s="157"/>
      <c r="B617" s="163"/>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c r="A618" s="157"/>
      <c r="B618" s="163"/>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c r="A619" s="157"/>
      <c r="B619" s="163"/>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c r="A620" s="157"/>
      <c r="B620" s="163"/>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c r="A621" s="157"/>
      <c r="B621" s="163"/>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c r="A622" s="157"/>
      <c r="B622" s="163"/>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c r="A623" s="157"/>
      <c r="B623" s="163"/>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c r="A624" s="157"/>
      <c r="B624" s="163"/>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c r="A625" s="157"/>
      <c r="B625" s="163"/>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c r="A626" s="157"/>
      <c r="B626" s="163"/>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c r="A627" s="157"/>
      <c r="B627" s="163"/>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c r="A628" s="157"/>
      <c r="B628" s="163"/>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c r="A629" s="157"/>
      <c r="B629" s="163"/>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c r="A630" s="157"/>
      <c r="B630" s="163"/>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c r="A631" s="157"/>
      <c r="B631" s="163"/>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c r="A632" s="157"/>
      <c r="B632" s="163"/>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c r="A633" s="157"/>
      <c r="B633" s="163"/>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c r="A634" s="157"/>
      <c r="B634" s="163"/>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c r="A635" s="157"/>
      <c r="B635" s="163"/>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c r="A636" s="157"/>
      <c r="B636" s="163"/>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c r="A637" s="157"/>
      <c r="B637" s="163"/>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c r="A638" s="157"/>
      <c r="B638" s="163"/>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c r="A639" s="157"/>
      <c r="B639" s="163"/>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c r="A640" s="157"/>
      <c r="B640" s="163"/>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c r="A641" s="157"/>
      <c r="B641" s="163"/>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c r="A642" s="157"/>
      <c r="B642" s="163"/>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c r="A643" s="157"/>
      <c r="B643" s="163"/>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c r="A644" s="157"/>
      <c r="B644" s="163"/>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c r="A645" s="157"/>
      <c r="B645" s="163"/>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c r="A646" s="157"/>
      <c r="B646" s="163"/>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c r="A647" s="157"/>
      <c r="B647" s="163"/>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c r="A648" s="157"/>
      <c r="B648" s="163"/>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c r="A649" s="157"/>
      <c r="B649" s="163"/>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c r="A650" s="157"/>
      <c r="B650" s="163"/>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c r="A651" s="157"/>
      <c r="B651" s="163"/>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c r="A652" s="157"/>
      <c r="B652" s="163"/>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c r="A653" s="157"/>
      <c r="B653" s="163"/>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c r="A654" s="157"/>
      <c r="B654" s="163"/>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c r="A655" s="157"/>
      <c r="B655" s="163"/>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c r="A656" s="157"/>
      <c r="B656" s="163"/>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c r="A657" s="157"/>
      <c r="B657" s="163"/>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c r="A658" s="157"/>
      <c r="B658" s="163"/>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c r="A659" s="157"/>
      <c r="B659" s="163"/>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c r="A660" s="157"/>
      <c r="B660" s="163"/>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c r="A661" s="157"/>
      <c r="B661" s="163"/>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c r="A662" s="157"/>
      <c r="B662" s="163"/>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c r="A663" s="157"/>
      <c r="B663" s="163"/>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c r="A664" s="157"/>
      <c r="B664" s="163"/>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c r="A665" s="157"/>
      <c r="B665" s="163"/>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c r="A666" s="157"/>
      <c r="B666" s="163"/>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c r="A667" s="157"/>
      <c r="B667" s="163"/>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c r="A668" s="157"/>
      <c r="B668" s="163"/>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c r="A669" s="157"/>
      <c r="B669" s="163"/>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c r="A670" s="157"/>
      <c r="B670" s="163"/>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c r="A671" s="157"/>
      <c r="B671" s="163"/>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c r="A672" s="157"/>
      <c r="B672" s="163"/>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c r="A673" s="157"/>
      <c r="B673" s="163"/>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c r="A674" s="157"/>
      <c r="B674" s="163"/>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c r="A675" s="157"/>
      <c r="B675" s="163"/>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c r="A676" s="157"/>
      <c r="B676" s="163"/>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c r="A677" s="157"/>
      <c r="B677" s="163"/>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c r="A678" s="157"/>
      <c r="B678" s="163"/>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c r="A679" s="157"/>
      <c r="B679" s="163"/>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c r="A680" s="157"/>
      <c r="B680" s="163"/>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c r="A681" s="157"/>
      <c r="B681" s="163"/>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c r="A682" s="157"/>
      <c r="B682" s="163"/>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c r="A683" s="157"/>
      <c r="B683" s="163"/>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c r="A684" s="157"/>
      <c r="B684" s="163"/>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c r="A685" s="157"/>
      <c r="B685" s="163"/>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c r="A686" s="157"/>
      <c r="B686" s="163"/>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c r="A687" s="157"/>
      <c r="B687" s="163"/>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c r="A688" s="157"/>
      <c r="B688" s="163"/>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c r="A689" s="157"/>
      <c r="B689" s="163"/>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c r="A690" s="157"/>
      <c r="B690" s="163"/>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c r="A691" s="157"/>
      <c r="B691" s="163"/>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c r="A692" s="157"/>
      <c r="B692" s="163"/>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c r="A693" s="157"/>
      <c r="B693" s="163"/>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c r="A694" s="157"/>
      <c r="B694" s="163"/>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c r="A695" s="157"/>
      <c r="B695" s="163"/>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c r="A696" s="157"/>
      <c r="B696" s="163"/>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c r="A697" s="157"/>
      <c r="B697" s="163"/>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c r="A698" s="157"/>
      <c r="B698" s="163"/>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c r="A699" s="157"/>
      <c r="B699" s="163"/>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c r="A700" s="157"/>
      <c r="B700" s="163"/>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c r="A701" s="157"/>
      <c r="B701" s="163"/>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c r="A702" s="157"/>
      <c r="B702" s="163"/>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c r="A703" s="157"/>
      <c r="B703" s="163"/>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c r="A704" s="157"/>
      <c r="B704" s="163"/>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c r="A705" s="157"/>
      <c r="B705" s="163"/>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c r="A706" s="157"/>
      <c r="B706" s="163"/>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c r="A707" s="157"/>
      <c r="B707" s="163"/>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c r="A708" s="157"/>
      <c r="B708" s="163"/>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c r="A709" s="157"/>
      <c r="B709" s="163"/>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c r="A710" s="157"/>
      <c r="B710" s="163"/>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c r="A711" s="157"/>
      <c r="B711" s="163"/>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c r="A712" s="157"/>
      <c r="B712" s="163"/>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c r="A713" s="157"/>
      <c r="B713" s="163"/>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c r="A714" s="157"/>
      <c r="B714" s="163"/>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c r="A715" s="157"/>
      <c r="B715" s="163"/>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c r="A716" s="157"/>
      <c r="B716" s="163"/>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c r="A717" s="157"/>
      <c r="B717" s="163"/>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c r="A718" s="157"/>
      <c r="B718" s="163"/>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c r="A719" s="157"/>
      <c r="B719" s="163"/>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c r="A720" s="157"/>
      <c r="B720" s="163"/>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c r="A721" s="157"/>
      <c r="B721" s="163"/>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c r="A722" s="157"/>
      <c r="B722" s="163"/>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c r="A723" s="157"/>
      <c r="B723" s="163"/>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c r="A724" s="157"/>
      <c r="B724" s="163"/>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c r="A725" s="157"/>
      <c r="B725" s="163"/>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c r="A726" s="157"/>
      <c r="B726" s="163"/>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c r="A727" s="157"/>
      <c r="B727" s="163"/>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c r="A728" s="157"/>
      <c r="B728" s="163"/>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c r="A729" s="157"/>
      <c r="B729" s="163"/>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c r="A730" s="157"/>
      <c r="B730" s="163"/>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c r="A731" s="157"/>
      <c r="B731" s="163"/>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c r="A732" s="157"/>
      <c r="B732" s="163"/>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c r="A733" s="157"/>
      <c r="B733" s="163"/>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c r="A734" s="157"/>
      <c r="B734" s="163"/>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c r="A735" s="157"/>
      <c r="B735" s="163"/>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c r="A736" s="157"/>
      <c r="B736" s="163"/>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c r="A737" s="157"/>
      <c r="B737" s="163"/>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c r="A738" s="157"/>
      <c r="B738" s="163"/>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c r="A739" s="157"/>
      <c r="B739" s="163"/>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c r="A740" s="157"/>
      <c r="B740" s="163"/>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c r="A741" s="157"/>
      <c r="B741" s="163"/>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c r="A742" s="157"/>
      <c r="B742" s="163"/>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c r="A743" s="157"/>
      <c r="B743" s="163"/>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c r="A744" s="157"/>
      <c r="B744" s="163"/>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c r="A745" s="157"/>
      <c r="B745" s="163"/>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c r="A746" s="157"/>
      <c r="B746" s="163"/>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c r="A747" s="157"/>
      <c r="B747" s="163"/>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c r="A748" s="157"/>
      <c r="B748" s="163"/>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c r="A749" s="157"/>
      <c r="B749" s="163"/>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c r="A750" s="157"/>
      <c r="B750" s="163"/>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c r="A751" s="157"/>
      <c r="B751" s="163"/>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c r="A752" s="157"/>
      <c r="B752" s="163"/>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c r="A753" s="157"/>
      <c r="B753" s="163"/>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c r="A754" s="157"/>
      <c r="B754" s="163"/>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c r="A755" s="157"/>
      <c r="B755" s="163"/>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c r="A756" s="157"/>
      <c r="B756" s="163"/>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c r="A757" s="157"/>
      <c r="B757" s="163"/>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c r="A758" s="157"/>
      <c r="B758" s="163"/>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c r="A759" s="157"/>
      <c r="B759" s="163"/>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c r="A760" s="157"/>
      <c r="B760" s="163"/>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c r="A761" s="157"/>
      <c r="B761" s="163"/>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c r="A762" s="157"/>
      <c r="B762" s="163"/>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c r="A763" s="157"/>
      <c r="B763" s="163"/>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c r="A764" s="157"/>
      <c r="B764" s="163"/>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c r="A765" s="157"/>
      <c r="B765" s="163"/>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c r="A766" s="157"/>
      <c r="B766" s="163"/>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c r="A767" s="157"/>
      <c r="B767" s="163"/>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c r="A768" s="157"/>
      <c r="B768" s="163"/>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c r="A769" s="157"/>
      <c r="B769" s="163"/>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c r="A770" s="157"/>
      <c r="B770" s="163"/>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c r="A771" s="157"/>
      <c r="B771" s="163"/>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c r="A772" s="157"/>
      <c r="B772" s="163"/>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c r="A773" s="157"/>
      <c r="B773" s="163"/>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c r="A774" s="157"/>
      <c r="B774" s="163"/>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c r="A775" s="157"/>
      <c r="B775" s="163"/>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c r="A776" s="157"/>
      <c r="B776" s="163"/>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c r="A777" s="157"/>
      <c r="B777" s="163"/>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c r="A778" s="157"/>
      <c r="B778" s="163"/>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c r="A779" s="157"/>
      <c r="B779" s="163"/>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c r="A780" s="157"/>
      <c r="B780" s="163"/>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c r="A781" s="157"/>
      <c r="B781" s="163"/>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c r="A782" s="157"/>
      <c r="B782" s="163"/>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c r="A783" s="157"/>
      <c r="B783" s="163"/>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c r="A784" s="157"/>
      <c r="B784" s="163"/>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c r="A785" s="157"/>
      <c r="B785" s="163"/>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c r="A786" s="157"/>
      <c r="B786" s="163"/>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c r="A787" s="157"/>
      <c r="B787" s="163"/>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c r="A788" s="157"/>
      <c r="B788" s="163"/>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c r="A789" s="157"/>
      <c r="B789" s="163"/>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c r="A790" s="157"/>
      <c r="B790" s="163"/>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c r="A791" s="157"/>
      <c r="B791" s="163"/>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c r="A792" s="157"/>
      <c r="B792" s="163"/>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c r="A793" s="157"/>
      <c r="B793" s="163"/>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c r="A794" s="157"/>
      <c r="B794" s="163"/>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c r="A795" s="157"/>
      <c r="B795" s="163"/>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c r="A796" s="157"/>
      <c r="B796" s="163"/>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c r="A797" s="157"/>
      <c r="B797" s="163"/>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c r="A798" s="157"/>
      <c r="B798" s="163"/>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c r="A799" s="157"/>
      <c r="B799" s="163"/>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c r="A800" s="157"/>
      <c r="B800" s="163"/>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c r="A801" s="157"/>
      <c r="B801" s="163"/>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c r="A802" s="157"/>
      <c r="B802" s="163"/>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c r="A803" s="157"/>
      <c r="B803" s="163"/>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c r="A804" s="157"/>
      <c r="B804" s="163"/>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c r="A805" s="157"/>
      <c r="B805" s="163"/>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c r="A806" s="157"/>
      <c r="B806" s="163"/>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c r="A807" s="157"/>
      <c r="B807" s="163"/>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c r="A808" s="157"/>
      <c r="B808" s="163"/>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c r="A809" s="157"/>
      <c r="B809" s="163"/>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c r="A810" s="157"/>
      <c r="B810" s="163"/>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c r="A811" s="157"/>
      <c r="B811" s="163"/>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c r="A812" s="157"/>
      <c r="B812" s="163"/>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c r="A813" s="157"/>
      <c r="B813" s="163"/>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c r="A814" s="157"/>
      <c r="B814" s="163"/>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c r="A815" s="157"/>
      <c r="B815" s="163"/>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c r="A816" s="157"/>
      <c r="B816" s="163"/>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c r="A817" s="157"/>
      <c r="B817" s="163"/>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c r="A818" s="157"/>
      <c r="B818" s="163"/>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c r="A819" s="157"/>
      <c r="B819" s="163"/>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c r="A820" s="157"/>
      <c r="B820" s="163"/>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c r="A821" s="157"/>
      <c r="B821" s="163"/>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c r="A822" s="157"/>
      <c r="B822" s="163"/>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c r="A823" s="157"/>
      <c r="B823" s="163"/>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c r="A824" s="157"/>
      <c r="B824" s="163"/>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c r="A825" s="157"/>
      <c r="B825" s="163"/>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c r="A826" s="157"/>
      <c r="B826" s="163"/>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c r="A827" s="157"/>
      <c r="B827" s="163"/>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c r="A828" s="157"/>
      <c r="B828" s="163"/>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c r="A829" s="157"/>
      <c r="B829" s="163"/>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c r="A830" s="157"/>
      <c r="B830" s="163"/>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c r="A831" s="157"/>
      <c r="B831" s="163"/>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c r="A832" s="157"/>
      <c r="B832" s="163"/>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c r="A833" s="157"/>
      <c r="B833" s="163"/>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c r="A834" s="157"/>
      <c r="B834" s="163"/>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c r="A835" s="157"/>
      <c r="B835" s="163"/>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c r="A836" s="157"/>
      <c r="B836" s="163"/>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c r="A837" s="157"/>
      <c r="B837" s="163"/>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c r="A838" s="157"/>
      <c r="B838" s="163"/>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c r="A839" s="157"/>
      <c r="B839" s="163"/>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c r="A840" s="157"/>
      <c r="B840" s="163"/>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c r="A841" s="157"/>
      <c r="B841" s="163"/>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c r="A842" s="157"/>
      <c r="B842" s="163"/>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c r="A843" s="157"/>
      <c r="B843" s="163"/>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c r="A844" s="157"/>
      <c r="B844" s="163"/>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c r="A845" s="157"/>
      <c r="B845" s="163"/>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c r="A846" s="157"/>
      <c r="B846" s="163"/>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c r="A847" s="157"/>
      <c r="B847" s="163"/>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c r="A848" s="157"/>
      <c r="B848" s="163"/>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c r="A849" s="157"/>
      <c r="B849" s="163"/>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c r="A850" s="157"/>
      <c r="B850" s="163"/>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c r="A851" s="157"/>
      <c r="B851" s="163"/>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c r="A852" s="157"/>
      <c r="B852" s="163"/>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c r="A853" s="157"/>
      <c r="B853" s="163"/>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c r="A854" s="157"/>
      <c r="B854" s="163"/>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c r="A855" s="157"/>
      <c r="B855" s="163"/>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c r="A856" s="157"/>
      <c r="B856" s="163"/>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c r="A857" s="157"/>
      <c r="B857" s="163"/>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c r="A858" s="157"/>
      <c r="B858" s="163"/>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c r="A859" s="157"/>
      <c r="B859" s="163"/>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c r="A860" s="157"/>
      <c r="B860" s="163"/>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c r="A861" s="157"/>
      <c r="B861" s="163"/>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c r="A862" s="157"/>
      <c r="B862" s="163"/>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c r="A863" s="157"/>
      <c r="B863" s="163"/>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c r="A864" s="157"/>
      <c r="B864" s="163"/>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c r="A865" s="157"/>
      <c r="B865" s="163"/>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c r="A866" s="157"/>
      <c r="B866" s="163"/>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c r="A867" s="157"/>
      <c r="B867" s="163"/>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c r="A868" s="157"/>
      <c r="B868" s="163"/>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c r="A869" s="157"/>
      <c r="B869" s="163"/>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c r="A870" s="157"/>
      <c r="B870" s="163"/>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c r="A871" s="157"/>
      <c r="B871" s="163"/>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c r="A872" s="157"/>
      <c r="B872" s="163"/>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c r="A873" s="157"/>
      <c r="B873" s="163"/>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c r="A874" s="157"/>
      <c r="B874" s="163"/>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c r="A875" s="157"/>
      <c r="B875" s="163"/>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c r="A876" s="157"/>
      <c r="B876" s="163"/>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c r="A877" s="157"/>
      <c r="B877" s="163"/>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c r="A878" s="157"/>
      <c r="B878" s="163"/>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c r="A879" s="157"/>
      <c r="B879" s="163"/>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c r="A880" s="157"/>
      <c r="B880" s="163"/>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c r="A881" s="157"/>
      <c r="B881" s="163"/>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c r="A882" s="157"/>
      <c r="B882" s="163"/>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c r="A883" s="157"/>
      <c r="B883" s="163"/>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c r="A884" s="157"/>
      <c r="B884" s="163"/>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c r="A885" s="157"/>
      <c r="B885" s="163"/>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c r="A886" s="157"/>
      <c r="B886" s="163"/>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c r="A887" s="157"/>
      <c r="B887" s="163"/>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c r="A888" s="157"/>
      <c r="B888" s="163"/>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c r="A889" s="157"/>
      <c r="B889" s="163"/>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c r="A890" s="157"/>
      <c r="B890" s="163"/>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c r="A891" s="157"/>
      <c r="B891" s="163"/>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c r="A892" s="157"/>
      <c r="B892" s="163"/>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c r="A893" s="157"/>
      <c r="B893" s="163"/>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c r="A894" s="157"/>
      <c r="B894" s="163"/>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c r="A895" s="157"/>
      <c r="B895" s="163"/>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c r="A896" s="157"/>
      <c r="B896" s="163"/>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c r="A897" s="157"/>
      <c r="B897" s="163"/>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c r="A898" s="157"/>
      <c r="B898" s="163"/>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c r="A899" s="157"/>
      <c r="B899" s="163"/>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c r="A900" s="157"/>
      <c r="B900" s="163"/>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c r="A901" s="157"/>
      <c r="B901" s="163"/>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c r="A902" s="157"/>
      <c r="B902" s="163"/>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c r="A903" s="157"/>
      <c r="B903" s="163"/>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c r="A904" s="157"/>
      <c r="B904" s="163"/>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c r="A905" s="157"/>
      <c r="B905" s="163"/>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c r="A906" s="157"/>
      <c r="B906" s="163"/>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c r="A907" s="157"/>
      <c r="B907" s="163"/>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c r="A908" s="157"/>
      <c r="B908" s="163"/>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c r="A909" s="157"/>
      <c r="B909" s="163"/>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c r="A910" s="157"/>
      <c r="B910" s="163"/>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c r="A911" s="157"/>
      <c r="B911" s="163"/>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c r="A912" s="157"/>
      <c r="B912" s="163"/>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c r="A913" s="157"/>
      <c r="B913" s="163"/>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c r="A914" s="157"/>
      <c r="B914" s="163"/>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c r="A915" s="157"/>
      <c r="B915" s="163"/>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c r="A916" s="157"/>
      <c r="B916" s="163"/>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c r="A917" s="157"/>
      <c r="B917" s="163"/>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c r="A918" s="157"/>
      <c r="B918" s="163"/>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c r="A919" s="157"/>
      <c r="B919" s="163"/>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c r="A920" s="157"/>
      <c r="B920" s="163"/>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c r="A921" s="157"/>
      <c r="B921" s="163"/>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c r="A922" s="157"/>
      <c r="B922" s="163"/>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c r="A923" s="157"/>
      <c r="B923" s="163"/>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c r="A924" s="157"/>
      <c r="B924" s="163"/>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c r="A925" s="157"/>
      <c r="B925" s="163"/>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c r="A926" s="157"/>
      <c r="B926" s="163"/>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c r="A927" s="157"/>
      <c r="B927" s="163"/>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c r="A928" s="157"/>
      <c r="B928" s="163"/>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c r="A929" s="157"/>
      <c r="B929" s="163"/>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c r="A930" s="157"/>
      <c r="B930" s="163"/>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c r="A931" s="157"/>
      <c r="B931" s="163"/>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c r="A932" s="157"/>
      <c r="B932" s="163"/>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c r="A933" s="157"/>
      <c r="B933" s="163"/>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c r="A934" s="157"/>
      <c r="B934" s="163"/>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c r="A935" s="157"/>
      <c r="B935" s="163"/>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c r="A936" s="157"/>
      <c r="B936" s="163"/>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c r="A937" s="157"/>
      <c r="B937" s="163"/>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c r="A938" s="157"/>
      <c r="B938" s="163"/>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c r="A939" s="157"/>
      <c r="B939" s="163"/>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c r="A940" s="157"/>
      <c r="B940" s="163"/>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c r="A941" s="157"/>
      <c r="B941" s="163"/>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c r="A942" s="157"/>
      <c r="B942" s="163"/>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c r="A943" s="157"/>
      <c r="B943" s="163"/>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c r="A944" s="157"/>
      <c r="B944" s="163"/>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c r="A945" s="157"/>
      <c r="B945" s="163"/>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c r="A946" s="157"/>
      <c r="B946" s="163"/>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c r="A947" s="157"/>
      <c r="B947" s="163"/>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c r="A948" s="157"/>
      <c r="B948" s="163"/>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c r="A949" s="157"/>
      <c r="B949" s="163"/>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c r="A950" s="157"/>
      <c r="B950" s="163"/>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c r="A951" s="157"/>
      <c r="B951" s="163"/>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c r="A952" s="157"/>
      <c r="B952" s="163"/>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c r="A953" s="157"/>
      <c r="B953" s="163"/>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c r="A954" s="157"/>
      <c r="B954" s="163"/>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c r="A955" s="157"/>
      <c r="B955" s="163"/>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c r="A956" s="157"/>
      <c r="B956" s="163"/>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c r="A957" s="157"/>
      <c r="B957" s="163"/>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c r="A958" s="157"/>
      <c r="B958" s="163"/>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c r="A959" s="157"/>
      <c r="B959" s="163"/>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c r="A960" s="157"/>
      <c r="B960" s="163"/>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c r="A961" s="157"/>
      <c r="B961" s="163"/>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c r="A962" s="157"/>
      <c r="B962" s="163"/>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c r="A963" s="157"/>
      <c r="B963" s="163"/>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c r="A964" s="157"/>
      <c r="B964" s="163"/>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c r="A965" s="157"/>
      <c r="B965" s="163"/>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c r="A966" s="157"/>
      <c r="B966" s="163"/>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c r="A967" s="157"/>
      <c r="B967" s="163"/>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c r="A968" s="157"/>
      <c r="B968" s="163"/>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c r="A969" s="157"/>
      <c r="B969" s="163"/>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c r="A970" s="157"/>
      <c r="B970" s="163"/>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c r="A971" s="157"/>
      <c r="B971" s="163"/>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c r="A972" s="157"/>
      <c r="B972" s="163"/>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c r="A973" s="157"/>
      <c r="B973" s="163"/>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c r="A974" s="157"/>
      <c r="B974" s="163"/>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c r="A975" s="157"/>
      <c r="B975" s="163"/>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c r="A976" s="157"/>
      <c r="B976" s="163"/>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c r="A977" s="157"/>
      <c r="B977" s="163"/>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c r="A978" s="157"/>
      <c r="B978" s="163"/>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c r="A979" s="157"/>
      <c r="B979" s="163"/>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c r="A980" s="157"/>
      <c r="B980" s="163"/>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c r="A981" s="157"/>
      <c r="B981" s="163"/>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c r="A982" s="157"/>
      <c r="B982" s="163"/>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c r="A983" s="157"/>
      <c r="B983" s="163"/>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c r="A984" s="157"/>
      <c r="B984" s="163"/>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c r="A985" s="157"/>
      <c r="B985" s="163"/>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c r="A986" s="157"/>
      <c r="B986" s="163"/>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c r="A987" s="157"/>
      <c r="B987" s="163"/>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c r="A988" s="157"/>
      <c r="B988" s="163"/>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c r="A989" s="157"/>
      <c r="B989" s="163"/>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c r="A990" s="157"/>
      <c r="B990" s="163"/>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c r="A991" s="157"/>
      <c r="B991" s="163"/>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c r="A992" s="157"/>
      <c r="B992" s="163"/>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c r="A993" s="157"/>
      <c r="B993" s="163"/>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c r="A994" s="157"/>
      <c r="B994" s="163"/>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c r="A995" s="157"/>
      <c r="B995" s="163"/>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c r="A996" s="157"/>
      <c r="B996" s="163"/>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c r="A997" s="157"/>
      <c r="B997" s="163"/>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c r="A998" s="157"/>
      <c r="B998" s="163"/>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c r="A999" s="157"/>
      <c r="B999" s="163"/>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c r="A1000" s="157"/>
      <c r="B1000" s="163"/>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3">
    <mergeCell ref="A1:B1"/>
    <mergeCell ref="A4:A12"/>
    <mergeCell ref="A13:A23"/>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heetViews>
  <sheetFormatPr baseColWidth="10" defaultColWidth="14.42578125" defaultRowHeight="15" customHeight="1"/>
  <cols>
    <col min="1" max="1" width="10.7109375" customWidth="1"/>
    <col min="2" max="2" width="21.5703125" customWidth="1"/>
    <col min="3" max="3" width="11.42578125" customWidth="1"/>
    <col min="4" max="4" width="10.7109375" customWidth="1"/>
    <col min="5" max="5" width="36.7109375" customWidth="1"/>
    <col min="6" max="6" width="32.7109375" customWidth="1"/>
    <col min="7" max="7" width="28.85546875" customWidth="1"/>
    <col min="8" max="10" width="10.7109375" customWidth="1"/>
    <col min="11" max="11" width="13.28515625" customWidth="1"/>
    <col min="12" max="12" width="38.28515625" customWidth="1"/>
    <col min="13" max="13" width="31.42578125" customWidth="1"/>
    <col min="14" max="26" width="10.7109375" customWidth="1"/>
  </cols>
  <sheetData>
    <row r="1" spans="2:9">
      <c r="B1" s="164" t="s">
        <v>344</v>
      </c>
    </row>
    <row r="2" spans="2:9">
      <c r="B2" s="165" t="s">
        <v>345</v>
      </c>
    </row>
    <row r="3" spans="2:9">
      <c r="B3" s="165" t="s">
        <v>346</v>
      </c>
      <c r="E3" s="166" t="s">
        <v>347</v>
      </c>
      <c r="F3" s="167" t="s">
        <v>348</v>
      </c>
      <c r="I3" s="166" t="s">
        <v>347</v>
      </c>
    </row>
    <row r="4" spans="2:9">
      <c r="B4" s="165" t="s">
        <v>349</v>
      </c>
      <c r="E4" s="168" t="s">
        <v>257</v>
      </c>
      <c r="F4" s="168" t="s">
        <v>258</v>
      </c>
      <c r="I4" s="168" t="s">
        <v>257</v>
      </c>
    </row>
    <row r="5" spans="2:9">
      <c r="B5" s="165" t="s">
        <v>350</v>
      </c>
      <c r="E5" s="168" t="s">
        <v>257</v>
      </c>
      <c r="F5" s="168" t="s">
        <v>351</v>
      </c>
      <c r="I5" s="168" t="s">
        <v>352</v>
      </c>
    </row>
    <row r="6" spans="2:9">
      <c r="B6" s="165" t="s">
        <v>353</v>
      </c>
      <c r="E6" s="168" t="s">
        <v>352</v>
      </c>
      <c r="F6" s="168" t="s">
        <v>354</v>
      </c>
      <c r="I6" s="168" t="s">
        <v>355</v>
      </c>
    </row>
    <row r="7" spans="2:9">
      <c r="B7" s="165" t="s">
        <v>356</v>
      </c>
      <c r="E7" s="168" t="s">
        <v>352</v>
      </c>
      <c r="F7" s="168" t="s">
        <v>357</v>
      </c>
      <c r="I7" s="168" t="s">
        <v>358</v>
      </c>
    </row>
    <row r="8" spans="2:9">
      <c r="B8" s="164" t="s">
        <v>359</v>
      </c>
      <c r="E8" s="168" t="s">
        <v>352</v>
      </c>
      <c r="F8" s="168" t="s">
        <v>360</v>
      </c>
      <c r="I8" s="168" t="s">
        <v>361</v>
      </c>
    </row>
    <row r="9" spans="2:9">
      <c r="B9" s="165" t="s">
        <v>180</v>
      </c>
      <c r="E9" s="168" t="s">
        <v>355</v>
      </c>
      <c r="F9" s="168" t="s">
        <v>362</v>
      </c>
      <c r="I9" s="168" t="s">
        <v>363</v>
      </c>
    </row>
    <row r="10" spans="2:9">
      <c r="B10" s="165" t="s">
        <v>77</v>
      </c>
      <c r="E10" s="168" t="s">
        <v>355</v>
      </c>
      <c r="F10" s="168" t="s">
        <v>364</v>
      </c>
      <c r="I10" s="168" t="s">
        <v>6</v>
      </c>
    </row>
    <row r="11" spans="2:9">
      <c r="B11" s="165" t="s">
        <v>82</v>
      </c>
      <c r="E11" s="168" t="s">
        <v>358</v>
      </c>
      <c r="F11" s="168" t="s">
        <v>365</v>
      </c>
      <c r="I11" s="168" t="s">
        <v>366</v>
      </c>
    </row>
    <row r="12" spans="2:9">
      <c r="B12" s="165" t="s">
        <v>122</v>
      </c>
      <c r="E12" s="168" t="s">
        <v>361</v>
      </c>
      <c r="F12" s="168" t="s">
        <v>99</v>
      </c>
      <c r="I12" s="168" t="s">
        <v>367</v>
      </c>
    </row>
    <row r="13" spans="2:9">
      <c r="E13" s="168" t="s">
        <v>361</v>
      </c>
      <c r="F13" s="168" t="s">
        <v>368</v>
      </c>
      <c r="I13" s="168" t="s">
        <v>369</v>
      </c>
    </row>
    <row r="14" spans="2:9">
      <c r="E14" s="168" t="s">
        <v>361</v>
      </c>
      <c r="F14" s="168" t="s">
        <v>370</v>
      </c>
      <c r="I14" s="168" t="s">
        <v>371</v>
      </c>
    </row>
    <row r="15" spans="2:9">
      <c r="E15" s="168" t="s">
        <v>361</v>
      </c>
      <c r="F15" s="168" t="s">
        <v>372</v>
      </c>
      <c r="I15" s="168" t="s">
        <v>373</v>
      </c>
    </row>
    <row r="16" spans="2:9">
      <c r="E16" s="168" t="s">
        <v>363</v>
      </c>
      <c r="F16" s="168" t="s">
        <v>374</v>
      </c>
      <c r="I16" s="168" t="s">
        <v>375</v>
      </c>
    </row>
    <row r="17" spans="1:12">
      <c r="E17" s="168" t="s">
        <v>6</v>
      </c>
      <c r="F17" s="168" t="s">
        <v>8</v>
      </c>
      <c r="I17" s="168" t="s">
        <v>376</v>
      </c>
    </row>
    <row r="18" spans="1:12">
      <c r="E18" s="168" t="s">
        <v>6</v>
      </c>
      <c r="F18" s="168" t="s">
        <v>377</v>
      </c>
      <c r="I18" s="168" t="s">
        <v>207</v>
      </c>
    </row>
    <row r="19" spans="1:12">
      <c r="E19" s="168" t="s">
        <v>6</v>
      </c>
      <c r="F19" s="168" t="s">
        <v>378</v>
      </c>
    </row>
    <row r="20" spans="1:12">
      <c r="E20" s="168" t="s">
        <v>6</v>
      </c>
      <c r="F20" s="168" t="s">
        <v>379</v>
      </c>
    </row>
    <row r="21" spans="1:12" ht="15.75" customHeight="1">
      <c r="A21" s="164"/>
      <c r="E21" s="168" t="s">
        <v>366</v>
      </c>
      <c r="F21" s="168" t="s">
        <v>380</v>
      </c>
    </row>
    <row r="22" spans="1:12" ht="15.75" customHeight="1">
      <c r="A22" s="164"/>
      <c r="E22" s="168" t="s">
        <v>366</v>
      </c>
      <c r="F22" s="168" t="s">
        <v>381</v>
      </c>
    </row>
    <row r="23" spans="1:12" ht="15.75" customHeight="1">
      <c r="E23" s="168" t="s">
        <v>366</v>
      </c>
      <c r="F23" s="168" t="s">
        <v>382</v>
      </c>
      <c r="L23" s="164" t="s">
        <v>36</v>
      </c>
    </row>
    <row r="24" spans="1:12" ht="15.75" customHeight="1">
      <c r="E24" s="168" t="s">
        <v>367</v>
      </c>
      <c r="F24" s="168" t="s">
        <v>383</v>
      </c>
      <c r="L24" s="165" t="s">
        <v>384</v>
      </c>
    </row>
    <row r="25" spans="1:12" ht="15.75" customHeight="1">
      <c r="E25" s="168" t="s">
        <v>367</v>
      </c>
      <c r="F25" s="168" t="s">
        <v>385</v>
      </c>
      <c r="L25" s="165" t="s">
        <v>386</v>
      </c>
    </row>
    <row r="26" spans="1:12" ht="15.75" customHeight="1">
      <c r="E26" s="168" t="s">
        <v>367</v>
      </c>
      <c r="F26" s="168" t="s">
        <v>387</v>
      </c>
      <c r="L26" s="165" t="s">
        <v>388</v>
      </c>
    </row>
    <row r="27" spans="1:12" ht="15.75" customHeight="1">
      <c r="E27" s="168" t="s">
        <v>369</v>
      </c>
      <c r="F27" s="168" t="s">
        <v>389</v>
      </c>
      <c r="L27" s="165" t="s">
        <v>390</v>
      </c>
    </row>
    <row r="28" spans="1:12" ht="15.75" customHeight="1">
      <c r="E28" s="168" t="s">
        <v>369</v>
      </c>
      <c r="F28" s="168" t="s">
        <v>391</v>
      </c>
      <c r="L28" s="165" t="s">
        <v>392</v>
      </c>
    </row>
    <row r="29" spans="1:12" ht="15.75" customHeight="1">
      <c r="E29" s="168" t="s">
        <v>371</v>
      </c>
      <c r="F29" s="168" t="s">
        <v>393</v>
      </c>
      <c r="L29" s="165" t="s">
        <v>394</v>
      </c>
    </row>
    <row r="30" spans="1:12" ht="15.75" customHeight="1">
      <c r="E30" s="168" t="s">
        <v>371</v>
      </c>
      <c r="F30" s="168" t="s">
        <v>395</v>
      </c>
      <c r="L30" s="165" t="s">
        <v>396</v>
      </c>
    </row>
    <row r="31" spans="1:12" ht="15.75" customHeight="1">
      <c r="E31" s="168" t="s">
        <v>371</v>
      </c>
      <c r="F31" s="168" t="s">
        <v>397</v>
      </c>
      <c r="L31" s="165" t="s">
        <v>398</v>
      </c>
    </row>
    <row r="32" spans="1:12" ht="15.75" customHeight="1">
      <c r="E32" s="168" t="s">
        <v>371</v>
      </c>
      <c r="F32" s="168" t="s">
        <v>399</v>
      </c>
      <c r="L32" s="165" t="s">
        <v>400</v>
      </c>
    </row>
    <row r="33" spans="2:12" ht="15.75" customHeight="1">
      <c r="E33" s="168" t="s">
        <v>371</v>
      </c>
      <c r="F33" s="168" t="s">
        <v>401</v>
      </c>
      <c r="L33" s="165" t="s">
        <v>402</v>
      </c>
    </row>
    <row r="34" spans="2:12" ht="15.75" customHeight="1">
      <c r="B34" s="164" t="s">
        <v>403</v>
      </c>
      <c r="E34" s="168" t="s">
        <v>371</v>
      </c>
      <c r="F34" s="168" t="s">
        <v>404</v>
      </c>
      <c r="L34" s="165" t="s">
        <v>405</v>
      </c>
    </row>
    <row r="35" spans="2:12" ht="15.75" customHeight="1">
      <c r="B35" s="165" t="s">
        <v>406</v>
      </c>
      <c r="E35" s="168" t="s">
        <v>371</v>
      </c>
      <c r="F35" s="168" t="s">
        <v>407</v>
      </c>
      <c r="L35" s="165" t="s">
        <v>408</v>
      </c>
    </row>
    <row r="36" spans="2:12" ht="15.75" customHeight="1">
      <c r="B36" s="165" t="s">
        <v>83</v>
      </c>
      <c r="E36" s="168" t="s">
        <v>373</v>
      </c>
      <c r="F36" s="168" t="s">
        <v>409</v>
      </c>
      <c r="L36" s="165" t="s">
        <v>410</v>
      </c>
    </row>
    <row r="37" spans="2:12" ht="15.75" customHeight="1">
      <c r="B37" s="165" t="s">
        <v>411</v>
      </c>
      <c r="E37" s="168" t="s">
        <v>373</v>
      </c>
      <c r="F37" s="168" t="s">
        <v>412</v>
      </c>
      <c r="L37" s="165" t="s">
        <v>413</v>
      </c>
    </row>
    <row r="38" spans="2:12" ht="15.75" customHeight="1">
      <c r="B38" s="165" t="s">
        <v>414</v>
      </c>
      <c r="E38" s="168" t="s">
        <v>373</v>
      </c>
      <c r="F38" s="168" t="s">
        <v>415</v>
      </c>
      <c r="L38" s="165" t="s">
        <v>416</v>
      </c>
    </row>
    <row r="39" spans="2:12" ht="15.75" customHeight="1">
      <c r="E39" s="168" t="s">
        <v>373</v>
      </c>
      <c r="F39" s="168" t="s">
        <v>417</v>
      </c>
      <c r="L39" s="165" t="s">
        <v>418</v>
      </c>
    </row>
    <row r="40" spans="2:12" ht="15.75" customHeight="1">
      <c r="E40" s="168" t="s">
        <v>375</v>
      </c>
      <c r="F40" s="168" t="s">
        <v>419</v>
      </c>
    </row>
    <row r="41" spans="2:12" ht="15.75" customHeight="1">
      <c r="E41" s="168" t="s">
        <v>375</v>
      </c>
      <c r="F41" s="168" t="s">
        <v>420</v>
      </c>
      <c r="L41" s="165"/>
    </row>
    <row r="42" spans="2:12" ht="15.75" customHeight="1">
      <c r="E42" s="168" t="s">
        <v>375</v>
      </c>
      <c r="F42" s="168" t="s">
        <v>421</v>
      </c>
    </row>
    <row r="43" spans="2:12" ht="15.75" customHeight="1">
      <c r="E43" s="168" t="s">
        <v>375</v>
      </c>
      <c r="F43" s="168" t="s">
        <v>422</v>
      </c>
    </row>
    <row r="44" spans="2:12" ht="15.75" customHeight="1">
      <c r="B44" s="164" t="s">
        <v>423</v>
      </c>
      <c r="E44" s="168" t="s">
        <v>375</v>
      </c>
      <c r="F44" s="168" t="s">
        <v>424</v>
      </c>
    </row>
    <row r="45" spans="2:12" ht="15.75" customHeight="1">
      <c r="B45" s="165" t="s">
        <v>425</v>
      </c>
      <c r="E45" s="168" t="s">
        <v>375</v>
      </c>
      <c r="F45" s="168" t="s">
        <v>426</v>
      </c>
      <c r="L45" s="165"/>
    </row>
    <row r="46" spans="2:12" ht="15.75" customHeight="1">
      <c r="B46" s="165" t="s">
        <v>427</v>
      </c>
      <c r="E46" s="168" t="s">
        <v>376</v>
      </c>
      <c r="F46" s="168" t="s">
        <v>428</v>
      </c>
      <c r="L46" s="165"/>
    </row>
    <row r="47" spans="2:12" ht="15.75" customHeight="1">
      <c r="E47" s="168" t="s">
        <v>376</v>
      </c>
      <c r="F47" s="168" t="s">
        <v>429</v>
      </c>
      <c r="L47" s="165"/>
    </row>
    <row r="48" spans="2:12" ht="15.75" customHeight="1">
      <c r="E48" s="168" t="s">
        <v>376</v>
      </c>
      <c r="F48" s="168" t="s">
        <v>430</v>
      </c>
      <c r="L48" s="165"/>
    </row>
    <row r="49" spans="2:13" ht="15.75" customHeight="1">
      <c r="B49" s="164" t="s">
        <v>431</v>
      </c>
      <c r="E49" s="168" t="s">
        <v>376</v>
      </c>
      <c r="F49" s="168" t="s">
        <v>432</v>
      </c>
    </row>
    <row r="50" spans="2:13" ht="15.75" customHeight="1">
      <c r="B50" s="165" t="s">
        <v>433</v>
      </c>
      <c r="E50" s="168" t="s">
        <v>376</v>
      </c>
      <c r="F50" s="168" t="s">
        <v>434</v>
      </c>
    </row>
    <row r="51" spans="2:13" ht="15.75" customHeight="1">
      <c r="B51" s="165" t="s">
        <v>435</v>
      </c>
      <c r="E51" s="168" t="s">
        <v>376</v>
      </c>
      <c r="F51" s="168" t="s">
        <v>436</v>
      </c>
    </row>
    <row r="52" spans="2:13" ht="15.75" customHeight="1">
      <c r="B52" s="165" t="s">
        <v>437</v>
      </c>
      <c r="E52" s="168" t="s">
        <v>376</v>
      </c>
      <c r="F52" s="168" t="s">
        <v>438</v>
      </c>
    </row>
    <row r="53" spans="2:13" ht="15.75" customHeight="1">
      <c r="E53" s="168" t="s">
        <v>207</v>
      </c>
      <c r="F53" s="168" t="s">
        <v>208</v>
      </c>
    </row>
    <row r="54" spans="2:13" ht="15.75" customHeight="1">
      <c r="L54" s="164" t="s">
        <v>36</v>
      </c>
      <c r="M54" s="164" t="s">
        <v>439</v>
      </c>
    </row>
    <row r="55" spans="2:13" ht="15.75" customHeight="1">
      <c r="L55" s="165" t="s">
        <v>384</v>
      </c>
      <c r="M55" s="169" t="s">
        <v>440</v>
      </c>
    </row>
    <row r="56" spans="2:13" ht="15.75" customHeight="1">
      <c r="L56" s="165" t="s">
        <v>384</v>
      </c>
      <c r="M56" s="169" t="s">
        <v>441</v>
      </c>
    </row>
    <row r="57" spans="2:13" ht="15.75" customHeight="1">
      <c r="L57" s="165" t="s">
        <v>384</v>
      </c>
      <c r="M57" s="169" t="s">
        <v>442</v>
      </c>
    </row>
    <row r="58" spans="2:13" ht="15.75" customHeight="1">
      <c r="L58" s="165" t="s">
        <v>384</v>
      </c>
      <c r="M58" s="169" t="s">
        <v>443</v>
      </c>
    </row>
    <row r="59" spans="2:13" ht="15.75" customHeight="1">
      <c r="L59" s="165" t="s">
        <v>384</v>
      </c>
      <c r="M59" s="169" t="s">
        <v>444</v>
      </c>
    </row>
    <row r="60" spans="2:13" ht="15.75" customHeight="1">
      <c r="L60" s="165" t="s">
        <v>386</v>
      </c>
      <c r="M60" s="170" t="s">
        <v>445</v>
      </c>
    </row>
    <row r="61" spans="2:13" ht="15.75" customHeight="1">
      <c r="L61" s="165" t="s">
        <v>386</v>
      </c>
      <c r="M61" s="170" t="s">
        <v>446</v>
      </c>
    </row>
    <row r="62" spans="2:13" ht="15.75" customHeight="1">
      <c r="L62" s="165" t="s">
        <v>388</v>
      </c>
      <c r="M62" s="171" t="s">
        <v>447</v>
      </c>
    </row>
    <row r="63" spans="2:13" ht="15.75" customHeight="1">
      <c r="L63" s="165" t="s">
        <v>388</v>
      </c>
      <c r="M63" s="171" t="s">
        <v>448</v>
      </c>
    </row>
    <row r="64" spans="2:13" ht="15.75" customHeight="1">
      <c r="L64" s="165" t="s">
        <v>388</v>
      </c>
      <c r="M64" s="171" t="s">
        <v>449</v>
      </c>
    </row>
    <row r="65" spans="12:13" ht="15.75" customHeight="1">
      <c r="L65" s="165" t="s">
        <v>388</v>
      </c>
      <c r="M65" s="171" t="s">
        <v>450</v>
      </c>
    </row>
    <row r="66" spans="12:13" ht="15.75" customHeight="1">
      <c r="L66" s="165" t="s">
        <v>388</v>
      </c>
      <c r="M66" s="171" t="s">
        <v>451</v>
      </c>
    </row>
    <row r="67" spans="12:13" ht="15.75" customHeight="1">
      <c r="L67" s="165" t="s">
        <v>388</v>
      </c>
      <c r="M67" s="171" t="s">
        <v>452</v>
      </c>
    </row>
    <row r="68" spans="12:13" ht="15.75" customHeight="1">
      <c r="L68" s="165" t="s">
        <v>388</v>
      </c>
      <c r="M68" s="171" t="s">
        <v>453</v>
      </c>
    </row>
    <row r="69" spans="12:13" ht="15.75" customHeight="1">
      <c r="L69" s="165" t="s">
        <v>388</v>
      </c>
      <c r="M69" s="171" t="s">
        <v>454</v>
      </c>
    </row>
    <row r="70" spans="12:13" ht="15.75" customHeight="1">
      <c r="L70" s="165" t="s">
        <v>388</v>
      </c>
      <c r="M70" s="171" t="s">
        <v>455</v>
      </c>
    </row>
    <row r="71" spans="12:13" ht="15.75" customHeight="1">
      <c r="L71" s="165" t="s">
        <v>388</v>
      </c>
      <c r="M71" s="171" t="s">
        <v>456</v>
      </c>
    </row>
    <row r="72" spans="12:13" ht="15.75" customHeight="1">
      <c r="L72" s="165" t="s">
        <v>390</v>
      </c>
      <c r="M72" s="170" t="s">
        <v>457</v>
      </c>
    </row>
    <row r="73" spans="12:13" ht="15.75" customHeight="1">
      <c r="L73" s="165" t="s">
        <v>390</v>
      </c>
      <c r="M73" s="170" t="s">
        <v>458</v>
      </c>
    </row>
    <row r="74" spans="12:13" ht="15.75" customHeight="1">
      <c r="L74" s="165" t="s">
        <v>390</v>
      </c>
      <c r="M74" s="170" t="s">
        <v>459</v>
      </c>
    </row>
    <row r="75" spans="12:13" ht="15.75" customHeight="1">
      <c r="L75" s="165" t="s">
        <v>390</v>
      </c>
      <c r="M75" s="170" t="s">
        <v>460</v>
      </c>
    </row>
    <row r="76" spans="12:13" ht="15.75" customHeight="1">
      <c r="L76" s="165" t="s">
        <v>390</v>
      </c>
      <c r="M76" s="170" t="s">
        <v>461</v>
      </c>
    </row>
    <row r="77" spans="12:13" ht="15.75" customHeight="1">
      <c r="L77" s="165" t="s">
        <v>390</v>
      </c>
      <c r="M77" s="170" t="s">
        <v>462</v>
      </c>
    </row>
    <row r="78" spans="12:13" ht="15.75" customHeight="1">
      <c r="L78" s="165" t="s">
        <v>392</v>
      </c>
      <c r="M78" s="172" t="s">
        <v>463</v>
      </c>
    </row>
    <row r="79" spans="12:13" ht="15.75" customHeight="1">
      <c r="L79" s="165" t="s">
        <v>392</v>
      </c>
      <c r="M79" s="172" t="s">
        <v>464</v>
      </c>
    </row>
    <row r="80" spans="12:13" ht="15.75" customHeight="1">
      <c r="L80" s="165" t="s">
        <v>392</v>
      </c>
      <c r="M80" s="172" t="s">
        <v>465</v>
      </c>
    </row>
    <row r="81" spans="12:13" ht="15.75" customHeight="1">
      <c r="L81" s="165" t="s">
        <v>392</v>
      </c>
      <c r="M81" s="172" t="s">
        <v>466</v>
      </c>
    </row>
    <row r="82" spans="12:13" ht="15.75" customHeight="1">
      <c r="L82" s="165" t="s">
        <v>392</v>
      </c>
      <c r="M82" s="172" t="s">
        <v>467</v>
      </c>
    </row>
    <row r="83" spans="12:13" ht="15.75" customHeight="1">
      <c r="L83" s="165" t="s">
        <v>392</v>
      </c>
      <c r="M83" s="172" t="s">
        <v>468</v>
      </c>
    </row>
    <row r="84" spans="12:13" ht="15.75" customHeight="1">
      <c r="L84" s="165" t="s">
        <v>392</v>
      </c>
      <c r="M84" s="172" t="s">
        <v>469</v>
      </c>
    </row>
    <row r="85" spans="12:13" ht="15.75" customHeight="1">
      <c r="L85" s="165" t="s">
        <v>392</v>
      </c>
      <c r="M85" s="172" t="s">
        <v>470</v>
      </c>
    </row>
    <row r="86" spans="12:13" ht="15.75" customHeight="1">
      <c r="L86" s="165" t="s">
        <v>394</v>
      </c>
      <c r="M86" s="165" t="s">
        <v>471</v>
      </c>
    </row>
    <row r="87" spans="12:13" ht="15.75" customHeight="1">
      <c r="L87" s="165" t="s">
        <v>394</v>
      </c>
      <c r="M87" s="165" t="s">
        <v>472</v>
      </c>
    </row>
    <row r="88" spans="12:13" ht="15.75" customHeight="1">
      <c r="L88" s="165" t="s">
        <v>394</v>
      </c>
      <c r="M88" s="165" t="s">
        <v>473</v>
      </c>
    </row>
    <row r="89" spans="12:13" ht="15.75" customHeight="1">
      <c r="L89" s="165" t="s">
        <v>394</v>
      </c>
      <c r="M89" s="165" t="s">
        <v>474</v>
      </c>
    </row>
    <row r="90" spans="12:13" ht="15.75" customHeight="1">
      <c r="L90" s="165" t="s">
        <v>394</v>
      </c>
      <c r="M90" s="165" t="s">
        <v>475</v>
      </c>
    </row>
    <row r="91" spans="12:13" ht="15.75" customHeight="1">
      <c r="L91" s="165" t="s">
        <v>396</v>
      </c>
      <c r="M91" s="173" t="s">
        <v>476</v>
      </c>
    </row>
    <row r="92" spans="12:13" ht="15.75" customHeight="1">
      <c r="L92" s="165" t="s">
        <v>396</v>
      </c>
      <c r="M92" s="173" t="s">
        <v>477</v>
      </c>
    </row>
    <row r="93" spans="12:13" ht="15.75" customHeight="1">
      <c r="L93" s="165" t="s">
        <v>396</v>
      </c>
      <c r="M93" s="173" t="s">
        <v>478</v>
      </c>
    </row>
    <row r="94" spans="12:13" ht="15.75" customHeight="1">
      <c r="L94" s="165" t="s">
        <v>396</v>
      </c>
      <c r="M94" s="173" t="s">
        <v>479</v>
      </c>
    </row>
    <row r="95" spans="12:13" ht="15.75" customHeight="1">
      <c r="L95" s="165" t="s">
        <v>398</v>
      </c>
      <c r="M95" s="165" t="s">
        <v>480</v>
      </c>
    </row>
    <row r="96" spans="12:13" ht="15.75" customHeight="1">
      <c r="L96" s="165" t="s">
        <v>398</v>
      </c>
      <c r="M96" s="165" t="s">
        <v>481</v>
      </c>
    </row>
    <row r="97" spans="12:13" ht="15.75" customHeight="1">
      <c r="L97" s="165" t="s">
        <v>398</v>
      </c>
      <c r="M97" s="165" t="s">
        <v>482</v>
      </c>
    </row>
    <row r="98" spans="12:13" ht="15.75" customHeight="1">
      <c r="L98" s="165" t="s">
        <v>398</v>
      </c>
      <c r="M98" s="165" t="s">
        <v>483</v>
      </c>
    </row>
    <row r="99" spans="12:13" ht="15.75" customHeight="1">
      <c r="L99" s="165" t="s">
        <v>398</v>
      </c>
      <c r="M99" s="165" t="s">
        <v>484</v>
      </c>
    </row>
    <row r="100" spans="12:13" ht="15.75" customHeight="1">
      <c r="L100" s="165" t="s">
        <v>398</v>
      </c>
      <c r="M100" s="165" t="s">
        <v>485</v>
      </c>
    </row>
    <row r="101" spans="12:13" ht="15.75" customHeight="1">
      <c r="L101" s="165" t="s">
        <v>398</v>
      </c>
      <c r="M101" s="165" t="s">
        <v>486</v>
      </c>
    </row>
    <row r="102" spans="12:13" ht="15.75" customHeight="1">
      <c r="L102" s="165" t="s">
        <v>398</v>
      </c>
      <c r="M102" s="165" t="s">
        <v>487</v>
      </c>
    </row>
    <row r="103" spans="12:13" ht="15.75" customHeight="1">
      <c r="L103" s="165" t="s">
        <v>398</v>
      </c>
      <c r="M103" s="165" t="s">
        <v>488</v>
      </c>
    </row>
    <row r="104" spans="12:13" ht="15.75" customHeight="1">
      <c r="L104" s="165" t="s">
        <v>398</v>
      </c>
      <c r="M104" s="165" t="s">
        <v>489</v>
      </c>
    </row>
    <row r="105" spans="12:13" ht="15.75" customHeight="1">
      <c r="L105" s="165" t="s">
        <v>490</v>
      </c>
      <c r="M105" s="171" t="s">
        <v>491</v>
      </c>
    </row>
    <row r="106" spans="12:13" ht="15.75" customHeight="1">
      <c r="L106" s="165" t="s">
        <v>490</v>
      </c>
      <c r="M106" s="171" t="s">
        <v>492</v>
      </c>
    </row>
    <row r="107" spans="12:13" ht="15.75" customHeight="1">
      <c r="L107" s="165" t="s">
        <v>490</v>
      </c>
      <c r="M107" s="171" t="s">
        <v>493</v>
      </c>
    </row>
    <row r="108" spans="12:13" ht="15.75" customHeight="1">
      <c r="L108" s="165" t="s">
        <v>490</v>
      </c>
      <c r="M108" s="171" t="s">
        <v>494</v>
      </c>
    </row>
    <row r="109" spans="12:13" ht="15.75" customHeight="1">
      <c r="L109" s="165" t="s">
        <v>490</v>
      </c>
      <c r="M109" s="171" t="s">
        <v>495</v>
      </c>
    </row>
    <row r="110" spans="12:13" ht="15.75" customHeight="1">
      <c r="L110" s="165" t="s">
        <v>490</v>
      </c>
      <c r="M110" s="171" t="s">
        <v>496</v>
      </c>
    </row>
    <row r="111" spans="12:13" ht="15.75" customHeight="1">
      <c r="L111" s="165" t="s">
        <v>402</v>
      </c>
      <c r="M111" s="165" t="s">
        <v>497</v>
      </c>
    </row>
    <row r="112" spans="12:13" ht="15.75" customHeight="1">
      <c r="L112" s="165" t="s">
        <v>402</v>
      </c>
      <c r="M112" s="165" t="s">
        <v>498</v>
      </c>
    </row>
    <row r="113" spans="12:13" ht="15.75" customHeight="1">
      <c r="L113" s="165" t="s">
        <v>402</v>
      </c>
      <c r="M113" s="165" t="s">
        <v>499</v>
      </c>
    </row>
    <row r="114" spans="12:13" ht="15.75" customHeight="1">
      <c r="L114" s="165" t="s">
        <v>405</v>
      </c>
      <c r="M114" s="173" t="s">
        <v>500</v>
      </c>
    </row>
    <row r="115" spans="12:13" ht="15.75" customHeight="1">
      <c r="L115" s="165" t="s">
        <v>405</v>
      </c>
      <c r="M115" s="173" t="s">
        <v>501</v>
      </c>
    </row>
    <row r="116" spans="12:13" ht="15.75" customHeight="1">
      <c r="L116" s="165" t="s">
        <v>405</v>
      </c>
      <c r="M116" s="173" t="s">
        <v>502</v>
      </c>
    </row>
    <row r="117" spans="12:13" ht="15.75" customHeight="1">
      <c r="L117" s="165" t="s">
        <v>405</v>
      </c>
      <c r="M117" s="173" t="s">
        <v>503</v>
      </c>
    </row>
    <row r="118" spans="12:13" ht="15.75" customHeight="1">
      <c r="L118" s="165" t="s">
        <v>405</v>
      </c>
      <c r="M118" s="173" t="s">
        <v>504</v>
      </c>
    </row>
    <row r="119" spans="12:13" ht="15.75" customHeight="1">
      <c r="L119" s="165" t="s">
        <v>405</v>
      </c>
      <c r="M119" s="173" t="s">
        <v>505</v>
      </c>
    </row>
    <row r="120" spans="12:13" ht="15.75" customHeight="1">
      <c r="L120" s="165" t="s">
        <v>405</v>
      </c>
      <c r="M120" s="173" t="s">
        <v>505</v>
      </c>
    </row>
    <row r="121" spans="12:13" ht="15.75" customHeight="1">
      <c r="L121" s="165" t="s">
        <v>408</v>
      </c>
      <c r="M121" s="165" t="s">
        <v>506</v>
      </c>
    </row>
    <row r="122" spans="12:13" ht="15.75" customHeight="1">
      <c r="L122" s="165" t="s">
        <v>408</v>
      </c>
      <c r="M122" s="165" t="s">
        <v>507</v>
      </c>
    </row>
    <row r="123" spans="12:13" ht="15.75" customHeight="1">
      <c r="L123" s="165" t="s">
        <v>408</v>
      </c>
      <c r="M123" s="165" t="s">
        <v>508</v>
      </c>
    </row>
    <row r="124" spans="12:13" ht="15.75" customHeight="1">
      <c r="L124" s="165" t="s">
        <v>408</v>
      </c>
      <c r="M124" s="165" t="s">
        <v>509</v>
      </c>
    </row>
    <row r="125" spans="12:13" ht="15.75" customHeight="1">
      <c r="L125" s="165" t="s">
        <v>408</v>
      </c>
      <c r="M125" s="165" t="s">
        <v>510</v>
      </c>
    </row>
    <row r="126" spans="12:13" ht="15.75" customHeight="1">
      <c r="L126" s="165" t="s">
        <v>410</v>
      </c>
      <c r="M126" s="174" t="s">
        <v>511</v>
      </c>
    </row>
    <row r="127" spans="12:13" ht="15.75" customHeight="1">
      <c r="L127" s="165" t="s">
        <v>410</v>
      </c>
      <c r="M127" s="174" t="s">
        <v>512</v>
      </c>
    </row>
    <row r="128" spans="12:13" ht="15.75" customHeight="1">
      <c r="L128" s="165" t="s">
        <v>413</v>
      </c>
      <c r="M128" s="165" t="s">
        <v>513</v>
      </c>
    </row>
    <row r="129" spans="12:13" ht="15.75" customHeight="1">
      <c r="L129" s="165" t="s">
        <v>413</v>
      </c>
      <c r="M129" s="165" t="s">
        <v>514</v>
      </c>
    </row>
    <row r="130" spans="12:13" ht="15.75" customHeight="1">
      <c r="L130" s="165" t="s">
        <v>416</v>
      </c>
      <c r="M130" s="175" t="s">
        <v>515</v>
      </c>
    </row>
    <row r="131" spans="12:13" ht="15.75" customHeight="1">
      <c r="L131" s="165" t="s">
        <v>416</v>
      </c>
      <c r="M131" s="175" t="s">
        <v>516</v>
      </c>
    </row>
    <row r="132" spans="12:13" ht="15.75" customHeight="1">
      <c r="L132" s="165" t="s">
        <v>418</v>
      </c>
      <c r="M132" s="165" t="s">
        <v>517</v>
      </c>
    </row>
    <row r="133" spans="12:13" ht="15.75" customHeight="1">
      <c r="L133" s="165" t="s">
        <v>418</v>
      </c>
      <c r="M133" s="165" t="s">
        <v>518</v>
      </c>
    </row>
    <row r="134" spans="12:13" ht="15.75" customHeight="1">
      <c r="L134" s="165" t="s">
        <v>418</v>
      </c>
      <c r="M134" s="165" t="s">
        <v>519</v>
      </c>
    </row>
    <row r="135" spans="12:13" ht="15.75" customHeight="1">
      <c r="L135" s="165" t="s">
        <v>418</v>
      </c>
      <c r="M135" s="165" t="s">
        <v>520</v>
      </c>
    </row>
    <row r="136" spans="12:13" ht="15.75" customHeight="1"/>
    <row r="137" spans="12:13" ht="15.75" customHeight="1"/>
    <row r="138" spans="12:13" ht="15.75" customHeight="1"/>
    <row r="139" spans="12:13" ht="15.75" customHeight="1"/>
    <row r="140" spans="12:13" ht="15.75" customHeight="1"/>
    <row r="141" spans="12:13" ht="15.75" customHeight="1"/>
    <row r="142" spans="12:13" ht="15.75" customHeight="1"/>
    <row r="143" spans="12:13" ht="15.75" customHeight="1"/>
    <row r="144" spans="12:13"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Z1000"/>
  <sheetViews>
    <sheetView view="pageBreakPreview" topLeftCell="A12" zoomScale="60" zoomScaleNormal="82"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33.75" customHeight="1">
      <c r="A2" s="741" t="s">
        <v>522</v>
      </c>
      <c r="B2" s="180" t="s">
        <v>523</v>
      </c>
      <c r="C2" s="707" t="str">
        <f>'Plan de acción'!AF13</f>
        <v>Unidades productivas locales atendidas mediante servicios de fortalecimiento de competencias y de asistencia técnica para apoyar la ideación, el emprendimiento y/o procesos productivos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525</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117</v>
      </c>
      <c r="I4" s="711" t="s">
        <v>526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536</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03.5" customHeight="1">
      <c r="A12" s="739"/>
      <c r="B12" s="181" t="s">
        <v>537</v>
      </c>
      <c r="C12" s="713" t="s">
        <v>538</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acción'!C13</f>
        <v>1.1. Aumento de la productividad de las unidades productivas locales</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23" t="str">
        <f>'Plan de acción'!AG13</f>
        <v>Sumatoria de unidades productivas locales atendidas mediante servicios de fortalecimiento de competencias y de asistencia técnica para apoyar la ideación, el emprendimiento y/o procesos productivos.</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556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31.5">
      <c r="A30" s="739"/>
      <c r="B30" s="222"/>
      <c r="C30" s="226" t="s">
        <v>564</v>
      </c>
      <c r="D30" s="227">
        <f>(1784+1168+8002+18000)/4</f>
        <v>7238.5</v>
      </c>
      <c r="E30" s="228"/>
      <c r="F30" s="229" t="s">
        <v>565</v>
      </c>
      <c r="G30" s="230" t="s">
        <v>566</v>
      </c>
      <c r="H30" s="228"/>
      <c r="I30" s="231" t="s">
        <v>567</v>
      </c>
      <c r="J30" s="725" t="s">
        <v>568</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45"/>
      <c r="D37" s="726">
        <v>23000</v>
      </c>
      <c r="E37" s="673"/>
      <c r="F37" s="726">
        <v>1796.75</v>
      </c>
      <c r="G37" s="673"/>
      <c r="H37" s="726">
        <v>1832.6849999999999</v>
      </c>
      <c r="I37" s="673"/>
      <c r="J37" s="726">
        <v>1869.3387</v>
      </c>
      <c r="K37" s="673"/>
      <c r="L37" s="726">
        <v>1906.7254740000001</v>
      </c>
      <c r="M37" s="673"/>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8" t="s">
        <v>581</v>
      </c>
      <c r="I38" s="729"/>
      <c r="J38" s="731" t="s">
        <v>582</v>
      </c>
      <c r="K38" s="732"/>
      <c r="L38" s="731" t="s">
        <v>583</v>
      </c>
      <c r="M38" s="733"/>
      <c r="N38" s="149"/>
      <c r="O38" s="149"/>
      <c r="P38" s="149"/>
      <c r="Q38" s="149"/>
      <c r="R38" s="149"/>
      <c r="S38" s="149"/>
      <c r="T38" s="149"/>
      <c r="U38" s="149"/>
      <c r="V38" s="149"/>
      <c r="W38" s="149"/>
      <c r="X38" s="149"/>
      <c r="Y38" s="149"/>
      <c r="Z38" s="149"/>
    </row>
    <row r="39" spans="1:26" ht="15.75" customHeight="1">
      <c r="A39" s="739"/>
      <c r="B39" s="744"/>
      <c r="C39" s="245"/>
      <c r="D39" s="726">
        <v>953.36273700000004</v>
      </c>
      <c r="E39" s="673"/>
      <c r="F39" s="726">
        <v>1944.8599834800002</v>
      </c>
      <c r="G39" s="673"/>
      <c r="H39" s="726">
        <v>1983.7571831496002</v>
      </c>
      <c r="I39" s="673"/>
      <c r="J39" s="726">
        <v>2023.4323268125922</v>
      </c>
      <c r="K39" s="673"/>
      <c r="L39" s="726">
        <v>2063.9009733488442</v>
      </c>
      <c r="M39" s="673"/>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26">
        <v>1031.9504866744221</v>
      </c>
      <c r="E41" s="673"/>
      <c r="F41" s="726">
        <v>2105.1789928158209</v>
      </c>
      <c r="G41" s="673"/>
      <c r="H41" s="726">
        <v>2147.2825726721376</v>
      </c>
      <c r="I41" s="673"/>
      <c r="J41" s="726">
        <v>2190.2282241255803</v>
      </c>
      <c r="K41" s="673"/>
      <c r="L41" s="726">
        <v>2234.0327886080918</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250"/>
      <c r="R42" s="149"/>
      <c r="S42" s="149"/>
      <c r="T42" s="149"/>
      <c r="U42" s="149"/>
      <c r="V42" s="149"/>
      <c r="W42" s="149"/>
      <c r="X42" s="149"/>
      <c r="Y42" s="149"/>
      <c r="Z42" s="149"/>
    </row>
    <row r="43" spans="1:26" ht="15.75" customHeight="1">
      <c r="A43" s="739"/>
      <c r="B43" s="744"/>
      <c r="C43" s="208"/>
      <c r="D43" s="726">
        <v>1117.0163943040459</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594</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596</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v>90</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v>2020</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23" t="s">
        <v>600</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602</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596</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23" t="s">
        <v>606</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608</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 r="A62" s="273" t="s">
        <v>342</v>
      </c>
      <c r="B62" s="274"/>
      <c r="C62" s="746" t="s">
        <v>614</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C60:M60"/>
    <mergeCell ref="C61:M61"/>
    <mergeCell ref="C62:M62"/>
    <mergeCell ref="C11:M11"/>
    <mergeCell ref="C12:M12"/>
    <mergeCell ref="C55:M55"/>
    <mergeCell ref="C56:M56"/>
    <mergeCell ref="C57:M57"/>
    <mergeCell ref="C58:M58"/>
    <mergeCell ref="C59:M59"/>
    <mergeCell ref="D42:E42"/>
    <mergeCell ref="D43:E43"/>
    <mergeCell ref="C53:M53"/>
    <mergeCell ref="C54:M54"/>
    <mergeCell ref="F46:F47"/>
    <mergeCell ref="G46:J47"/>
    <mergeCell ref="A16:A52"/>
    <mergeCell ref="A53:A58"/>
    <mergeCell ref="A59:A61"/>
    <mergeCell ref="A2:A15"/>
    <mergeCell ref="B14:B15"/>
    <mergeCell ref="B18:B24"/>
    <mergeCell ref="B25:B28"/>
    <mergeCell ref="B32:B34"/>
    <mergeCell ref="B35:B44"/>
    <mergeCell ref="B45:B48"/>
    <mergeCell ref="B8:B10"/>
    <mergeCell ref="L46:M47"/>
    <mergeCell ref="C49:M49"/>
    <mergeCell ref="C50:M50"/>
    <mergeCell ref="C51:M51"/>
    <mergeCell ref="C52:M52"/>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04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400-000001000000}">
          <x14:formula1>
            <xm:f>Desplegables!$I$4:$I$18</xm:f>
          </x14:formula1>
          <xm:sqref>C7</xm:sqref>
        </x14:dataValidation>
        <x14:dataValidation type="list" allowBlank="1" showErrorMessage="1" xr:uid="{00000000-0002-0000-0400-000002000000}">
          <x14:formula1>
            <xm:f>Desplegables!$B$50:$B$52</xm:f>
          </x14:formula1>
          <xm:sqref>G46</xm:sqref>
        </x14:dataValidation>
        <x14:dataValidation type="list" allowBlank="1" showErrorMessage="1" xr:uid="{00000000-0002-0000-0400-000003000000}">
          <x14:formula1>
            <xm:f>Desplegables!$L$24:$L$39</xm:f>
          </x14:formula1>
          <xm:sqref>C14</xm:sqref>
        </x14:dataValidation>
        <x14:dataValidation type="list" allowBlank="1" showErrorMessage="1" xr:uid="{00000000-0002-0000-0400-000004000000}">
          <x14:formula1>
            <xm:f>Desplegables!$B$45:$B$46</xm:f>
          </x14:formula1>
          <xm:sqref>C4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view="pageBreakPreview" topLeftCell="A17" zoomScale="60" zoomScaleNormal="72" workbookViewId="0">
      <selection activeCell="I4" sqref="I4:M4"/>
    </sheetView>
  </sheetViews>
  <sheetFormatPr baseColWidth="10" defaultColWidth="14.42578125" defaultRowHeight="15" customHeight="1"/>
  <cols>
    <col min="1" max="1" width="25.140625" customWidth="1"/>
    <col min="2" max="2" width="39.140625" customWidth="1"/>
    <col min="3" max="13" width="11.42578125" customWidth="1"/>
    <col min="14" max="14" width="10.7109375" customWidth="1"/>
    <col min="15" max="15" width="14" customWidth="1"/>
    <col min="16" max="16" width="8.140625" customWidth="1"/>
    <col min="17" max="17" width="10.7109375" customWidth="1"/>
    <col min="18" max="18" width="6" customWidth="1"/>
    <col min="19" max="19" width="10.7109375" customWidth="1"/>
    <col min="20" max="20" width="6.140625" customWidth="1"/>
    <col min="21" max="21" width="10.7109375" customWidth="1"/>
    <col min="22" max="22" width="7" customWidth="1"/>
    <col min="23"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acción'!AF14</f>
        <v>Unidades productivas locales atendidas mediante servicios de financiamiento (Número/Creciente).</v>
      </c>
      <c r="D2" s="695"/>
      <c r="E2" s="695"/>
      <c r="F2" s="695"/>
      <c r="G2" s="695"/>
      <c r="H2" s="695"/>
      <c r="I2" s="695"/>
      <c r="J2" s="695"/>
      <c r="K2" s="695"/>
      <c r="L2" s="695"/>
      <c r="M2" s="753"/>
      <c r="N2" s="149"/>
      <c r="O2" s="149"/>
      <c r="P2" s="149"/>
      <c r="Q2" s="149"/>
      <c r="R2" s="149"/>
      <c r="S2" s="149"/>
      <c r="T2" s="149"/>
      <c r="U2" s="149"/>
      <c r="V2" s="149"/>
      <c r="W2" s="149"/>
      <c r="X2" s="149"/>
      <c r="Y2" s="149"/>
      <c r="Z2" s="149"/>
    </row>
    <row r="3" spans="1:26" ht="15.75" customHeight="1">
      <c r="A3" s="739"/>
      <c r="B3" s="181" t="s">
        <v>524</v>
      </c>
      <c r="C3" s="709" t="s">
        <v>525</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118</v>
      </c>
      <c r="I4" s="711" t="s">
        <v>615</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616</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617</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acción'!C14</f>
        <v>1.1. Aumento de la productividad de las unidades productivas locales</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acción'!AG14</f>
        <v>Sumatoria de unidades productivas locales atendidas mediante servicios de financiamiento.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996</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77">
        <v>6131</v>
      </c>
      <c r="E30" s="159"/>
      <c r="F30" s="231" t="s">
        <v>565</v>
      </c>
      <c r="G30" s="277">
        <v>2021</v>
      </c>
      <c r="H30" s="159"/>
      <c r="I30" s="231" t="s">
        <v>567</v>
      </c>
      <c r="J30" s="278" t="s">
        <v>618</v>
      </c>
      <c r="K30" s="257"/>
      <c r="L30" s="279"/>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77" t="s">
        <v>619</v>
      </c>
      <c r="E33" s="236"/>
      <c r="F33" s="159" t="s">
        <v>571</v>
      </c>
      <c r="G33" s="27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6731</v>
      </c>
      <c r="E37" s="673"/>
      <c r="F37" s="754">
        <v>7031</v>
      </c>
      <c r="G37" s="673"/>
      <c r="H37" s="754">
        <v>7331</v>
      </c>
      <c r="I37" s="673"/>
      <c r="J37" s="754">
        <v>7631</v>
      </c>
      <c r="K37" s="673"/>
      <c r="L37" s="754">
        <v>7931</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45"/>
      <c r="D39" s="754">
        <v>8231</v>
      </c>
      <c r="E39" s="673"/>
      <c r="F39" s="754">
        <v>8531</v>
      </c>
      <c r="G39" s="673"/>
      <c r="H39" s="754">
        <v>8831</v>
      </c>
      <c r="I39" s="673"/>
      <c r="J39" s="754">
        <v>9131</v>
      </c>
      <c r="K39" s="673"/>
      <c r="L39" s="754">
        <v>9431</v>
      </c>
      <c r="M39" s="712"/>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54">
        <v>9731</v>
      </c>
      <c r="E41" s="673"/>
      <c r="F41" s="754">
        <v>10031</v>
      </c>
      <c r="G41" s="673"/>
      <c r="H41" s="754">
        <v>10331</v>
      </c>
      <c r="I41" s="673"/>
      <c r="J41" s="754">
        <v>10631</v>
      </c>
      <c r="K41" s="673"/>
      <c r="L41" s="754">
        <v>10931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81"/>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11231</v>
      </c>
      <c r="E43" s="673"/>
      <c r="F43" s="228"/>
      <c r="G43" s="228"/>
      <c r="H43" s="228"/>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28"/>
      <c r="G44" s="228"/>
      <c r="H44" s="228"/>
      <c r="I44" s="228"/>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620</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282" t="s">
        <v>621</v>
      </c>
      <c r="D50" s="283"/>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t="s">
        <v>622</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282" t="s">
        <v>623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86</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624</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85</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88</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87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9">
    <mergeCell ref="C14:D14"/>
    <mergeCell ref="F14:M14"/>
    <mergeCell ref="C15:M15"/>
    <mergeCell ref="C16:M16"/>
    <mergeCell ref="C17:M17"/>
    <mergeCell ref="C62:M62"/>
    <mergeCell ref="C54:M54"/>
    <mergeCell ref="C55:M55"/>
    <mergeCell ref="C56:M56"/>
    <mergeCell ref="C57:M57"/>
    <mergeCell ref="C58:M58"/>
    <mergeCell ref="C59:M59"/>
    <mergeCell ref="C60:M60"/>
    <mergeCell ref="A2:A15"/>
    <mergeCell ref="B14:B15"/>
    <mergeCell ref="B18:B24"/>
    <mergeCell ref="B25:B28"/>
    <mergeCell ref="B32:B34"/>
    <mergeCell ref="A16:A52"/>
    <mergeCell ref="B8:B10"/>
    <mergeCell ref="L39:M39"/>
    <mergeCell ref="D42:E42"/>
    <mergeCell ref="D43:E43"/>
    <mergeCell ref="A53:A58"/>
    <mergeCell ref="A59:A61"/>
    <mergeCell ref="B35:B44"/>
    <mergeCell ref="B45:B48"/>
    <mergeCell ref="C61:M61"/>
    <mergeCell ref="L46:M47"/>
    <mergeCell ref="C49:M49"/>
    <mergeCell ref="C53:M53"/>
    <mergeCell ref="L40:M40"/>
    <mergeCell ref="D41:E41"/>
    <mergeCell ref="F41:G41"/>
    <mergeCell ref="L41:M41"/>
    <mergeCell ref="F38:G38"/>
    <mergeCell ref="F46:F47"/>
    <mergeCell ref="G46:J47"/>
    <mergeCell ref="D38:E38"/>
    <mergeCell ref="H41:I41"/>
    <mergeCell ref="J41:K41"/>
    <mergeCell ref="D40:E40"/>
    <mergeCell ref="F40:G40"/>
    <mergeCell ref="H40:I40"/>
    <mergeCell ref="J40:K40"/>
    <mergeCell ref="H39:I39"/>
    <mergeCell ref="J39:K39"/>
    <mergeCell ref="H38:I38"/>
    <mergeCell ref="D39:E39"/>
    <mergeCell ref="F39:G39"/>
    <mergeCell ref="D36:E36"/>
    <mergeCell ref="D37:E37"/>
    <mergeCell ref="F37:G37"/>
    <mergeCell ref="H37:I37"/>
    <mergeCell ref="J37:K37"/>
    <mergeCell ref="F36:G36"/>
    <mergeCell ref="H36:I36"/>
    <mergeCell ref="J36:K36"/>
    <mergeCell ref="L36:M36"/>
    <mergeCell ref="J38:K38"/>
    <mergeCell ref="L38:M38"/>
    <mergeCell ref="L37:M37"/>
    <mergeCell ref="C6:M6"/>
    <mergeCell ref="C13:M13"/>
    <mergeCell ref="C9:D9"/>
    <mergeCell ref="C10:D10"/>
    <mergeCell ref="C7:D7"/>
    <mergeCell ref="I7:M7"/>
    <mergeCell ref="F9:G9"/>
    <mergeCell ref="I9:J9"/>
    <mergeCell ref="F10:G10"/>
    <mergeCell ref="I10:J10"/>
    <mergeCell ref="C11:M11"/>
    <mergeCell ref="C12:M12"/>
    <mergeCell ref="C2:M2"/>
    <mergeCell ref="C3:M3"/>
    <mergeCell ref="F4:G4"/>
    <mergeCell ref="I4:M4"/>
    <mergeCell ref="C5:M5"/>
  </mergeCells>
  <dataValidations count="1">
    <dataValidation type="list" allowBlank="1" showErrorMessage="1" sqref="I7" xr:uid="{00000000-0002-0000-05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500-000001000000}">
          <x14:formula1>
            <xm:f>Desplegables!$I$4:$I$18</xm:f>
          </x14:formula1>
          <xm:sqref>C7</xm:sqref>
        </x14:dataValidation>
        <x14:dataValidation type="list" allowBlank="1" showErrorMessage="1" xr:uid="{00000000-0002-0000-0500-000002000000}">
          <x14:formula1>
            <xm:f>Desplegables!$B$50:$B$52</xm:f>
          </x14:formula1>
          <xm:sqref>G46</xm:sqref>
        </x14:dataValidation>
        <x14:dataValidation type="list" allowBlank="1" showErrorMessage="1" xr:uid="{00000000-0002-0000-0500-000003000000}">
          <x14:formula1>
            <xm:f>Desplegables!$L$24:$L$39</xm:f>
          </x14:formula1>
          <xm:sqref>C14</xm:sqref>
        </x14:dataValidation>
        <x14:dataValidation type="list" allowBlank="1" showErrorMessage="1" xr:uid="{00000000-0002-0000-0500-000004000000}">
          <x14:formula1>
            <xm:f>Desplegables!$B$45:$B$46</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Z1000"/>
  <sheetViews>
    <sheetView view="pageBreakPreview" topLeftCell="A13" zoomScale="60" zoomScaleNormal="79" workbookViewId="0">
      <selection activeCell="I4" sqref="I4:M4"/>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32.25" customHeight="1">
      <c r="A2" s="741" t="s">
        <v>522</v>
      </c>
      <c r="B2" s="180" t="s">
        <v>523</v>
      </c>
      <c r="C2" s="707" t="str">
        <f>'Plan de acción'!AF15</f>
        <v>Unidades productivas locales atendidas mediante servicios de fortalecimiento de competencias para la conexión a mercados, así como para el acceso a nuevos canales de comercialización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525</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177</v>
      </c>
      <c r="I4" s="711" t="s">
        <v>625</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627</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628</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acción'!C15</f>
        <v>1.1. Aumento de la productividad de las unidades productivas locales</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3" t="s">
        <v>398</v>
      </c>
      <c r="D14" s="715"/>
      <c r="E14" s="200" t="s">
        <v>439</v>
      </c>
      <c r="F14" s="755" t="s">
        <v>629</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3"/>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acción'!AG15</f>
        <v>Sumatoria de unidades productivas locales atendidas mediante servicios de fortalecimiento de competencias para la conexión a mercados, así como para el acceso a nuevos canales de comercialización.</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556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212">
        <v>0</v>
      </c>
      <c r="E30" s="159"/>
      <c r="F30" s="231" t="s">
        <v>565</v>
      </c>
      <c r="G30" s="285">
        <v>2021</v>
      </c>
      <c r="H30" s="159"/>
      <c r="I30" s="231" t="s">
        <v>567</v>
      </c>
      <c r="J30" s="725" t="s">
        <v>630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86"/>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90"/>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90"/>
      <c r="D37" s="754">
        <v>1000</v>
      </c>
      <c r="E37" s="673"/>
      <c r="F37" s="754">
        <v>600</v>
      </c>
      <c r="G37" s="673"/>
      <c r="H37" s="754">
        <v>500</v>
      </c>
      <c r="I37" s="673"/>
      <c r="J37" s="754">
        <v>1950</v>
      </c>
      <c r="K37" s="673"/>
      <c r="L37" s="754">
        <v>3350</v>
      </c>
      <c r="M37" s="712"/>
      <c r="N37" s="149"/>
      <c r="O37" s="149"/>
      <c r="P37" s="149"/>
      <c r="Q37" s="149"/>
      <c r="R37" s="149"/>
      <c r="S37" s="149"/>
      <c r="T37" s="149"/>
      <c r="U37" s="149"/>
      <c r="V37" s="149"/>
      <c r="W37" s="149"/>
      <c r="X37" s="149"/>
      <c r="Y37" s="149"/>
      <c r="Z37" s="149"/>
    </row>
    <row r="38" spans="1:26" ht="15.75" customHeight="1">
      <c r="A38" s="739"/>
      <c r="B38" s="744"/>
      <c r="C38" s="291"/>
      <c r="D38" s="727" t="s">
        <v>579</v>
      </c>
      <c r="E38" s="702"/>
      <c r="F38" s="728" t="s">
        <v>580</v>
      </c>
      <c r="G38" s="729"/>
      <c r="H38" s="731" t="s">
        <v>581</v>
      </c>
      <c r="I38" s="732"/>
      <c r="J38" s="731" t="s">
        <v>582</v>
      </c>
      <c r="K38" s="732"/>
      <c r="L38" s="727" t="s">
        <v>583</v>
      </c>
      <c r="M38" s="756"/>
      <c r="N38" s="149"/>
      <c r="O38" s="149"/>
      <c r="P38" s="149"/>
      <c r="Q38" s="149"/>
      <c r="R38" s="149"/>
      <c r="S38" s="149"/>
      <c r="T38" s="149"/>
      <c r="U38" s="149"/>
      <c r="V38" s="149"/>
      <c r="W38" s="149"/>
      <c r="X38" s="149"/>
      <c r="Y38" s="149"/>
      <c r="Z38" s="149"/>
    </row>
    <row r="39" spans="1:26" ht="15.75" customHeight="1">
      <c r="A39" s="739"/>
      <c r="B39" s="744"/>
      <c r="C39" s="290"/>
      <c r="D39" s="754">
        <v>1100</v>
      </c>
      <c r="E39" s="673"/>
      <c r="F39" s="754">
        <v>600</v>
      </c>
      <c r="G39" s="673"/>
      <c r="H39" s="754">
        <v>700</v>
      </c>
      <c r="I39" s="673"/>
      <c r="J39" s="754">
        <v>2300</v>
      </c>
      <c r="K39" s="673"/>
      <c r="L39" s="754">
        <v>3700</v>
      </c>
      <c r="M39" s="712"/>
      <c r="N39" s="149"/>
      <c r="O39" s="292"/>
      <c r="P39" s="149"/>
      <c r="Q39" s="149"/>
      <c r="R39" s="149"/>
      <c r="S39" s="149"/>
      <c r="T39" s="149"/>
      <c r="U39" s="149"/>
      <c r="V39" s="149"/>
      <c r="W39" s="149"/>
      <c r="X39" s="149"/>
      <c r="Y39" s="149"/>
      <c r="Z39" s="149"/>
    </row>
    <row r="40" spans="1:26" ht="15.75" customHeight="1">
      <c r="A40" s="739"/>
      <c r="B40" s="744"/>
      <c r="C40" s="291"/>
      <c r="D40" s="727" t="s">
        <v>584</v>
      </c>
      <c r="E40" s="702"/>
      <c r="F40" s="757" t="s">
        <v>585</v>
      </c>
      <c r="G40" s="758"/>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90"/>
      <c r="D41" s="754">
        <v>1200</v>
      </c>
      <c r="E41" s="673"/>
      <c r="F41" s="754">
        <v>600</v>
      </c>
      <c r="G41" s="673"/>
      <c r="H41" s="754">
        <v>900</v>
      </c>
      <c r="I41" s="673"/>
      <c r="J41" s="754">
        <v>2650</v>
      </c>
      <c r="K41" s="673"/>
      <c r="L41" s="754">
        <v>4050</v>
      </c>
      <c r="M41" s="712"/>
      <c r="N41" s="149"/>
      <c r="O41" s="149"/>
      <c r="P41" s="149"/>
      <c r="Q41" s="149"/>
      <c r="R41" s="149"/>
      <c r="S41" s="149"/>
      <c r="T41" s="149"/>
      <c r="U41" s="149"/>
      <c r="V41" s="149"/>
      <c r="W41" s="149"/>
      <c r="X41" s="149"/>
      <c r="Y41" s="149"/>
      <c r="Z41" s="149"/>
    </row>
    <row r="42" spans="1:26" ht="15.75" customHeight="1">
      <c r="A42" s="739"/>
      <c r="B42" s="744"/>
      <c r="C42" s="291"/>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90"/>
      <c r="D43" s="754">
        <v>1300</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93"/>
      <c r="D44" s="294"/>
      <c r="E44" s="295"/>
      <c r="F44" s="296"/>
      <c r="G44" s="296"/>
      <c r="H44" s="297"/>
      <c r="I44" s="298"/>
      <c r="J44" s="297"/>
      <c r="K44" s="298"/>
      <c r="L44" s="297"/>
      <c r="M44" s="299"/>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631</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632</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v>90</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t="s">
        <v>633</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634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635</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632</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636</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608</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C60:M60"/>
    <mergeCell ref="C61:M61"/>
    <mergeCell ref="C62:M62"/>
    <mergeCell ref="C11:M11"/>
    <mergeCell ref="C12:M12"/>
    <mergeCell ref="C55:M55"/>
    <mergeCell ref="C56:M56"/>
    <mergeCell ref="C57:M57"/>
    <mergeCell ref="C58:M58"/>
    <mergeCell ref="C59:M59"/>
    <mergeCell ref="D42:E42"/>
    <mergeCell ref="D43:E43"/>
    <mergeCell ref="C53:M53"/>
    <mergeCell ref="C54:M54"/>
    <mergeCell ref="F46:F47"/>
    <mergeCell ref="G46:J47"/>
    <mergeCell ref="A16:A52"/>
    <mergeCell ref="A53:A58"/>
    <mergeCell ref="A59:A61"/>
    <mergeCell ref="A2:A15"/>
    <mergeCell ref="B14:B15"/>
    <mergeCell ref="B18:B24"/>
    <mergeCell ref="B25:B28"/>
    <mergeCell ref="B32:B34"/>
    <mergeCell ref="B35:B44"/>
    <mergeCell ref="B45:B48"/>
    <mergeCell ref="B8:B10"/>
    <mergeCell ref="L46:M47"/>
    <mergeCell ref="C49:M49"/>
    <mergeCell ref="C50:M50"/>
    <mergeCell ref="C51:M51"/>
    <mergeCell ref="C52:M52"/>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06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600-000001000000}">
          <x14:formula1>
            <xm:f>Desplegables!$I$4:$I$18</xm:f>
          </x14:formula1>
          <xm:sqref>C7</xm:sqref>
        </x14:dataValidation>
        <x14:dataValidation type="list" allowBlank="1" showErrorMessage="1" xr:uid="{00000000-0002-0000-0600-000002000000}">
          <x14:formula1>
            <xm:f>Desplegables!$B$50:$B$52</xm:f>
          </x14:formula1>
          <xm:sqref>G46</xm:sqref>
        </x14:dataValidation>
        <x14:dataValidation type="list" allowBlank="1" showErrorMessage="1" xr:uid="{00000000-0002-0000-0600-000003000000}">
          <x14:formula1>
            <xm:f>Desplegables!$L$24:$L$39</xm:f>
          </x14:formula1>
          <xm:sqref>C14</xm:sqref>
        </x14:dataValidation>
        <x14:dataValidation type="list" allowBlank="1" showErrorMessage="1" xr:uid="{00000000-0002-0000-0600-000004000000}">
          <x14:formula1>
            <xm:f>Desplegables!$B$45:$B$46</xm:f>
          </x14:formula1>
          <xm:sqref>C4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Z1000"/>
  <sheetViews>
    <sheetView view="pageBreakPreview" topLeftCell="A6" zoomScale="60" zoomScaleNormal="81" workbookViewId="0">
      <selection activeCell="I4" sqref="I4:M4"/>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acción'!AF16</f>
        <v>Unidades productivas locales atendidas mediante servicios para la formalización progresiva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525</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166</v>
      </c>
      <c r="I4" s="711" t="s">
        <v>637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638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640</v>
      </c>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641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642</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acción'!C16</f>
        <v>1.1. Aumento de la productividad de las unidades productivas locales</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acción'!AG16</f>
        <v>Sumatoria de unidades productivas locales atendidas mediante servicios para la formalización progresiva.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556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643</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285">
        <v>765</v>
      </c>
      <c r="E30" s="228"/>
      <c r="F30" s="229" t="s">
        <v>565</v>
      </c>
      <c r="G30" s="285" t="s">
        <v>644</v>
      </c>
      <c r="H30" s="228"/>
      <c r="I30" s="231" t="s">
        <v>567</v>
      </c>
      <c r="J30" s="725" t="s">
        <v>645</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45"/>
      <c r="D37" s="754">
        <v>1000</v>
      </c>
      <c r="E37" s="673"/>
      <c r="F37" s="754">
        <v>600</v>
      </c>
      <c r="G37" s="673"/>
      <c r="H37" s="754">
        <v>500</v>
      </c>
      <c r="I37" s="673"/>
      <c r="J37" s="754">
        <v>1950</v>
      </c>
      <c r="K37" s="673"/>
      <c r="L37" s="754">
        <v>3350</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8" t="s">
        <v>580</v>
      </c>
      <c r="G38" s="729"/>
      <c r="H38" s="731" t="s">
        <v>581</v>
      </c>
      <c r="I38" s="732"/>
      <c r="J38" s="731" t="s">
        <v>582</v>
      </c>
      <c r="K38" s="732"/>
      <c r="L38" s="727" t="s">
        <v>583</v>
      </c>
      <c r="M38" s="756"/>
      <c r="N38" s="149"/>
      <c r="O38" s="149"/>
      <c r="P38" s="149"/>
      <c r="Q38" s="149"/>
      <c r="R38" s="149"/>
      <c r="S38" s="149"/>
      <c r="T38" s="149"/>
      <c r="U38" s="149"/>
      <c r="V38" s="149"/>
      <c r="W38" s="149"/>
      <c r="X38" s="149"/>
      <c r="Y38" s="149"/>
      <c r="Z38" s="149"/>
    </row>
    <row r="39" spans="1:26" ht="15.75" customHeight="1">
      <c r="A39" s="739"/>
      <c r="B39" s="744"/>
      <c r="C39" s="245"/>
      <c r="D39" s="754">
        <v>1100</v>
      </c>
      <c r="E39" s="673"/>
      <c r="F39" s="754">
        <v>600</v>
      </c>
      <c r="G39" s="673"/>
      <c r="H39" s="754">
        <v>700</v>
      </c>
      <c r="I39" s="673"/>
      <c r="J39" s="754">
        <v>2300</v>
      </c>
      <c r="K39" s="673"/>
      <c r="L39" s="754">
        <v>3700</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57" t="s">
        <v>585</v>
      </c>
      <c r="G40" s="758"/>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45"/>
      <c r="D41" s="754">
        <v>1200</v>
      </c>
      <c r="E41" s="673"/>
      <c r="F41" s="754">
        <v>600</v>
      </c>
      <c r="G41" s="673"/>
      <c r="H41" s="754">
        <v>900</v>
      </c>
      <c r="I41" s="673"/>
      <c r="J41" s="754">
        <v>2650</v>
      </c>
      <c r="K41" s="673"/>
      <c r="L41" s="754">
        <v>4050</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1300</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646</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647</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v>90</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t="s">
        <v>648</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634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635</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tr">
        <f>'Plan de acción'!DX15</f>
        <v>Subdirección de Intermediación, Formalización y Regulación Empresarial</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636</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608</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C60:M60"/>
    <mergeCell ref="C61:M61"/>
    <mergeCell ref="C62:M62"/>
    <mergeCell ref="C11:M11"/>
    <mergeCell ref="C12:M12"/>
    <mergeCell ref="C55:M55"/>
    <mergeCell ref="C56:M56"/>
    <mergeCell ref="C57:M57"/>
    <mergeCell ref="C58:M58"/>
    <mergeCell ref="C59:M59"/>
    <mergeCell ref="D42:E42"/>
    <mergeCell ref="D43:E43"/>
    <mergeCell ref="C53:M53"/>
    <mergeCell ref="C54:M54"/>
    <mergeCell ref="F46:F47"/>
    <mergeCell ref="G46:J47"/>
    <mergeCell ref="A16:A52"/>
    <mergeCell ref="A53:A58"/>
    <mergeCell ref="A59:A61"/>
    <mergeCell ref="A2:A15"/>
    <mergeCell ref="B14:B15"/>
    <mergeCell ref="B18:B24"/>
    <mergeCell ref="B25:B28"/>
    <mergeCell ref="B32:B34"/>
    <mergeCell ref="B35:B44"/>
    <mergeCell ref="B45:B48"/>
    <mergeCell ref="B8:B10"/>
    <mergeCell ref="L46:M47"/>
    <mergeCell ref="C49:M49"/>
    <mergeCell ref="C50:M50"/>
    <mergeCell ref="C51:M51"/>
    <mergeCell ref="C52:M52"/>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07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700-000001000000}">
          <x14:formula1>
            <xm:f>Desplegables!$I$4:$I$18</xm:f>
          </x14:formula1>
          <xm:sqref>C7</xm:sqref>
        </x14:dataValidation>
        <x14:dataValidation type="list" allowBlank="1" showErrorMessage="1" xr:uid="{00000000-0002-0000-0700-000002000000}">
          <x14:formula1>
            <xm:f>Desplegables!$B$50:$B$52</xm:f>
          </x14:formula1>
          <xm:sqref>G46</xm:sqref>
        </x14:dataValidation>
        <x14:dataValidation type="list" allowBlank="1" showErrorMessage="1" xr:uid="{00000000-0002-0000-0700-000003000000}">
          <x14:formula1>
            <xm:f>Desplegables!$L$24:$L$39</xm:f>
          </x14:formula1>
          <xm:sqref>C14</xm:sqref>
        </x14:dataValidation>
        <x14:dataValidation type="list" allowBlank="1" showErrorMessage="1" xr:uid="{00000000-0002-0000-0700-000004000000}">
          <x14:formula1>
            <xm:f>Desplegables!$B$45:$B$46</xm:f>
          </x14:formula1>
          <xm:sqref>C4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Z1000"/>
  <sheetViews>
    <sheetView view="pageBreakPreview" topLeftCell="A17" zoomScale="60" zoomScaleNormal="79" workbookViewId="0">
      <selection activeCell="H4" sqref="H4:M4"/>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t="s">
        <v>649</v>
      </c>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acción'!AF17</f>
        <v>Unidades productivas locales vinculadas a los servicios de identificación, promoción y/o fortalecimiento economía social y solidaria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525</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183</v>
      </c>
      <c r="I4" s="711" t="s">
        <v>650</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638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651</v>
      </c>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652</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987</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acción'!C17</f>
        <v>1.1. Aumento de la productividad de las unidades productivas locales</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653</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acción'!AG17</f>
        <v>Sumatoria de unidades productivas locales que están vinculadas a los servicios de identificación, promoción y/o fortalecimiento economía social y solidaria.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556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285" t="s">
        <v>649</v>
      </c>
      <c r="E30" s="228"/>
      <c r="F30" s="229" t="s">
        <v>565</v>
      </c>
      <c r="G30" s="285" t="s">
        <v>649</v>
      </c>
      <c r="H30" s="228"/>
      <c r="I30" s="231" t="s">
        <v>567</v>
      </c>
      <c r="J30" s="725" t="s">
        <v>655</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45"/>
      <c r="D37" s="754">
        <v>20</v>
      </c>
      <c r="E37" s="673"/>
      <c r="F37" s="754">
        <v>40</v>
      </c>
      <c r="G37" s="673"/>
      <c r="H37" s="754">
        <v>60</v>
      </c>
      <c r="I37" s="673"/>
      <c r="J37" s="754">
        <v>80</v>
      </c>
      <c r="K37" s="673"/>
      <c r="L37" s="754">
        <v>100</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8" t="s">
        <v>580</v>
      </c>
      <c r="G38" s="729"/>
      <c r="H38" s="731" t="s">
        <v>581</v>
      </c>
      <c r="I38" s="732"/>
      <c r="J38" s="731" t="s">
        <v>582</v>
      </c>
      <c r="K38" s="732"/>
      <c r="L38" s="727" t="s">
        <v>583</v>
      </c>
      <c r="M38" s="756"/>
      <c r="N38" s="149"/>
      <c r="O38" s="149"/>
      <c r="P38" s="149"/>
      <c r="Q38" s="149"/>
      <c r="R38" s="149"/>
      <c r="S38" s="149"/>
      <c r="T38" s="149"/>
      <c r="U38" s="149"/>
      <c r="V38" s="149"/>
      <c r="W38" s="149"/>
      <c r="X38" s="149"/>
      <c r="Y38" s="149"/>
      <c r="Z38" s="149"/>
    </row>
    <row r="39" spans="1:26" ht="15.75" customHeight="1">
      <c r="A39" s="739"/>
      <c r="B39" s="744"/>
      <c r="C39" s="245"/>
      <c r="D39" s="754">
        <v>120</v>
      </c>
      <c r="E39" s="673"/>
      <c r="F39" s="754">
        <v>140</v>
      </c>
      <c r="G39" s="673"/>
      <c r="H39" s="754">
        <v>160</v>
      </c>
      <c r="I39" s="673"/>
      <c r="J39" s="754">
        <v>180</v>
      </c>
      <c r="K39" s="673"/>
      <c r="L39" s="754">
        <v>200</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57" t="s">
        <v>585</v>
      </c>
      <c r="G40" s="758"/>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45"/>
      <c r="D41" s="754">
        <v>200</v>
      </c>
      <c r="E41" s="673"/>
      <c r="F41" s="754">
        <v>220</v>
      </c>
      <c r="G41" s="673"/>
      <c r="H41" s="754">
        <v>240</v>
      </c>
      <c r="I41" s="673"/>
      <c r="J41" s="754">
        <v>260</v>
      </c>
      <c r="K41" s="673"/>
      <c r="L41" s="754">
        <v>280</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300</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300"/>
      <c r="M48" s="301"/>
      <c r="N48" s="149"/>
      <c r="O48" s="149"/>
      <c r="P48" s="149"/>
      <c r="Q48" s="149"/>
      <c r="R48" s="149"/>
      <c r="S48" s="149"/>
      <c r="T48" s="149"/>
      <c r="U48" s="149"/>
      <c r="V48" s="149"/>
      <c r="W48" s="149"/>
      <c r="X48" s="149"/>
      <c r="Y48" s="149"/>
      <c r="Z48" s="149"/>
    </row>
    <row r="49" spans="1:26" ht="15.75">
      <c r="A49" s="739"/>
      <c r="B49" s="181" t="s">
        <v>593</v>
      </c>
      <c r="C49" s="713" t="s">
        <v>646</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302" t="s">
        <v>595</v>
      </c>
      <c r="C50" s="713" t="s">
        <v>656</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v>90</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13" t="s">
        <v>649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303" t="s">
        <v>599</v>
      </c>
      <c r="C53" s="713" t="s">
        <v>657</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303" t="s">
        <v>601</v>
      </c>
      <c r="C54" s="713" t="s">
        <v>658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303"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304" t="s">
        <v>604</v>
      </c>
      <c r="C56" s="713" t="s">
        <v>656</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303" t="s">
        <v>605</v>
      </c>
      <c r="C57" s="713" t="s">
        <v>659</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303" t="s">
        <v>607</v>
      </c>
      <c r="C58" s="713" t="s">
        <v>660</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C60:M60"/>
    <mergeCell ref="C61:M61"/>
    <mergeCell ref="C62:M62"/>
    <mergeCell ref="C11:M11"/>
    <mergeCell ref="C12:M12"/>
    <mergeCell ref="C55:M55"/>
    <mergeCell ref="C56:M56"/>
    <mergeCell ref="C57:M57"/>
    <mergeCell ref="C58:M58"/>
    <mergeCell ref="C59:M59"/>
    <mergeCell ref="D42:E42"/>
    <mergeCell ref="D43:E43"/>
    <mergeCell ref="C53:M53"/>
    <mergeCell ref="C54:M54"/>
    <mergeCell ref="F46:F47"/>
    <mergeCell ref="G46:J47"/>
    <mergeCell ref="A16:A52"/>
    <mergeCell ref="A53:A58"/>
    <mergeCell ref="A59:A61"/>
    <mergeCell ref="A2:A15"/>
    <mergeCell ref="B14:B15"/>
    <mergeCell ref="B18:B24"/>
    <mergeCell ref="B25:B28"/>
    <mergeCell ref="B32:B34"/>
    <mergeCell ref="B35:B44"/>
    <mergeCell ref="B45:B48"/>
    <mergeCell ref="B8:B10"/>
    <mergeCell ref="L46:M47"/>
    <mergeCell ref="C49:M49"/>
    <mergeCell ref="C50:M50"/>
    <mergeCell ref="C51:M51"/>
    <mergeCell ref="C52:M52"/>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08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800-000001000000}">
          <x14:formula1>
            <xm:f>Desplegables!$I$4:$I$18</xm:f>
          </x14:formula1>
          <xm:sqref>C7</xm:sqref>
        </x14:dataValidation>
        <x14:dataValidation type="list" allowBlank="1" showErrorMessage="1" xr:uid="{00000000-0002-0000-0800-000002000000}">
          <x14:formula1>
            <xm:f>Desplegables!$B$50:$B$52</xm:f>
          </x14:formula1>
          <xm:sqref>G46</xm:sqref>
        </x14:dataValidation>
        <x14:dataValidation type="list" allowBlank="1" showErrorMessage="1" xr:uid="{00000000-0002-0000-0800-000003000000}">
          <x14:formula1>
            <xm:f>Desplegables!$L$24:$L$39</xm:f>
          </x14:formula1>
          <xm:sqref>C14</xm:sqref>
        </x14:dataValidation>
        <x14:dataValidation type="list" allowBlank="1" showErrorMessage="1" xr:uid="{00000000-0002-0000-0800-000004000000}">
          <x14:formula1>
            <xm:f>Desplegables!$B$45:$B$46</xm:f>
          </x14:formula1>
          <xm:sqref>C4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Z1000"/>
  <sheetViews>
    <sheetView view="pageBreakPreview" topLeftCell="A9" zoomScale="60" zoomScaleNormal="81" workbookViewId="0">
      <selection activeCell="I4" sqref="I4:M4"/>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acción'!AF18</f>
        <v>Unidades productivas de alto impacto apoyadas con servicios de innovación y promoción de la I+D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661</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171</v>
      </c>
      <c r="I4" s="711" t="s">
        <v>662</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663</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664</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acción'!C18</f>
        <v>1.2. Aumento de la productividad de las unidades productivas de alto impacto</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665</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acción'!AG18</f>
        <v>Sumatoria del número de unidades productivas de alto impacto apoyadas con servicios de innovación y promoción de la I+D.</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666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305">
        <v>573</v>
      </c>
      <c r="E30" s="159"/>
      <c r="F30" s="231" t="s">
        <v>565</v>
      </c>
      <c r="G30" s="305">
        <v>2021</v>
      </c>
      <c r="H30" s="159"/>
      <c r="I30" s="231" t="s">
        <v>567</v>
      </c>
      <c r="J30" s="725" t="s">
        <v>667</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573</v>
      </c>
      <c r="E37" s="673"/>
      <c r="F37" s="754">
        <v>573</v>
      </c>
      <c r="G37" s="673"/>
      <c r="H37" s="754">
        <v>573</v>
      </c>
      <c r="I37" s="673"/>
      <c r="J37" s="754">
        <v>573</v>
      </c>
      <c r="K37" s="673"/>
      <c r="L37" s="754">
        <v>573</v>
      </c>
      <c r="M37" s="673"/>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08"/>
      <c r="D39" s="754">
        <v>602</v>
      </c>
      <c r="E39" s="673"/>
      <c r="F39" s="754">
        <v>602</v>
      </c>
      <c r="G39" s="673"/>
      <c r="H39" s="754">
        <v>602</v>
      </c>
      <c r="I39" s="673"/>
      <c r="J39" s="754">
        <v>662</v>
      </c>
      <c r="K39" s="673"/>
      <c r="L39" s="754">
        <v>662</v>
      </c>
      <c r="M39" s="673"/>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08"/>
      <c r="D41" s="754">
        <v>662</v>
      </c>
      <c r="E41" s="673"/>
      <c r="F41" s="754">
        <v>728</v>
      </c>
      <c r="G41" s="673"/>
      <c r="H41" s="754">
        <v>728</v>
      </c>
      <c r="I41" s="673"/>
      <c r="J41" s="754">
        <v>728</v>
      </c>
      <c r="K41" s="673"/>
      <c r="L41" s="754">
        <v>728</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728</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668</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669</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v>90</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v>2021</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670</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671</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672</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673</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23" t="s">
        <v>674</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C60:M60"/>
    <mergeCell ref="C61:M61"/>
    <mergeCell ref="C62:M62"/>
    <mergeCell ref="C11:M11"/>
    <mergeCell ref="C12:M12"/>
    <mergeCell ref="C55:M55"/>
    <mergeCell ref="C56:M56"/>
    <mergeCell ref="C57:M57"/>
    <mergeCell ref="C58:M58"/>
    <mergeCell ref="C59:M59"/>
    <mergeCell ref="D42:E42"/>
    <mergeCell ref="D43:E43"/>
    <mergeCell ref="C53:M53"/>
    <mergeCell ref="C54:M54"/>
    <mergeCell ref="F46:F47"/>
    <mergeCell ref="G46:J47"/>
    <mergeCell ref="A16:A52"/>
    <mergeCell ref="A53:A58"/>
    <mergeCell ref="A59:A61"/>
    <mergeCell ref="A2:A15"/>
    <mergeCell ref="B14:B15"/>
    <mergeCell ref="B18:B24"/>
    <mergeCell ref="B25:B28"/>
    <mergeCell ref="B32:B34"/>
    <mergeCell ref="B35:B44"/>
    <mergeCell ref="B45:B48"/>
    <mergeCell ref="B8:B10"/>
    <mergeCell ref="L46:M47"/>
    <mergeCell ref="C49:M49"/>
    <mergeCell ref="C50:M50"/>
    <mergeCell ref="C51:M51"/>
    <mergeCell ref="C52:M52"/>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09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900-000001000000}">
          <x14:formula1>
            <xm:f>Desplegables!$I$4:$I$18</xm:f>
          </x14:formula1>
          <xm:sqref>C7</xm:sqref>
        </x14:dataValidation>
        <x14:dataValidation type="list" allowBlank="1" showErrorMessage="1" xr:uid="{00000000-0002-0000-0900-000002000000}">
          <x14:formula1>
            <xm:f>Desplegables!$B$50:$B$52</xm:f>
          </x14:formula1>
          <xm:sqref>G46</xm:sqref>
        </x14:dataValidation>
        <x14:dataValidation type="list" allowBlank="1" showErrorMessage="1" xr:uid="{00000000-0002-0000-0900-000003000000}">
          <x14:formula1>
            <xm:f>Desplegables!$L$24:$L$39</xm:f>
          </x14:formula1>
          <xm:sqref>C14</xm:sqref>
        </x14:dataValidation>
        <x14:dataValidation type="list" allowBlank="1" showErrorMessage="1" xr:uid="{00000000-0002-0000-0900-000004000000}">
          <x14:formula1>
            <xm:f>Desplegables!$B$45:$B$46</xm:f>
          </x14:formula1>
          <xm:sqref>C4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Z1000"/>
  <sheetViews>
    <sheetView view="pageBreakPreview" topLeftCell="A30" zoomScale="60" zoomScaleNormal="76" workbookViewId="0">
      <selection activeCell="C49" sqref="C49:M49"/>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acción'!AF19</f>
        <v>Unidades productivas de alto impacto atendidas mediante servicios de inversión y financiamiento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661</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180</v>
      </c>
      <c r="I4" s="754" t="s">
        <v>675</v>
      </c>
      <c r="J4" s="666"/>
      <c r="K4" s="666"/>
      <c r="L4" s="666"/>
      <c r="M4" s="673"/>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676</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677</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1" t="str">
        <f>'Plan de acción'!C19</f>
        <v>1.2. Aumento de la productividad de las unidades productivas de alto impacto</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55"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acción'!AG19</f>
        <v>Sumatoria de unidades productivas de alto impacto atendidas mediante servicios de inversión y financiamiento.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666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36" customHeight="1">
      <c r="A30" s="739"/>
      <c r="B30" s="222"/>
      <c r="C30" s="226" t="s">
        <v>564</v>
      </c>
      <c r="D30" s="305">
        <v>410</v>
      </c>
      <c r="E30" s="228"/>
      <c r="F30" s="229" t="s">
        <v>565</v>
      </c>
      <c r="G30" s="285">
        <v>2021</v>
      </c>
      <c r="H30" s="159"/>
      <c r="I30" s="231" t="s">
        <v>567</v>
      </c>
      <c r="J30" s="725" t="s">
        <v>181</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287</v>
      </c>
      <c r="E37" s="673"/>
      <c r="F37" s="754">
        <v>287</v>
      </c>
      <c r="G37" s="673"/>
      <c r="H37" s="754">
        <v>287</v>
      </c>
      <c r="I37" s="673"/>
      <c r="J37" s="754">
        <v>287</v>
      </c>
      <c r="K37" s="673"/>
      <c r="L37" s="754">
        <v>287</v>
      </c>
      <c r="M37" s="673"/>
      <c r="N37" s="149"/>
      <c r="O37" s="149"/>
      <c r="P37" s="149"/>
      <c r="Q37" s="149"/>
      <c r="R37" s="149"/>
      <c r="S37" s="149"/>
      <c r="T37" s="149"/>
      <c r="U37" s="149"/>
      <c r="V37" s="149"/>
      <c r="W37" s="149"/>
      <c r="X37" s="149"/>
      <c r="Y37" s="149"/>
      <c r="Z37" s="149"/>
    </row>
    <row r="38" spans="1:26" ht="15.75" customHeight="1">
      <c r="A38" s="739"/>
      <c r="B38" s="744"/>
      <c r="C38" s="208"/>
      <c r="D38" s="727" t="s">
        <v>579</v>
      </c>
      <c r="E38" s="702"/>
      <c r="F38" s="731" t="s">
        <v>580</v>
      </c>
      <c r="G38" s="732"/>
      <c r="H38" s="731" t="s">
        <v>581</v>
      </c>
      <c r="I38" s="732"/>
      <c r="J38" s="757" t="s">
        <v>582</v>
      </c>
      <c r="K38" s="758"/>
      <c r="L38" s="757" t="s">
        <v>583</v>
      </c>
      <c r="M38" s="759"/>
      <c r="N38" s="149"/>
      <c r="O38" s="149"/>
      <c r="P38" s="149"/>
      <c r="Q38" s="149"/>
      <c r="R38" s="149"/>
      <c r="S38" s="149"/>
      <c r="T38" s="149"/>
      <c r="U38" s="149"/>
      <c r="V38" s="149"/>
      <c r="W38" s="149"/>
      <c r="X38" s="149"/>
      <c r="Y38" s="149"/>
      <c r="Z38" s="149"/>
    </row>
    <row r="39" spans="1:26" ht="15.75" customHeight="1">
      <c r="A39" s="739"/>
      <c r="B39" s="744"/>
      <c r="C39" s="208"/>
      <c r="D39" s="754">
        <v>301</v>
      </c>
      <c r="E39" s="673"/>
      <c r="F39" s="754">
        <v>301</v>
      </c>
      <c r="G39" s="673"/>
      <c r="H39" s="754">
        <v>301</v>
      </c>
      <c r="I39" s="673"/>
      <c r="J39" s="754">
        <v>331</v>
      </c>
      <c r="K39" s="673"/>
      <c r="L39" s="754">
        <v>331</v>
      </c>
      <c r="M39" s="673"/>
      <c r="N39" s="149"/>
      <c r="O39" s="149"/>
      <c r="P39" s="149"/>
      <c r="Q39" s="149"/>
      <c r="R39" s="149"/>
      <c r="S39" s="149"/>
      <c r="T39" s="149"/>
      <c r="U39" s="149"/>
      <c r="V39" s="149"/>
      <c r="W39" s="149"/>
      <c r="X39" s="149"/>
      <c r="Y39" s="149"/>
      <c r="Z39" s="149"/>
    </row>
    <row r="40" spans="1:26" ht="15.75" customHeight="1">
      <c r="A40" s="739"/>
      <c r="B40" s="744"/>
      <c r="C40" s="208"/>
      <c r="D40" s="727" t="s">
        <v>584</v>
      </c>
      <c r="E40" s="702"/>
      <c r="F40" s="757" t="s">
        <v>585</v>
      </c>
      <c r="G40" s="758"/>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08"/>
      <c r="D41" s="754">
        <v>331</v>
      </c>
      <c r="E41" s="673"/>
      <c r="F41" s="754">
        <v>364</v>
      </c>
      <c r="G41" s="673"/>
      <c r="H41" s="754">
        <v>364</v>
      </c>
      <c r="I41" s="673"/>
      <c r="J41" s="754">
        <v>364</v>
      </c>
      <c r="K41" s="673"/>
      <c r="L41" s="754">
        <v>364</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364</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668</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181</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723">
        <v>2021</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182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181</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184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183</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679</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C61:M61"/>
    <mergeCell ref="C62:M62"/>
    <mergeCell ref="C11:M11"/>
    <mergeCell ref="C12:M12"/>
    <mergeCell ref="C56:M56"/>
    <mergeCell ref="C57:M57"/>
    <mergeCell ref="C58:M58"/>
    <mergeCell ref="C59:M59"/>
    <mergeCell ref="C60:M60"/>
    <mergeCell ref="D42:E42"/>
    <mergeCell ref="D43:E43"/>
    <mergeCell ref="C54:M54"/>
    <mergeCell ref="C55:M55"/>
    <mergeCell ref="F46:F47"/>
    <mergeCell ref="G46:J47"/>
    <mergeCell ref="L46:M47"/>
    <mergeCell ref="A16:A52"/>
    <mergeCell ref="A53:A58"/>
    <mergeCell ref="A59:A61"/>
    <mergeCell ref="A2:A15"/>
    <mergeCell ref="B14:B15"/>
    <mergeCell ref="B18:B24"/>
    <mergeCell ref="B25:B28"/>
    <mergeCell ref="B32:B34"/>
    <mergeCell ref="B35:B44"/>
    <mergeCell ref="B45:B48"/>
    <mergeCell ref="B8:B10"/>
    <mergeCell ref="C49:M49"/>
    <mergeCell ref="C50:M50"/>
    <mergeCell ref="C52:M52"/>
    <mergeCell ref="C53:M53"/>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0A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A00-000001000000}">
          <x14:formula1>
            <xm:f>Desplegables!$I$4:$I$18</xm:f>
          </x14:formula1>
          <xm:sqref>C7</xm:sqref>
        </x14:dataValidation>
        <x14:dataValidation type="list" allowBlank="1" showErrorMessage="1" xr:uid="{00000000-0002-0000-0A00-000002000000}">
          <x14:formula1>
            <xm:f>Desplegables!$B$50:$B$52</xm:f>
          </x14:formula1>
          <xm:sqref>G46</xm:sqref>
        </x14:dataValidation>
        <x14:dataValidation type="list" allowBlank="1" showErrorMessage="1" xr:uid="{00000000-0002-0000-0A00-000003000000}">
          <x14:formula1>
            <xm:f>Desplegables!$L$24:$L$39</xm:f>
          </x14:formula1>
          <xm:sqref>C14</xm:sqref>
        </x14:dataValidation>
        <x14:dataValidation type="list" allowBlank="1" showErrorMessage="1" xr:uid="{00000000-0002-0000-0A00-000004000000}">
          <x14:formula1>
            <xm:f>Desplegables!$B$45:$B$46</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1000"/>
  <sheetViews>
    <sheetView view="pageBreakPreview" topLeftCell="A25" zoomScale="60" zoomScaleNormal="68" workbookViewId="0">
      <selection activeCell="C49" sqref="C49:M49"/>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acción'!AF20</f>
        <v>Unidades productivas de alto impacto atendidas mediante servicios para la apertura de nuevos mercados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661</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177</v>
      </c>
      <c r="I4" s="711" t="s">
        <v>625</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681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682</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acción'!C20</f>
        <v>1.2. Aumento de la productividad de las unidades productivas de alto impacto</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629</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4" t="str">
        <f>'Plan de acción'!AG20</f>
        <v>Sumatoria de unidades productivas de alto impacto atendidas mediante servicios para la apertura de nuevos mercados.</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666</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33.75" customHeight="1">
      <c r="A30" s="739"/>
      <c r="B30" s="222"/>
      <c r="C30" s="226" t="s">
        <v>564</v>
      </c>
      <c r="D30" s="305" t="s">
        <v>649</v>
      </c>
      <c r="E30" s="159"/>
      <c r="F30" s="231" t="s">
        <v>565</v>
      </c>
      <c r="G30" s="285" t="s">
        <v>649</v>
      </c>
      <c r="H30" s="159"/>
      <c r="I30" s="231" t="s">
        <v>567</v>
      </c>
      <c r="J30" s="725" t="s">
        <v>181</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172</v>
      </c>
      <c r="E37" s="673"/>
      <c r="F37" s="754">
        <v>172</v>
      </c>
      <c r="G37" s="673"/>
      <c r="H37" s="754">
        <v>172</v>
      </c>
      <c r="I37" s="673"/>
      <c r="J37" s="754">
        <v>172</v>
      </c>
      <c r="K37" s="673"/>
      <c r="L37" s="754">
        <v>172</v>
      </c>
      <c r="M37" s="673"/>
      <c r="N37" s="149"/>
      <c r="O37" s="149"/>
      <c r="P37" s="149"/>
      <c r="Q37" s="149"/>
      <c r="R37" s="149"/>
      <c r="S37" s="149"/>
      <c r="T37" s="149"/>
      <c r="U37" s="149"/>
      <c r="V37" s="149"/>
      <c r="W37" s="149"/>
      <c r="X37" s="149"/>
      <c r="Y37" s="149"/>
      <c r="Z37" s="149"/>
    </row>
    <row r="38" spans="1:26" ht="15.75" customHeight="1">
      <c r="A38" s="739"/>
      <c r="B38" s="744"/>
      <c r="C38" s="208"/>
      <c r="D38" s="727" t="s">
        <v>579</v>
      </c>
      <c r="E38" s="702"/>
      <c r="F38" s="731" t="s">
        <v>580</v>
      </c>
      <c r="G38" s="732"/>
      <c r="H38" s="731" t="s">
        <v>581</v>
      </c>
      <c r="I38" s="732"/>
      <c r="J38" s="757" t="s">
        <v>582</v>
      </c>
      <c r="K38" s="758"/>
      <c r="L38" s="757" t="s">
        <v>583</v>
      </c>
      <c r="M38" s="759"/>
      <c r="N38" s="149"/>
      <c r="O38" s="149"/>
      <c r="P38" s="149"/>
      <c r="Q38" s="149"/>
      <c r="R38" s="149"/>
      <c r="S38" s="149"/>
      <c r="T38" s="149"/>
      <c r="U38" s="149"/>
      <c r="V38" s="149"/>
      <c r="W38" s="149"/>
      <c r="X38" s="149"/>
      <c r="Y38" s="149"/>
      <c r="Z38" s="149"/>
    </row>
    <row r="39" spans="1:26" ht="15.75" customHeight="1">
      <c r="A39" s="739"/>
      <c r="B39" s="744"/>
      <c r="C39" s="208"/>
      <c r="D39" s="754">
        <v>180</v>
      </c>
      <c r="E39" s="673"/>
      <c r="F39" s="754">
        <v>180</v>
      </c>
      <c r="G39" s="673"/>
      <c r="H39" s="754">
        <v>180</v>
      </c>
      <c r="I39" s="673"/>
      <c r="J39" s="754">
        <v>199</v>
      </c>
      <c r="K39" s="673"/>
      <c r="L39" s="754">
        <v>199</v>
      </c>
      <c r="M39" s="673"/>
      <c r="N39" s="149"/>
      <c r="O39" s="149"/>
      <c r="P39" s="149"/>
      <c r="Q39" s="149"/>
      <c r="R39" s="149"/>
      <c r="S39" s="149"/>
      <c r="T39" s="149"/>
      <c r="U39" s="149"/>
      <c r="V39" s="149"/>
      <c r="W39" s="149"/>
      <c r="X39" s="149"/>
      <c r="Y39" s="149"/>
      <c r="Z39" s="149"/>
    </row>
    <row r="40" spans="1:26" ht="15.75" customHeight="1">
      <c r="A40" s="739"/>
      <c r="B40" s="744"/>
      <c r="C40" s="208"/>
      <c r="D40" s="727" t="s">
        <v>584</v>
      </c>
      <c r="E40" s="702"/>
      <c r="F40" s="757" t="s">
        <v>585</v>
      </c>
      <c r="G40" s="758"/>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54">
        <v>199</v>
      </c>
      <c r="E41" s="673"/>
      <c r="F41" s="754">
        <v>218</v>
      </c>
      <c r="G41" s="673"/>
      <c r="H41" s="754">
        <v>218</v>
      </c>
      <c r="I41" s="673"/>
      <c r="J41" s="754">
        <v>218</v>
      </c>
      <c r="K41" s="673"/>
      <c r="L41" s="754">
        <v>218</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218</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48.75" customHeight="1">
      <c r="A49" s="739"/>
      <c r="B49" s="181" t="s">
        <v>593</v>
      </c>
      <c r="C49" s="713" t="s">
        <v>668</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181</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182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181</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184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183</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679</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M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0B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B00-000001000000}">
          <x14:formula1>
            <xm:f>Desplegables!$I$4:$I$18</xm:f>
          </x14:formula1>
          <xm:sqref>C7</xm:sqref>
        </x14:dataValidation>
        <x14:dataValidation type="list" allowBlank="1" showErrorMessage="1" xr:uid="{00000000-0002-0000-0B00-000002000000}">
          <x14:formula1>
            <xm:f>Desplegables!$B$50:$B$52</xm:f>
          </x14:formula1>
          <xm:sqref>G46</xm:sqref>
        </x14:dataValidation>
        <x14:dataValidation type="list" allowBlank="1" showErrorMessage="1" xr:uid="{00000000-0002-0000-0B00-000003000000}">
          <x14:formula1>
            <xm:f>Desplegables!$L$24:$L$39</xm:f>
          </x14:formula1>
          <xm:sqref>C14</xm:sqref>
        </x14:dataValidation>
        <x14:dataValidation type="list" allowBlank="1" showErrorMessage="1" xr:uid="{00000000-0002-0000-0B00-000004000000}">
          <x14:formula1>
            <xm:f>Desplegables!$B$45:$B$46</xm:f>
          </x14:formula1>
          <xm:sqref>C4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Z1000"/>
  <sheetViews>
    <sheetView view="pageBreakPreview" topLeftCell="A17" zoomScale="60" zoomScaleNormal="75" workbookViewId="0">
      <selection activeCell="C11" sqref="C11:M11"/>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acción'!AF21</f>
        <v>Proyectos de inversión internacional relevante, nuevos y de reinversión, certificados por Invest in Bogota.</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683</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169</v>
      </c>
      <c r="I4" s="711" t="s">
        <v>684</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09" t="s">
        <v>685</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686</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23" t="s">
        <v>687</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688</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acción'!C21</f>
        <v xml:space="preserve">1.3. Incremento de la inversión internacional relevante nueva y de reinversión, para el desarrollo socioeconómico y la competitividad de la ciudad región. </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2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23" t="str">
        <f>'Plan de acción'!AG21</f>
        <v>Sumatoria de proyectos de inversión internacional relevante, nuevos y de reinversión, certificados por Invest in Bogota.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689</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05">
        <v>39</v>
      </c>
      <c r="E30" s="159"/>
      <c r="F30" s="231" t="s">
        <v>565</v>
      </c>
      <c r="G30" s="285" t="s">
        <v>1010</v>
      </c>
      <c r="H30" s="159"/>
      <c r="I30" s="231" t="s">
        <v>567</v>
      </c>
      <c r="J30" s="725" t="s">
        <v>686</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34</v>
      </c>
      <c r="E37" s="673"/>
      <c r="F37" s="754">
        <v>38</v>
      </c>
      <c r="G37" s="673"/>
      <c r="H37" s="754">
        <v>42</v>
      </c>
      <c r="I37" s="673"/>
      <c r="J37" s="754">
        <v>44</v>
      </c>
      <c r="K37" s="673"/>
      <c r="L37" s="754">
        <v>48</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54"/>
      <c r="E39" s="673"/>
      <c r="F39" s="754"/>
      <c r="G39" s="673"/>
      <c r="H39" s="754"/>
      <c r="I39" s="673"/>
      <c r="J39" s="754"/>
      <c r="K39" s="673"/>
      <c r="L39" s="754"/>
      <c r="M39" s="673"/>
      <c r="N39" s="149"/>
      <c r="O39" s="149"/>
      <c r="P39" s="149"/>
      <c r="Q39" s="149"/>
      <c r="R39" s="149"/>
      <c r="S39" s="149"/>
      <c r="T39" s="149"/>
      <c r="U39" s="149"/>
      <c r="V39" s="149"/>
      <c r="W39" s="149"/>
      <c r="X39" s="149"/>
      <c r="Y39" s="149"/>
      <c r="Z39" s="149"/>
    </row>
    <row r="40" spans="1:26" ht="15.75" customHeight="1">
      <c r="A40" s="739"/>
      <c r="B40" s="744"/>
      <c r="C40" s="208"/>
      <c r="D40" s="727" t="s">
        <v>584</v>
      </c>
      <c r="E40" s="70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54"/>
      <c r="E41" s="673"/>
      <c r="F41" s="754"/>
      <c r="G41" s="673"/>
      <c r="H41" s="754"/>
      <c r="I41" s="673"/>
      <c r="J41" s="754"/>
      <c r="K41" s="673"/>
      <c r="L41" s="754"/>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690</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282" t="s">
        <v>686</v>
      </c>
      <c r="D50" s="307"/>
      <c r="E50" s="307"/>
      <c r="F50" s="307"/>
      <c r="G50" s="307"/>
      <c r="H50" s="307"/>
      <c r="I50" s="307"/>
      <c r="J50" s="307"/>
      <c r="K50" s="307"/>
      <c r="L50" s="307"/>
      <c r="M50" s="308"/>
      <c r="N50" s="149"/>
      <c r="O50" s="149"/>
      <c r="P50" s="149"/>
      <c r="Q50" s="149"/>
      <c r="R50" s="149"/>
      <c r="S50" s="149"/>
      <c r="T50" s="149"/>
      <c r="U50" s="149"/>
      <c r="V50" s="149"/>
      <c r="W50" s="149"/>
      <c r="X50" s="149"/>
      <c r="Y50" s="149"/>
      <c r="Z50" s="149"/>
    </row>
    <row r="51" spans="1:26" ht="15.75" customHeight="1">
      <c r="A51" s="739"/>
      <c r="B51" s="181" t="s">
        <v>597</v>
      </c>
      <c r="C51" s="282">
        <v>90</v>
      </c>
      <c r="D51" s="307"/>
      <c r="E51" s="307"/>
      <c r="F51" s="307"/>
      <c r="G51" s="307"/>
      <c r="H51" s="307"/>
      <c r="I51" s="307"/>
      <c r="J51" s="307"/>
      <c r="K51" s="307"/>
      <c r="L51" s="307"/>
      <c r="M51" s="308"/>
      <c r="N51" s="149"/>
      <c r="O51" s="149"/>
      <c r="P51" s="149"/>
      <c r="Q51" s="149"/>
      <c r="R51" s="149"/>
      <c r="S51" s="149"/>
      <c r="T51" s="149"/>
      <c r="U51" s="149"/>
      <c r="V51" s="149"/>
      <c r="W51" s="149"/>
      <c r="X51" s="149"/>
      <c r="Y51" s="149"/>
      <c r="Z51" s="149"/>
    </row>
    <row r="52" spans="1:26" ht="15.75" customHeight="1">
      <c r="A52" s="740"/>
      <c r="B52" s="181" t="s">
        <v>598</v>
      </c>
      <c r="C52" s="309">
        <v>2022</v>
      </c>
      <c r="D52" s="307"/>
      <c r="E52" s="307"/>
      <c r="F52" s="307"/>
      <c r="G52" s="307"/>
      <c r="H52" s="307"/>
      <c r="I52" s="307"/>
      <c r="J52" s="307"/>
      <c r="K52" s="307"/>
      <c r="L52" s="307"/>
      <c r="M52" s="308"/>
      <c r="N52" s="149"/>
      <c r="O52" s="149"/>
      <c r="P52" s="149"/>
      <c r="Q52" s="149"/>
      <c r="R52" s="149"/>
      <c r="S52" s="149"/>
      <c r="T52" s="149"/>
      <c r="U52" s="149"/>
      <c r="V52" s="149"/>
      <c r="W52" s="149"/>
      <c r="X52" s="149"/>
      <c r="Y52" s="149"/>
      <c r="Z52" s="149"/>
    </row>
    <row r="53" spans="1:26" ht="15.75" customHeight="1">
      <c r="A53" s="741" t="s">
        <v>338</v>
      </c>
      <c r="B53" s="269" t="s">
        <v>599</v>
      </c>
      <c r="C53" s="719" t="s">
        <v>691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9" t="s">
        <v>692</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9" t="s">
        <v>686</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9" t="s">
        <v>693</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9" t="s">
        <v>694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9" t="s">
        <v>695</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9" t="s">
        <v>696</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9" t="s">
        <v>697</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60" t="s">
        <v>686</v>
      </c>
      <c r="D61" s="666"/>
      <c r="E61" s="666"/>
      <c r="F61" s="666"/>
      <c r="G61" s="666"/>
      <c r="H61" s="666"/>
      <c r="I61" s="666"/>
      <c r="J61" s="666"/>
      <c r="K61" s="666"/>
      <c r="L61" s="666"/>
      <c r="M61" s="673"/>
      <c r="N61" s="149"/>
      <c r="O61" s="149"/>
      <c r="P61" s="149"/>
      <c r="Q61" s="149"/>
      <c r="R61" s="149"/>
      <c r="S61" s="149"/>
      <c r="T61" s="149"/>
      <c r="U61" s="149"/>
      <c r="V61" s="149"/>
      <c r="W61" s="149"/>
      <c r="X61" s="149"/>
      <c r="Y61" s="149"/>
      <c r="Z61" s="149"/>
    </row>
    <row r="62" spans="1:26" ht="15.75">
      <c r="A62" s="273" t="s">
        <v>342</v>
      </c>
      <c r="B62" s="274"/>
      <c r="C62" s="746" t="s">
        <v>698</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C6:M6"/>
    <mergeCell ref="C13:M13"/>
    <mergeCell ref="F38:G38"/>
    <mergeCell ref="H38:I38"/>
    <mergeCell ref="D39:E39"/>
    <mergeCell ref="F39:G39"/>
    <mergeCell ref="H39:I39"/>
    <mergeCell ref="J39:K39"/>
    <mergeCell ref="L39:M39"/>
    <mergeCell ref="C7:D7"/>
    <mergeCell ref="I7:M7"/>
    <mergeCell ref="C16:M16"/>
    <mergeCell ref="C17:M17"/>
    <mergeCell ref="C9:D9"/>
    <mergeCell ref="C10:D10"/>
    <mergeCell ref="D38:E38"/>
    <mergeCell ref="C2:M2"/>
    <mergeCell ref="C3:M3"/>
    <mergeCell ref="F4:G4"/>
    <mergeCell ref="I4:M4"/>
    <mergeCell ref="C5:M5"/>
    <mergeCell ref="C61:M61"/>
    <mergeCell ref="C62:M62"/>
    <mergeCell ref="C54:M54"/>
    <mergeCell ref="C55:M55"/>
    <mergeCell ref="C56:M56"/>
    <mergeCell ref="C57:M57"/>
    <mergeCell ref="C58:M58"/>
    <mergeCell ref="C59:M59"/>
    <mergeCell ref="C60:M60"/>
    <mergeCell ref="L40:M40"/>
    <mergeCell ref="D41:E41"/>
    <mergeCell ref="F41:G41"/>
    <mergeCell ref="L41:M41"/>
    <mergeCell ref="C53:M53"/>
    <mergeCell ref="F46:F47"/>
    <mergeCell ref="G46:J47"/>
    <mergeCell ref="L46:M47"/>
    <mergeCell ref="C49:M49"/>
    <mergeCell ref="H41:I41"/>
    <mergeCell ref="J41:K41"/>
    <mergeCell ref="D40:E40"/>
    <mergeCell ref="F40:G40"/>
    <mergeCell ref="H40:I40"/>
    <mergeCell ref="J40:K40"/>
    <mergeCell ref="D42:E42"/>
    <mergeCell ref="A53:A58"/>
    <mergeCell ref="A59:A61"/>
    <mergeCell ref="A2:A15"/>
    <mergeCell ref="B14:B15"/>
    <mergeCell ref="B18:B24"/>
    <mergeCell ref="B25:B28"/>
    <mergeCell ref="B32:B34"/>
    <mergeCell ref="B35:B44"/>
    <mergeCell ref="B45:B48"/>
    <mergeCell ref="A16:A52"/>
    <mergeCell ref="B8:B10"/>
    <mergeCell ref="D43:E43"/>
    <mergeCell ref="F37:G37"/>
    <mergeCell ref="H37:I37"/>
    <mergeCell ref="J37:K37"/>
    <mergeCell ref="F36:G36"/>
    <mergeCell ref="H36:I36"/>
    <mergeCell ref="J36:K36"/>
    <mergeCell ref="L36:M36"/>
    <mergeCell ref="J38:K38"/>
    <mergeCell ref="L38:M38"/>
    <mergeCell ref="L37:M37"/>
    <mergeCell ref="F9:G9"/>
    <mergeCell ref="I9:J9"/>
    <mergeCell ref="F10:G10"/>
    <mergeCell ref="I10:J10"/>
    <mergeCell ref="J30:L30"/>
    <mergeCell ref="C11:M11"/>
    <mergeCell ref="C12:M12"/>
    <mergeCell ref="C14:D14"/>
    <mergeCell ref="F14:M14"/>
    <mergeCell ref="C15:M15"/>
    <mergeCell ref="D36:E36"/>
    <mergeCell ref="D37:E37"/>
  </mergeCells>
  <dataValidations disablePrompts="1" count="1">
    <dataValidation type="list" allowBlank="1" showErrorMessage="1" sqref="I7" xr:uid="{00000000-0002-0000-0C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disablePrompts="1" count="4">
        <x14:dataValidation type="list" allowBlank="1" showErrorMessage="1" xr:uid="{00000000-0002-0000-0C00-000001000000}">
          <x14:formula1>
            <xm:f>Desplegables!$I$4:$I$18</xm:f>
          </x14:formula1>
          <xm:sqref>C7</xm:sqref>
        </x14:dataValidation>
        <x14:dataValidation type="list" allowBlank="1" showErrorMessage="1" xr:uid="{00000000-0002-0000-0C00-000002000000}">
          <x14:formula1>
            <xm:f>Desplegables!$B$50:$B$52</xm:f>
          </x14:formula1>
          <xm:sqref>G46</xm:sqref>
        </x14:dataValidation>
        <x14:dataValidation type="list" allowBlank="1" showErrorMessage="1" xr:uid="{00000000-0002-0000-0C00-000003000000}">
          <x14:formula1>
            <xm:f>Desplegables!$L$24:$L$39</xm:f>
          </x14:formula1>
          <xm:sqref>C14</xm:sqref>
        </x14:dataValidation>
        <x14:dataValidation type="list" allowBlank="1" showErrorMessage="1" xr:uid="{00000000-0002-0000-0C00-000004000000}">
          <x14:formula1>
            <xm:f>Desplegables!$B$45:$B$46</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Z1000"/>
  <sheetViews>
    <sheetView view="pageBreakPreview" topLeftCell="A23" zoomScale="60" zoomScaleNormal="62" workbookViewId="0">
      <selection activeCell="N12" sqref="N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310" t="str">
        <f>'Plan de acción'!AF22</f>
        <v>Emprendimientos dinámicos financiados por medio de inversión internacional relevante.</v>
      </c>
      <c r="D2" s="311"/>
      <c r="E2" s="311"/>
      <c r="F2" s="311"/>
      <c r="G2" s="311"/>
      <c r="H2" s="311"/>
      <c r="I2" s="311"/>
      <c r="J2" s="311"/>
      <c r="K2" s="311"/>
      <c r="L2" s="311"/>
      <c r="M2" s="312"/>
      <c r="N2" s="149"/>
      <c r="O2" s="149"/>
      <c r="P2" s="149"/>
      <c r="Q2" s="149"/>
      <c r="R2" s="149"/>
      <c r="S2" s="149"/>
      <c r="T2" s="149"/>
      <c r="U2" s="149"/>
      <c r="V2" s="149"/>
      <c r="W2" s="149"/>
      <c r="X2" s="149"/>
      <c r="Y2" s="149"/>
      <c r="Z2" s="149"/>
    </row>
    <row r="3" spans="1:26" ht="15.75" customHeight="1">
      <c r="A3" s="739"/>
      <c r="B3" s="181" t="s">
        <v>524</v>
      </c>
      <c r="C3" s="709" t="s">
        <v>683</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169</v>
      </c>
      <c r="I4" s="711" t="s">
        <v>684</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09" t="s">
        <v>685</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686</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699</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700</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36.75" customHeight="1">
      <c r="A13" s="739"/>
      <c r="B13" s="181" t="s">
        <v>539</v>
      </c>
      <c r="C13" s="713" t="str">
        <f>'Plan de acción'!C21</f>
        <v xml:space="preserve">1.3. Incremento de la inversión internacional relevante nueva y de reinversión, para el desarrollo socioeconómico y la competitividad de la ciudad región. </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55"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2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acción'!AG22</f>
        <v>Sumatoria de emprendimientos dinámicos financiados a través de la inversión internacional relevante.</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701</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05">
        <v>4</v>
      </c>
      <c r="E30" s="159"/>
      <c r="F30" s="231" t="s">
        <v>565</v>
      </c>
      <c r="G30" s="285">
        <v>2022</v>
      </c>
      <c r="H30" s="159"/>
      <c r="I30" s="231" t="s">
        <v>567</v>
      </c>
      <c r="J30" s="725" t="s">
        <v>686</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O36" s="149"/>
      <c r="Y36" s="149"/>
      <c r="Z36" s="149"/>
    </row>
    <row r="37" spans="1:26" ht="15.75" customHeight="1">
      <c r="A37" s="739"/>
      <c r="B37" s="744"/>
      <c r="C37" s="245"/>
      <c r="D37" s="754">
        <v>8</v>
      </c>
      <c r="E37" s="673"/>
      <c r="F37" s="754">
        <v>8</v>
      </c>
      <c r="G37" s="673"/>
      <c r="H37" s="754">
        <v>10</v>
      </c>
      <c r="I37" s="673"/>
      <c r="J37" s="754">
        <v>12</v>
      </c>
      <c r="K37" s="673"/>
      <c r="L37" s="754">
        <v>12</v>
      </c>
      <c r="M37" s="673"/>
      <c r="N37" s="149"/>
      <c r="O37" s="149"/>
      <c r="Y37" s="149"/>
      <c r="Z37" s="149"/>
    </row>
    <row r="38" spans="1:26" ht="15.75" customHeight="1">
      <c r="A38" s="739"/>
      <c r="B38" s="744"/>
      <c r="C38" s="208"/>
      <c r="D38" s="757" t="s">
        <v>579</v>
      </c>
      <c r="E38" s="758"/>
      <c r="F38" s="731" t="s">
        <v>580</v>
      </c>
      <c r="G38" s="732"/>
      <c r="H38" s="731" t="s">
        <v>581</v>
      </c>
      <c r="I38" s="732"/>
      <c r="J38" s="728" t="s">
        <v>582</v>
      </c>
      <c r="K38" s="729"/>
      <c r="L38" s="728" t="s">
        <v>583</v>
      </c>
      <c r="M38" s="730"/>
      <c r="N38" s="149"/>
      <c r="O38" s="149"/>
      <c r="Y38" s="149"/>
      <c r="Z38" s="149"/>
    </row>
    <row r="39" spans="1:26" ht="15.75" customHeight="1">
      <c r="A39" s="739"/>
      <c r="B39" s="744"/>
      <c r="C39" s="245"/>
      <c r="D39" s="754"/>
      <c r="E39" s="673"/>
      <c r="F39" s="754"/>
      <c r="G39" s="673"/>
      <c r="H39" s="754"/>
      <c r="I39" s="673"/>
      <c r="J39" s="754"/>
      <c r="K39" s="673"/>
      <c r="L39" s="754"/>
      <c r="M39" s="673"/>
      <c r="N39" s="149"/>
      <c r="O39" s="149"/>
      <c r="P39" s="149"/>
      <c r="Q39" s="149"/>
      <c r="R39" s="149"/>
      <c r="S39" s="149"/>
      <c r="T39" s="149"/>
      <c r="U39" s="149"/>
      <c r="V39" s="149"/>
      <c r="W39" s="149"/>
      <c r="X39" s="149"/>
      <c r="Y39" s="149"/>
      <c r="Z39" s="149"/>
    </row>
    <row r="40" spans="1:26" ht="15.75" customHeight="1">
      <c r="A40" s="739"/>
      <c r="B40" s="744"/>
      <c r="C40" s="208"/>
      <c r="D40" s="727" t="s">
        <v>584</v>
      </c>
      <c r="E40" s="70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54"/>
      <c r="E41" s="673"/>
      <c r="F41" s="754"/>
      <c r="G41" s="673"/>
      <c r="H41" s="754"/>
      <c r="I41" s="673"/>
      <c r="J41" s="754"/>
      <c r="K41" s="673"/>
      <c r="L41" s="754"/>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702</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282" t="s">
        <v>686</v>
      </c>
      <c r="D50" s="307"/>
      <c r="E50" s="307"/>
      <c r="F50" s="307"/>
      <c r="G50" s="307"/>
      <c r="H50" s="307"/>
      <c r="I50" s="307"/>
      <c r="J50" s="307"/>
      <c r="K50" s="307"/>
      <c r="L50" s="307"/>
      <c r="M50" s="308"/>
      <c r="N50" s="149"/>
      <c r="O50" s="149"/>
      <c r="P50" s="149"/>
      <c r="Q50" s="149"/>
      <c r="R50" s="149"/>
      <c r="S50" s="149"/>
      <c r="T50" s="149"/>
      <c r="U50" s="149"/>
      <c r="V50" s="149"/>
      <c r="W50" s="149"/>
      <c r="X50" s="149"/>
      <c r="Y50" s="149"/>
      <c r="Z50" s="149"/>
    </row>
    <row r="51" spans="1:26" ht="15.75" customHeight="1">
      <c r="A51" s="739"/>
      <c r="B51" s="181" t="s">
        <v>597</v>
      </c>
      <c r="C51" s="282">
        <v>90</v>
      </c>
      <c r="D51" s="307"/>
      <c r="E51" s="307"/>
      <c r="F51" s="307"/>
      <c r="G51" s="307"/>
      <c r="H51" s="307"/>
      <c r="I51" s="307"/>
      <c r="J51" s="307"/>
      <c r="K51" s="307"/>
      <c r="L51" s="307"/>
      <c r="M51" s="308"/>
      <c r="N51" s="149"/>
      <c r="O51" s="149"/>
      <c r="P51" s="149"/>
      <c r="Q51" s="149"/>
      <c r="R51" s="149"/>
      <c r="S51" s="149"/>
      <c r="T51" s="149"/>
      <c r="U51" s="149"/>
      <c r="V51" s="149"/>
      <c r="W51" s="149"/>
      <c r="X51" s="149"/>
      <c r="Y51" s="149"/>
      <c r="Z51" s="149"/>
    </row>
    <row r="52" spans="1:26" ht="15.75" customHeight="1">
      <c r="A52" s="740"/>
      <c r="B52" s="181" t="s">
        <v>598</v>
      </c>
      <c r="C52" s="309">
        <v>2022</v>
      </c>
      <c r="D52" s="307"/>
      <c r="E52" s="307"/>
      <c r="F52" s="307"/>
      <c r="G52" s="307"/>
      <c r="H52" s="307"/>
      <c r="I52" s="307"/>
      <c r="J52" s="307"/>
      <c r="K52" s="307"/>
      <c r="L52" s="307"/>
      <c r="M52" s="308"/>
      <c r="N52" s="149"/>
      <c r="O52" s="149"/>
      <c r="P52" s="149"/>
      <c r="Q52" s="149"/>
      <c r="R52" s="149"/>
      <c r="S52" s="149"/>
      <c r="T52" s="149"/>
      <c r="U52" s="149"/>
      <c r="V52" s="149"/>
      <c r="W52" s="149"/>
      <c r="X52" s="149"/>
      <c r="Y52" s="149"/>
      <c r="Z52" s="149"/>
    </row>
    <row r="53" spans="1:26" ht="15.75" customHeight="1">
      <c r="A53" s="741" t="s">
        <v>338</v>
      </c>
      <c r="B53" s="269" t="s">
        <v>599</v>
      </c>
      <c r="C53" s="719" t="s">
        <v>691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9" t="s">
        <v>692</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9" t="s">
        <v>686</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9" t="s">
        <v>693</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9" t="s">
        <v>694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9" t="s">
        <v>695</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9" t="s">
        <v>696</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9" t="s">
        <v>697</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313" t="s">
        <v>44</v>
      </c>
      <c r="C61" s="719" t="s">
        <v>686</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 r="A62" s="273" t="s">
        <v>342</v>
      </c>
      <c r="B62" s="274"/>
      <c r="C62" s="746" t="s">
        <v>698</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G46:J47"/>
    <mergeCell ref="L46:M47"/>
    <mergeCell ref="C49:M49"/>
    <mergeCell ref="H41:I41"/>
    <mergeCell ref="I7:M7"/>
    <mergeCell ref="C13:M13"/>
    <mergeCell ref="C14:D14"/>
    <mergeCell ref="F14:M14"/>
    <mergeCell ref="C15:M15"/>
    <mergeCell ref="I9:J9"/>
    <mergeCell ref="F10:G10"/>
    <mergeCell ref="I10:J10"/>
    <mergeCell ref="C11:M11"/>
    <mergeCell ref="C12:M12"/>
    <mergeCell ref="C7:D7"/>
    <mergeCell ref="C9:D9"/>
    <mergeCell ref="C3:M3"/>
    <mergeCell ref="F4:G4"/>
    <mergeCell ref="I4:M4"/>
    <mergeCell ref="C5:M5"/>
    <mergeCell ref="C6:M6"/>
    <mergeCell ref="C10:D10"/>
    <mergeCell ref="F9:G9"/>
    <mergeCell ref="C61:M61"/>
    <mergeCell ref="L40:M40"/>
    <mergeCell ref="D41:E41"/>
    <mergeCell ref="F41:G41"/>
    <mergeCell ref="L41:M41"/>
    <mergeCell ref="C16:M16"/>
    <mergeCell ref="C17:M17"/>
    <mergeCell ref="F23:L23"/>
    <mergeCell ref="J30:L30"/>
    <mergeCell ref="D42:E42"/>
    <mergeCell ref="D43:E43"/>
    <mergeCell ref="F46:F47"/>
    <mergeCell ref="C53:M53"/>
    <mergeCell ref="J41:K41"/>
    <mergeCell ref="C62:M62"/>
    <mergeCell ref="C54:M54"/>
    <mergeCell ref="C55:M55"/>
    <mergeCell ref="C56:M56"/>
    <mergeCell ref="C57:M57"/>
    <mergeCell ref="C58:M58"/>
    <mergeCell ref="C59:M59"/>
    <mergeCell ref="C60:M60"/>
    <mergeCell ref="A53:A58"/>
    <mergeCell ref="A59:A61"/>
    <mergeCell ref="A2:A15"/>
    <mergeCell ref="B14:B15"/>
    <mergeCell ref="B18:B24"/>
    <mergeCell ref="B25:B28"/>
    <mergeCell ref="B32:B34"/>
    <mergeCell ref="B35:B44"/>
    <mergeCell ref="B45:B48"/>
    <mergeCell ref="A16:A52"/>
    <mergeCell ref="B8:B10"/>
    <mergeCell ref="D40:E40"/>
    <mergeCell ref="F40:G40"/>
    <mergeCell ref="H40:I40"/>
    <mergeCell ref="J40:K40"/>
    <mergeCell ref="D37:E37"/>
    <mergeCell ref="F37:G37"/>
    <mergeCell ref="L37:M37"/>
    <mergeCell ref="H39:I39"/>
    <mergeCell ref="J39:K39"/>
    <mergeCell ref="D38:E38"/>
    <mergeCell ref="F38:G38"/>
    <mergeCell ref="H38:I38"/>
    <mergeCell ref="J38:K38"/>
    <mergeCell ref="L38:M38"/>
    <mergeCell ref="D39:E39"/>
    <mergeCell ref="F39:G39"/>
    <mergeCell ref="L39:M39"/>
    <mergeCell ref="H37:I37"/>
    <mergeCell ref="J37:K37"/>
    <mergeCell ref="D36:E36"/>
    <mergeCell ref="F36:G36"/>
    <mergeCell ref="H36:I36"/>
    <mergeCell ref="J36:K36"/>
    <mergeCell ref="L36:M36"/>
  </mergeCells>
  <dataValidations count="1">
    <dataValidation type="list" allowBlank="1" showErrorMessage="1" sqref="I7" xr:uid="{00000000-0002-0000-0D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D00-000001000000}">
          <x14:formula1>
            <xm:f>Desplegables!$I$4:$I$18</xm:f>
          </x14:formula1>
          <xm:sqref>C7</xm:sqref>
        </x14:dataValidation>
        <x14:dataValidation type="list" allowBlank="1" showErrorMessage="1" xr:uid="{00000000-0002-0000-0D00-000002000000}">
          <x14:formula1>
            <xm:f>Desplegables!$B$50:$B$52</xm:f>
          </x14:formula1>
          <xm:sqref>G46</xm:sqref>
        </x14:dataValidation>
        <x14:dataValidation type="list" allowBlank="1" showErrorMessage="1" xr:uid="{00000000-0002-0000-0D00-000003000000}">
          <x14:formula1>
            <xm:f>Desplegables!$L$24:$L$39</xm:f>
          </x14:formula1>
          <xm:sqref>C14</xm:sqref>
        </x14:dataValidation>
        <x14:dataValidation type="list" allowBlank="1" showErrorMessage="1" xr:uid="{00000000-0002-0000-0D00-000004000000}">
          <x14:formula1>
            <xm:f>Desplegables!$B$45:$B$46</xm:f>
          </x14:formula1>
          <xm:sqref>C4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Z1000"/>
  <sheetViews>
    <sheetView view="pageBreakPreview" topLeftCell="A17" zoomScale="60" zoomScaleNormal="71" workbookViewId="0">
      <selection activeCell="D43" sqref="D43:E43"/>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acción'!AF23</f>
        <v>Eventos y reuniones (MICE) captados a través de Invest in Bogota.</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683</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166</v>
      </c>
      <c r="I4" s="711" t="s">
        <v>637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09" t="s">
        <v>685</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686</v>
      </c>
      <c r="D9" s="692"/>
      <c r="E9" s="194"/>
      <c r="F9" s="722" t="s">
        <v>703</v>
      </c>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704</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61" t="s">
        <v>705</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3" t="str">
        <f>'Plan de acción'!C23</f>
        <v xml:space="preserve">1.3. Incremento de la inversión internacional relevante nueva y de reinversión, para el desarrollo socioeconómico y la competitividad de la ciudad región. </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629</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2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acción'!AG23</f>
        <v>Sumatoria del número de eventos y reuniones (MICE) captados a través de Invest in Bogota.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706</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05">
        <v>20</v>
      </c>
      <c r="E30" s="228"/>
      <c r="F30" s="229" t="s">
        <v>565</v>
      </c>
      <c r="G30" s="285">
        <v>2022</v>
      </c>
      <c r="H30" s="228"/>
      <c r="I30" s="231" t="s">
        <v>567</v>
      </c>
      <c r="J30" s="725" t="s">
        <v>707</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27</v>
      </c>
      <c r="E37" s="673"/>
      <c r="F37" s="754">
        <v>31</v>
      </c>
      <c r="G37" s="673"/>
      <c r="H37" s="754">
        <v>35</v>
      </c>
      <c r="I37" s="673"/>
      <c r="J37" s="754">
        <v>39</v>
      </c>
      <c r="K37" s="673"/>
      <c r="L37" s="754">
        <v>42</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08"/>
      <c r="D39" s="754"/>
      <c r="E39" s="673"/>
      <c r="F39" s="754"/>
      <c r="G39" s="673"/>
      <c r="H39" s="754"/>
      <c r="I39" s="673"/>
      <c r="J39" s="754"/>
      <c r="K39" s="673"/>
      <c r="L39" s="754"/>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08"/>
      <c r="D41" s="762"/>
      <c r="E41" s="673"/>
      <c r="F41" s="762"/>
      <c r="G41" s="673"/>
      <c r="H41" s="762"/>
      <c r="I41" s="673"/>
      <c r="J41" s="762"/>
      <c r="K41" s="673"/>
      <c r="L41" s="762"/>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48" customHeight="1">
      <c r="A49" s="739"/>
      <c r="B49" s="181" t="s">
        <v>593</v>
      </c>
      <c r="C49" s="713" t="s">
        <v>708</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282" t="s">
        <v>686</v>
      </c>
      <c r="D50" s="307"/>
      <c r="E50" s="307"/>
      <c r="F50" s="307"/>
      <c r="G50" s="307"/>
      <c r="H50" s="307"/>
      <c r="I50" s="307"/>
      <c r="J50" s="307"/>
      <c r="K50" s="307"/>
      <c r="L50" s="307"/>
      <c r="M50" s="308"/>
      <c r="N50" s="149"/>
      <c r="O50" s="149"/>
      <c r="P50" s="149"/>
      <c r="Q50" s="149"/>
      <c r="R50" s="149"/>
      <c r="S50" s="149"/>
      <c r="T50" s="149"/>
      <c r="U50" s="149"/>
      <c r="V50" s="149"/>
      <c r="W50" s="149"/>
      <c r="X50" s="149"/>
      <c r="Y50" s="149"/>
      <c r="Z50" s="149"/>
    </row>
    <row r="51" spans="1:26" ht="15.75" customHeight="1">
      <c r="A51" s="739"/>
      <c r="B51" s="181" t="s">
        <v>597</v>
      </c>
      <c r="C51" s="282">
        <v>90</v>
      </c>
      <c r="D51" s="307"/>
      <c r="E51" s="307"/>
      <c r="F51" s="307"/>
      <c r="G51" s="307"/>
      <c r="H51" s="307"/>
      <c r="I51" s="307"/>
      <c r="J51" s="307"/>
      <c r="K51" s="307"/>
      <c r="L51" s="307"/>
      <c r="M51" s="308"/>
      <c r="N51" s="149"/>
      <c r="O51" s="149"/>
      <c r="P51" s="149"/>
      <c r="Q51" s="149"/>
      <c r="R51" s="149"/>
      <c r="S51" s="149"/>
      <c r="T51" s="149"/>
      <c r="U51" s="149"/>
      <c r="V51" s="149"/>
      <c r="W51" s="149"/>
      <c r="X51" s="149"/>
      <c r="Y51" s="149"/>
      <c r="Z51" s="149"/>
    </row>
    <row r="52" spans="1:26" ht="15.75" customHeight="1">
      <c r="A52" s="740"/>
      <c r="B52" s="181" t="s">
        <v>598</v>
      </c>
      <c r="C52" s="309">
        <v>2022</v>
      </c>
      <c r="D52" s="307"/>
      <c r="E52" s="307"/>
      <c r="F52" s="307"/>
      <c r="G52" s="307"/>
      <c r="H52" s="307"/>
      <c r="I52" s="307"/>
      <c r="J52" s="307"/>
      <c r="K52" s="307"/>
      <c r="L52" s="307"/>
      <c r="M52" s="308"/>
      <c r="N52" s="149"/>
      <c r="O52" s="149"/>
      <c r="P52" s="149"/>
      <c r="Q52" s="149"/>
      <c r="R52" s="149"/>
      <c r="S52" s="149"/>
      <c r="T52" s="149"/>
      <c r="U52" s="149"/>
      <c r="V52" s="149"/>
      <c r="W52" s="149"/>
      <c r="X52" s="149"/>
      <c r="Y52" s="149"/>
      <c r="Z52" s="149"/>
    </row>
    <row r="53" spans="1:26" ht="15.75" customHeight="1">
      <c r="A53" s="741" t="s">
        <v>338</v>
      </c>
      <c r="B53" s="269" t="s">
        <v>599</v>
      </c>
      <c r="C53" s="719" t="s">
        <v>691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9" t="s">
        <v>692</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9" t="s">
        <v>686</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9" t="s">
        <v>693</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9" t="s">
        <v>694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9" t="s">
        <v>695</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9" t="s">
        <v>696</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9" t="s">
        <v>697</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9" t="s">
        <v>686</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 r="A62" s="273" t="s">
        <v>342</v>
      </c>
      <c r="B62" s="274"/>
      <c r="C62" s="746" t="s">
        <v>1011</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C6:M6"/>
    <mergeCell ref="C13:M13"/>
    <mergeCell ref="F38:G38"/>
    <mergeCell ref="H38:I38"/>
    <mergeCell ref="D39:E39"/>
    <mergeCell ref="F39:G39"/>
    <mergeCell ref="H39:I39"/>
    <mergeCell ref="J39:K39"/>
    <mergeCell ref="L39:M39"/>
    <mergeCell ref="C7:D7"/>
    <mergeCell ref="I7:M7"/>
    <mergeCell ref="C16:M16"/>
    <mergeCell ref="C17:M17"/>
    <mergeCell ref="C9:D9"/>
    <mergeCell ref="C10:D10"/>
    <mergeCell ref="D38:E38"/>
    <mergeCell ref="C2:M2"/>
    <mergeCell ref="C3:M3"/>
    <mergeCell ref="F4:G4"/>
    <mergeCell ref="I4:M4"/>
    <mergeCell ref="C5:M5"/>
    <mergeCell ref="C61:M61"/>
    <mergeCell ref="C62:M62"/>
    <mergeCell ref="C54:M54"/>
    <mergeCell ref="C55:M55"/>
    <mergeCell ref="C56:M56"/>
    <mergeCell ref="C57:M57"/>
    <mergeCell ref="C58:M58"/>
    <mergeCell ref="C59:M59"/>
    <mergeCell ref="C60:M60"/>
    <mergeCell ref="L40:M40"/>
    <mergeCell ref="D41:E41"/>
    <mergeCell ref="F41:G41"/>
    <mergeCell ref="L41:M41"/>
    <mergeCell ref="C53:M53"/>
    <mergeCell ref="F46:F47"/>
    <mergeCell ref="G46:J47"/>
    <mergeCell ref="L46:M47"/>
    <mergeCell ref="C49:M49"/>
    <mergeCell ref="H41:I41"/>
    <mergeCell ref="J41:K41"/>
    <mergeCell ref="D40:E40"/>
    <mergeCell ref="F40:G40"/>
    <mergeCell ref="H40:I40"/>
    <mergeCell ref="J40:K40"/>
    <mergeCell ref="D42:E42"/>
    <mergeCell ref="A53:A58"/>
    <mergeCell ref="A59:A61"/>
    <mergeCell ref="A2:A15"/>
    <mergeCell ref="B14:B15"/>
    <mergeCell ref="B18:B24"/>
    <mergeCell ref="B25:B28"/>
    <mergeCell ref="B32:B34"/>
    <mergeCell ref="B35:B44"/>
    <mergeCell ref="B45:B48"/>
    <mergeCell ref="A16:A52"/>
    <mergeCell ref="B8:B10"/>
    <mergeCell ref="D43:E43"/>
    <mergeCell ref="F37:G37"/>
    <mergeCell ref="H37:I37"/>
    <mergeCell ref="J37:K37"/>
    <mergeCell ref="F36:G36"/>
    <mergeCell ref="H36:I36"/>
    <mergeCell ref="J36:K36"/>
    <mergeCell ref="L36:M36"/>
    <mergeCell ref="J38:K38"/>
    <mergeCell ref="L38:M38"/>
    <mergeCell ref="L37:M37"/>
    <mergeCell ref="F9:G9"/>
    <mergeCell ref="I9:J9"/>
    <mergeCell ref="F10:G10"/>
    <mergeCell ref="I10:J10"/>
    <mergeCell ref="J30:L30"/>
    <mergeCell ref="C11:M11"/>
    <mergeCell ref="C12:M12"/>
    <mergeCell ref="C14:D14"/>
    <mergeCell ref="F14:M14"/>
    <mergeCell ref="C15:M15"/>
    <mergeCell ref="D36:E36"/>
    <mergeCell ref="D37:E37"/>
  </mergeCells>
  <dataValidations count="1">
    <dataValidation type="list" allowBlank="1" showErrorMessage="1" sqref="I7" xr:uid="{00000000-0002-0000-0E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E00-000001000000}">
          <x14:formula1>
            <xm:f>Desplegables!$I$4:$I$18</xm:f>
          </x14:formula1>
          <xm:sqref>C7</xm:sqref>
        </x14:dataValidation>
        <x14:dataValidation type="list" allowBlank="1" showErrorMessage="1" xr:uid="{00000000-0002-0000-0E00-000002000000}">
          <x14:formula1>
            <xm:f>Desplegables!$B$50:$B$52</xm:f>
          </x14:formula1>
          <xm:sqref>G46</xm:sqref>
        </x14:dataValidation>
        <x14:dataValidation type="list" allowBlank="1" showErrorMessage="1" xr:uid="{00000000-0002-0000-0E00-000003000000}">
          <x14:formula1>
            <xm:f>Desplegables!$L$24:$L$39</xm:f>
          </x14:formula1>
          <xm:sqref>C14</xm:sqref>
        </x14:dataValidation>
        <x14:dataValidation type="list" allowBlank="1" showErrorMessage="1" xr:uid="{00000000-0002-0000-0E00-000004000000}">
          <x14:formula1>
            <xm:f>Desplegables!$B$45:$B$46</xm:f>
          </x14:formula1>
          <xm:sqref>C4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Z1000"/>
  <sheetViews>
    <sheetView view="pageBreakPreview" topLeftCell="A21" zoomScale="60" zoomScaleNormal="86"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14" width="11.85546875" customWidth="1"/>
    <col min="15" max="15" width="17.42578125" customWidth="1"/>
    <col min="16"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acción'!AF24</f>
        <v>Beneficiarios de servicios de formación para el trabajo que propenda por el desarrollo de competencias laborales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9" t="s">
        <v>709</v>
      </c>
      <c r="D3" s="666"/>
      <c r="E3" s="666"/>
      <c r="F3" s="666"/>
      <c r="G3" s="666"/>
      <c r="H3" s="666"/>
      <c r="I3" s="666"/>
      <c r="J3" s="666"/>
      <c r="K3" s="666"/>
      <c r="L3" s="666"/>
      <c r="M3" s="673"/>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119</v>
      </c>
      <c r="I4" s="711" t="s">
        <v>710</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711</v>
      </c>
      <c r="D11" s="666"/>
      <c r="E11" s="666"/>
      <c r="F11" s="666"/>
      <c r="G11" s="666"/>
      <c r="H11" s="666"/>
      <c r="I11" s="666"/>
      <c r="J11" s="666"/>
      <c r="K11" s="666"/>
      <c r="L11" s="666"/>
      <c r="M11" s="712"/>
      <c r="N11" s="314"/>
      <c r="O11" s="149"/>
      <c r="P11" s="149"/>
      <c r="Q11" s="149"/>
      <c r="R11" s="149"/>
      <c r="S11" s="149"/>
      <c r="T11" s="149"/>
      <c r="U11" s="149"/>
      <c r="V11" s="149"/>
      <c r="W11" s="149"/>
      <c r="X11" s="149"/>
      <c r="Y11" s="149"/>
      <c r="Z11" s="149"/>
    </row>
    <row r="12" spans="1:26" ht="15.75">
      <c r="A12" s="739"/>
      <c r="B12" s="181" t="s">
        <v>537</v>
      </c>
      <c r="C12" s="761" t="s">
        <v>988</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3" t="str">
        <f>'Plan de acción'!C24</f>
        <v>2.1. Aumento de la población colocada a través de las políticas de mercado de trabajo en Bogotá.</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48" customHeight="1">
      <c r="A14" s="739"/>
      <c r="B14" s="743" t="s">
        <v>540</v>
      </c>
      <c r="C14" s="714" t="s">
        <v>390</v>
      </c>
      <c r="D14" s="715"/>
      <c r="E14" s="200" t="s">
        <v>439</v>
      </c>
      <c r="F14" s="755" t="s">
        <v>712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 r="A16" s="738" t="s">
        <v>326</v>
      </c>
      <c r="B16" s="181" t="s">
        <v>26</v>
      </c>
      <c r="C16" s="713" t="s">
        <v>346</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acción'!AG24</f>
        <v>Sumatoria del número de beneficiarios de servicios de formación para el trabajo que propenda por el desarrollo de competencias laborales.</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211" t="s">
        <v>554</v>
      </c>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2"/>
      <c r="E23" s="210" t="s">
        <v>555</v>
      </c>
      <c r="F23" s="197"/>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69" customHeight="1">
      <c r="A30" s="739"/>
      <c r="B30" s="222"/>
      <c r="C30" s="226" t="s">
        <v>564</v>
      </c>
      <c r="D30" s="315">
        <v>7959</v>
      </c>
      <c r="E30" s="159"/>
      <c r="F30" s="231" t="s">
        <v>565</v>
      </c>
      <c r="G30" s="212" t="s">
        <v>713</v>
      </c>
      <c r="H30" s="159"/>
      <c r="I30" s="231" t="s">
        <v>567</v>
      </c>
      <c r="J30" s="725" t="s">
        <v>714</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45"/>
      <c r="D37" s="246">
        <f>D30</f>
        <v>7959</v>
      </c>
      <c r="E37" s="316"/>
      <c r="F37" s="246">
        <f>D37</f>
        <v>7959</v>
      </c>
      <c r="G37" s="316"/>
      <c r="H37" s="246">
        <f>(F37*10%)+F37</f>
        <v>8754.9</v>
      </c>
      <c r="I37" s="316"/>
      <c r="J37" s="246">
        <f>(H37*9%)+H37</f>
        <v>9542.8410000000003</v>
      </c>
      <c r="K37" s="316"/>
      <c r="L37" s="246">
        <f>(J37*8%)+J37</f>
        <v>10306.26828</v>
      </c>
      <c r="M37" s="316"/>
      <c r="N37" s="149"/>
      <c r="O37" s="149"/>
      <c r="P37" s="149"/>
      <c r="Q37" s="149"/>
      <c r="R37" s="149"/>
      <c r="S37" s="149"/>
      <c r="T37" s="149"/>
      <c r="U37" s="149"/>
      <c r="V37" s="149"/>
      <c r="W37" s="149"/>
      <c r="X37" s="149"/>
      <c r="Y37" s="149"/>
      <c r="Z37" s="149"/>
    </row>
    <row r="38" spans="1:26" ht="15.75" customHeight="1">
      <c r="A38" s="739"/>
      <c r="B38" s="744"/>
      <c r="C38" s="208"/>
      <c r="D38" s="731" t="s">
        <v>579</v>
      </c>
      <c r="E38" s="732"/>
      <c r="F38" s="731" t="s">
        <v>580</v>
      </c>
      <c r="G38" s="732"/>
      <c r="H38" s="731" t="s">
        <v>581</v>
      </c>
      <c r="I38" s="732"/>
      <c r="J38" s="731" t="s">
        <v>582</v>
      </c>
      <c r="K38" s="732"/>
      <c r="L38" s="731" t="s">
        <v>583</v>
      </c>
      <c r="M38" s="733"/>
      <c r="N38" s="149"/>
      <c r="O38" s="149"/>
      <c r="P38" s="149"/>
      <c r="Q38" s="149"/>
      <c r="R38" s="149"/>
      <c r="S38" s="149"/>
      <c r="T38" s="149"/>
      <c r="U38" s="149"/>
      <c r="V38" s="149"/>
      <c r="W38" s="149"/>
      <c r="X38" s="149"/>
      <c r="Y38" s="149"/>
      <c r="Z38" s="149"/>
    </row>
    <row r="39" spans="1:26" ht="15.75" customHeight="1">
      <c r="A39" s="739"/>
      <c r="B39" s="744"/>
      <c r="C39" s="245"/>
      <c r="D39" s="246">
        <f>L37</f>
        <v>10306.26828</v>
      </c>
      <c r="E39" s="316"/>
      <c r="F39" s="246">
        <f>(D39*7%)+D39</f>
        <v>11027.707059600001</v>
      </c>
      <c r="G39" s="316"/>
      <c r="H39" s="246">
        <f>(F39*6%)+F39</f>
        <v>11689.369483176</v>
      </c>
      <c r="I39" s="316"/>
      <c r="J39" s="246">
        <f>(H39*5%)+H39</f>
        <v>12273.837957334801</v>
      </c>
      <c r="K39" s="316"/>
      <c r="L39" s="246">
        <f>J39</f>
        <v>12273.837957334801</v>
      </c>
      <c r="M39" s="316"/>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26" t="s">
        <v>588</v>
      </c>
      <c r="M40" s="712"/>
      <c r="N40" s="149"/>
      <c r="O40" s="149"/>
      <c r="P40" s="149"/>
      <c r="Q40" s="149"/>
      <c r="R40" s="149"/>
      <c r="S40" s="149"/>
      <c r="T40" s="149"/>
      <c r="U40" s="149"/>
      <c r="V40" s="149"/>
      <c r="W40" s="149"/>
      <c r="X40" s="149"/>
      <c r="Y40" s="149"/>
      <c r="Z40" s="149"/>
    </row>
    <row r="41" spans="1:26" ht="15.75" customHeight="1">
      <c r="A41" s="739"/>
      <c r="B41" s="744"/>
      <c r="C41" s="245"/>
      <c r="D41" s="246">
        <f>(L39*4%)+L39</f>
        <v>12764.791475628193</v>
      </c>
      <c r="E41" s="316"/>
      <c r="F41" s="246">
        <f>(D41*4%)+D41</f>
        <v>13275.383134653321</v>
      </c>
      <c r="G41" s="316"/>
      <c r="H41" s="246">
        <f>(F41*3%)+F41</f>
        <v>13673.64462869292</v>
      </c>
      <c r="I41" s="316"/>
      <c r="J41" s="246">
        <f>(H41*2%)+H41</f>
        <v>13947.117521266779</v>
      </c>
      <c r="K41" s="316"/>
      <c r="L41" s="246">
        <f>(J41*2%)+J41</f>
        <v>14226.059871692114</v>
      </c>
      <c r="M41" s="316"/>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45"/>
      <c r="D43" s="246">
        <f>(L41*2%)+L41</f>
        <v>14510.581069125956</v>
      </c>
      <c r="E43" s="316"/>
      <c r="F43" s="317"/>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63"/>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715</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36" customHeight="1">
      <c r="A50" s="739"/>
      <c r="B50" s="181" t="s">
        <v>595</v>
      </c>
      <c r="C50" s="713" t="s">
        <v>716</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t="s">
        <v>717</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13">
        <v>2020</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718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719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720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721</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722</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C62:M62"/>
    <mergeCell ref="C56:M56"/>
    <mergeCell ref="C58:M58"/>
    <mergeCell ref="C59:M59"/>
    <mergeCell ref="C60:M60"/>
    <mergeCell ref="C61:M61"/>
    <mergeCell ref="C6:M6"/>
    <mergeCell ref="C13:M13"/>
    <mergeCell ref="F40:G40"/>
    <mergeCell ref="H40:I40"/>
    <mergeCell ref="D42:E42"/>
    <mergeCell ref="I7:M7"/>
    <mergeCell ref="C7:D7"/>
    <mergeCell ref="J36:K36"/>
    <mergeCell ref="L36:M36"/>
    <mergeCell ref="J40:K40"/>
    <mergeCell ref="L40:M40"/>
    <mergeCell ref="L38:M38"/>
    <mergeCell ref="F9:G9"/>
    <mergeCell ref="I9:J9"/>
    <mergeCell ref="F10:G10"/>
    <mergeCell ref="I10:J10"/>
    <mergeCell ref="C2:M2"/>
    <mergeCell ref="C3:M3"/>
    <mergeCell ref="F4:G4"/>
    <mergeCell ref="I4:M4"/>
    <mergeCell ref="C5:M5"/>
    <mergeCell ref="C9:D9"/>
    <mergeCell ref="C10:D10"/>
    <mergeCell ref="C11:M11"/>
    <mergeCell ref="D40:E40"/>
    <mergeCell ref="C12:M12"/>
    <mergeCell ref="C14:D14"/>
    <mergeCell ref="F14:M14"/>
    <mergeCell ref="C15:M15"/>
    <mergeCell ref="D36:E36"/>
    <mergeCell ref="D38:E38"/>
    <mergeCell ref="F38:G38"/>
    <mergeCell ref="H38:I38"/>
    <mergeCell ref="J38:K38"/>
    <mergeCell ref="F36:G36"/>
    <mergeCell ref="H36:I36"/>
    <mergeCell ref="J30:L30"/>
    <mergeCell ref="A59:A61"/>
    <mergeCell ref="A2:A15"/>
    <mergeCell ref="B14:B15"/>
    <mergeCell ref="B18:B24"/>
    <mergeCell ref="B25:B28"/>
    <mergeCell ref="B32:B34"/>
    <mergeCell ref="B35:B44"/>
    <mergeCell ref="B45:B48"/>
    <mergeCell ref="B8:B10"/>
    <mergeCell ref="C16:M16"/>
    <mergeCell ref="C17:M17"/>
    <mergeCell ref="A16:A52"/>
    <mergeCell ref="A53:A58"/>
    <mergeCell ref="F46:F47"/>
    <mergeCell ref="G46:J47"/>
    <mergeCell ref="L46:M47"/>
    <mergeCell ref="C49:M49"/>
    <mergeCell ref="C57:M57"/>
    <mergeCell ref="C50:M50"/>
    <mergeCell ref="C51:M51"/>
    <mergeCell ref="C52:M52"/>
    <mergeCell ref="C53:M53"/>
    <mergeCell ref="C54:M54"/>
    <mergeCell ref="C55:M55"/>
  </mergeCells>
  <dataValidations count="1">
    <dataValidation type="list" allowBlank="1" showErrorMessage="1" sqref="I7" xr:uid="{00000000-0002-0000-0F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0F00-000001000000}">
          <x14:formula1>
            <xm:f>Desplegables!$I$4:$I$18</xm:f>
          </x14:formula1>
          <xm:sqref>C7</xm:sqref>
        </x14:dataValidation>
        <x14:dataValidation type="list" allowBlank="1" showErrorMessage="1" xr:uid="{00000000-0002-0000-0F00-000002000000}">
          <x14:formula1>
            <xm:f>Desplegables!$B$50:$B$52</xm:f>
          </x14:formula1>
          <xm:sqref>G46</xm:sqref>
        </x14:dataValidation>
        <x14:dataValidation type="list" allowBlank="1" showErrorMessage="1" xr:uid="{00000000-0002-0000-0F00-000003000000}">
          <x14:formula1>
            <xm:f>Desplegables!$L$24:$L$39</xm:f>
          </x14:formula1>
          <xm:sqref>C14</xm:sqref>
        </x14:dataValidation>
        <x14:dataValidation type="list" allowBlank="1" showErrorMessage="1" xr:uid="{00000000-0002-0000-0F00-000004000000}">
          <x14:formula1>
            <xm:f>Desplegables!$B$45:$B$46</xm:f>
          </x14:formula1>
          <xm:sqref>C4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Z1000"/>
  <sheetViews>
    <sheetView view="pageBreakPreview" topLeftCell="A17" zoomScale="60" zoomScaleNormal="87"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14" width="10.7109375" customWidth="1"/>
    <col min="15" max="15" width="16.85546875" customWidth="1"/>
    <col min="16"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 r="A2" s="741" t="s">
        <v>522</v>
      </c>
      <c r="B2" s="180" t="s">
        <v>523</v>
      </c>
      <c r="C2" s="707" t="str">
        <f>'Plan de acción'!AF25</f>
        <v>Beneficiarios de los servicios de formación para la recualificación y/o reconversión laboral de las personas hacia los sectores más dinámicos del mercado de trabajo.</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318" t="s">
        <v>709</v>
      </c>
      <c r="D3" s="283"/>
      <c r="E3" s="283"/>
      <c r="F3" s="283"/>
      <c r="G3" s="283"/>
      <c r="H3" s="283"/>
      <c r="I3" s="283"/>
      <c r="J3" s="283"/>
      <c r="K3" s="283"/>
      <c r="L3" s="283"/>
      <c r="M3" s="284"/>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119</v>
      </c>
      <c r="I4" s="711" t="s">
        <v>710</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723</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61" t="s">
        <v>989</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3" t="str">
        <f>'Plan de acción'!C25</f>
        <v>2.1. Aumento de la población colocada a través de las políticas de mercado de trabajo en Bogotá.</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390</v>
      </c>
      <c r="D14" s="715"/>
      <c r="E14" s="200" t="s">
        <v>439</v>
      </c>
      <c r="F14" s="716" t="s">
        <v>712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acción'!AG25</f>
        <v>Sumatoria de las personas beneficiarias de los servicios de formación para la recualificación y/o reconversión laboral de las personas hacia los sectores más dinámicos del mercado de trabajo.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t="s">
        <v>554</v>
      </c>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2"/>
      <c r="E23" s="210" t="s">
        <v>555</v>
      </c>
      <c r="F23" s="197"/>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315" t="s">
        <v>649</v>
      </c>
      <c r="E30" s="159"/>
      <c r="F30" s="231" t="s">
        <v>565</v>
      </c>
      <c r="G30" s="212" t="s">
        <v>649</v>
      </c>
      <c r="H30" s="159"/>
      <c r="I30" s="231" t="s">
        <v>567</v>
      </c>
      <c r="J30" s="754" t="s">
        <v>724</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319">
        <v>2023</v>
      </c>
      <c r="E33" s="320"/>
      <c r="F33" s="228" t="s">
        <v>571</v>
      </c>
      <c r="G33" s="321"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322"/>
      <c r="E34" s="323"/>
      <c r="F34" s="298"/>
      <c r="G34" s="323"/>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Y36" s="149"/>
      <c r="Z36" s="149"/>
    </row>
    <row r="37" spans="1:26" ht="15.75" customHeight="1">
      <c r="A37" s="739"/>
      <c r="B37" s="744"/>
      <c r="C37" s="245"/>
      <c r="D37" s="246">
        <v>150</v>
      </c>
      <c r="E37" s="316"/>
      <c r="F37" s="246">
        <f>D37</f>
        <v>150</v>
      </c>
      <c r="G37" s="316"/>
      <c r="H37" s="246">
        <f>(F37*10%)+F37</f>
        <v>165</v>
      </c>
      <c r="I37" s="316"/>
      <c r="J37" s="246">
        <f>(H37*9%)+H37</f>
        <v>179.85</v>
      </c>
      <c r="K37" s="316"/>
      <c r="L37" s="246">
        <f>(J37*8%)+J37</f>
        <v>194.238</v>
      </c>
      <c r="M37" s="324"/>
      <c r="N37" s="325"/>
      <c r="O37" s="325"/>
      <c r="Y37" s="149"/>
      <c r="Z37" s="149"/>
    </row>
    <row r="38" spans="1:26" ht="15.75" customHeight="1">
      <c r="A38" s="739"/>
      <c r="B38" s="744"/>
      <c r="C38" s="208"/>
      <c r="D38" s="731" t="s">
        <v>579</v>
      </c>
      <c r="E38" s="732"/>
      <c r="F38" s="731" t="s">
        <v>580</v>
      </c>
      <c r="G38" s="732"/>
      <c r="H38" s="731" t="s">
        <v>581</v>
      </c>
      <c r="I38" s="732"/>
      <c r="J38" s="731" t="s">
        <v>582</v>
      </c>
      <c r="K38" s="732"/>
      <c r="L38" s="731" t="s">
        <v>583</v>
      </c>
      <c r="M38" s="733"/>
      <c r="N38" s="149"/>
      <c r="Y38" s="149"/>
      <c r="Z38" s="149"/>
    </row>
    <row r="39" spans="1:26" ht="15.75" customHeight="1">
      <c r="A39" s="739"/>
      <c r="B39" s="744"/>
      <c r="C39" s="245"/>
      <c r="D39" s="246">
        <f>L37</f>
        <v>194.238</v>
      </c>
      <c r="E39" s="316"/>
      <c r="F39" s="246">
        <f>(D39*7%)+D39</f>
        <v>207.83466000000001</v>
      </c>
      <c r="G39" s="316"/>
      <c r="H39" s="246">
        <f>(F39*6%)+F39</f>
        <v>220.3047396</v>
      </c>
      <c r="I39" s="316"/>
      <c r="J39" s="246">
        <f>(H39*5%)+H39</f>
        <v>231.31997658</v>
      </c>
      <c r="K39" s="316"/>
      <c r="L39" s="246">
        <f>J39</f>
        <v>231.31997658</v>
      </c>
      <c r="M39" s="324"/>
      <c r="N39" s="149"/>
      <c r="Y39" s="149"/>
      <c r="Z39" s="149"/>
    </row>
    <row r="40" spans="1:26" ht="15.75" customHeight="1">
      <c r="A40" s="739"/>
      <c r="B40" s="744"/>
      <c r="C40" s="208"/>
      <c r="D40" s="731" t="s">
        <v>584</v>
      </c>
      <c r="E40" s="732"/>
      <c r="F40" s="731" t="s">
        <v>585</v>
      </c>
      <c r="G40" s="732"/>
      <c r="H40" s="731" t="s">
        <v>586</v>
      </c>
      <c r="I40" s="732"/>
      <c r="J40" s="731" t="s">
        <v>587</v>
      </c>
      <c r="K40" s="732"/>
      <c r="L40" s="726" t="s">
        <v>588</v>
      </c>
      <c r="M40" s="712"/>
      <c r="N40" s="149"/>
      <c r="Y40" s="149"/>
      <c r="Z40" s="149"/>
    </row>
    <row r="41" spans="1:26" ht="15.75" customHeight="1">
      <c r="A41" s="739"/>
      <c r="B41" s="744"/>
      <c r="C41" s="245"/>
      <c r="D41" s="246">
        <f>(L39*4%)+L39</f>
        <v>240.5727756432</v>
      </c>
      <c r="E41" s="316"/>
      <c r="F41" s="246">
        <f>(D41*3%)+D41</f>
        <v>247.78995891249599</v>
      </c>
      <c r="G41" s="316"/>
      <c r="H41" s="246">
        <f>(F41*3%)+F41</f>
        <v>255.22365767987088</v>
      </c>
      <c r="I41" s="316"/>
      <c r="J41" s="246">
        <f>(H41*3%)+H41</f>
        <v>262.88036741026701</v>
      </c>
      <c r="K41" s="316"/>
      <c r="L41" s="246">
        <f>J41</f>
        <v>262.88036741026701</v>
      </c>
      <c r="M41" s="324"/>
      <c r="N41" s="149"/>
      <c r="Y41" s="149"/>
      <c r="Z41" s="149"/>
    </row>
    <row r="42" spans="1:26" ht="15.75" customHeight="1">
      <c r="A42" s="739"/>
      <c r="B42" s="744"/>
      <c r="C42" s="208"/>
      <c r="D42" s="749" t="s">
        <v>589</v>
      </c>
      <c r="E42" s="715"/>
      <c r="F42" s="247"/>
      <c r="G42" s="248"/>
      <c r="H42" s="247"/>
      <c r="I42" s="248"/>
      <c r="J42" s="247"/>
      <c r="K42" s="248"/>
      <c r="L42" s="247"/>
      <c r="M42" s="249"/>
      <c r="N42" s="149"/>
      <c r="Y42" s="149"/>
      <c r="Z42" s="149"/>
    </row>
    <row r="43" spans="1:26" ht="15.75" customHeight="1">
      <c r="A43" s="739"/>
      <c r="B43" s="744"/>
      <c r="C43" s="245"/>
      <c r="D43" s="246">
        <f>(L41*2%)+L41</f>
        <v>268.13797475847235</v>
      </c>
      <c r="E43" s="316"/>
      <c r="F43" s="317"/>
      <c r="G43" s="251"/>
      <c r="H43" s="252"/>
      <c r="I43" s="228"/>
      <c r="J43" s="253"/>
      <c r="K43" s="228"/>
      <c r="L43" s="253"/>
      <c r="M43" s="254"/>
      <c r="N43" s="149"/>
      <c r="Y43" s="149"/>
      <c r="Z43" s="149"/>
    </row>
    <row r="44" spans="1:26" ht="15.75" customHeight="1">
      <c r="A44" s="739"/>
      <c r="B44" s="744"/>
      <c r="C44" s="255"/>
      <c r="D44" s="256"/>
      <c r="E44" s="257"/>
      <c r="F44" s="258"/>
      <c r="G44" s="258"/>
      <c r="H44" s="259"/>
      <c r="I44" s="216"/>
      <c r="J44" s="259"/>
      <c r="K44" s="216"/>
      <c r="L44" s="259"/>
      <c r="M44" s="217"/>
      <c r="N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60" customHeight="1">
      <c r="A49" s="739"/>
      <c r="B49" s="181" t="s">
        <v>593</v>
      </c>
      <c r="C49" s="713" t="s">
        <v>997</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36" customHeight="1">
      <c r="A50" s="739"/>
      <c r="B50" s="181" t="s">
        <v>595</v>
      </c>
      <c r="C50" s="713" t="s">
        <v>716</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t="s">
        <v>717</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t="s">
        <v>649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718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719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720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721</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725</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6">
    <mergeCell ref="C50:M50"/>
    <mergeCell ref="C51:M51"/>
    <mergeCell ref="D42:E42"/>
    <mergeCell ref="F46:F47"/>
    <mergeCell ref="G46:J47"/>
    <mergeCell ref="L46:M47"/>
    <mergeCell ref="C49:M49"/>
    <mergeCell ref="J30:L30"/>
    <mergeCell ref="F36:G36"/>
    <mergeCell ref="H36:I36"/>
    <mergeCell ref="J36:K36"/>
    <mergeCell ref="L36:M36"/>
    <mergeCell ref="C15:M15"/>
    <mergeCell ref="C16:M16"/>
    <mergeCell ref="C17:M17"/>
    <mergeCell ref="C2:M2"/>
    <mergeCell ref="F4:G4"/>
    <mergeCell ref="I4:M4"/>
    <mergeCell ref="C5:M5"/>
    <mergeCell ref="C6:M6"/>
    <mergeCell ref="I7:M7"/>
    <mergeCell ref="C13:M13"/>
    <mergeCell ref="F10:G10"/>
    <mergeCell ref="I10:J10"/>
    <mergeCell ref="I9:J9"/>
    <mergeCell ref="C11:M11"/>
    <mergeCell ref="C12:M12"/>
    <mergeCell ref="C14:D14"/>
    <mergeCell ref="F14:M14"/>
    <mergeCell ref="C7:D7"/>
    <mergeCell ref="B8:B10"/>
    <mergeCell ref="C9:D9"/>
    <mergeCell ref="C10:D10"/>
    <mergeCell ref="F9:G9"/>
    <mergeCell ref="C59:M59"/>
    <mergeCell ref="C60:M60"/>
    <mergeCell ref="C61:M61"/>
    <mergeCell ref="C62:M62"/>
    <mergeCell ref="C52:M52"/>
    <mergeCell ref="C53:M53"/>
    <mergeCell ref="C54:M54"/>
    <mergeCell ref="C55:M55"/>
    <mergeCell ref="C56:M56"/>
    <mergeCell ref="C57:M57"/>
    <mergeCell ref="C58:M58"/>
    <mergeCell ref="A16:A52"/>
    <mergeCell ref="A53:A58"/>
    <mergeCell ref="A59:A61"/>
    <mergeCell ref="A2:A15"/>
    <mergeCell ref="B14:B15"/>
    <mergeCell ref="B18:B24"/>
    <mergeCell ref="B25:B28"/>
    <mergeCell ref="B32:B34"/>
    <mergeCell ref="B35:B44"/>
    <mergeCell ref="B45:B48"/>
    <mergeCell ref="F40:G40"/>
    <mergeCell ref="H40:I40"/>
    <mergeCell ref="J40:K40"/>
    <mergeCell ref="L40:M40"/>
    <mergeCell ref="D36:E36"/>
    <mergeCell ref="D38:E38"/>
    <mergeCell ref="F38:G38"/>
    <mergeCell ref="H38:I38"/>
    <mergeCell ref="J38:K38"/>
    <mergeCell ref="L38:M38"/>
    <mergeCell ref="D40:E40"/>
  </mergeCells>
  <dataValidations count="1">
    <dataValidation type="list" allowBlank="1" showErrorMessage="1" sqref="I7" xr:uid="{00000000-0002-0000-1000-000000000000}">
      <formula1>INDIRECT($C$7)</formula1>
    </dataValidation>
  </dataValidations>
  <pageMargins left="0.7" right="0.7" top="0.75" bottom="0.75" header="0" footer="0"/>
  <pageSetup paperSize="9" scale="46" orientation="portrait" r:id="rId1"/>
  <colBreaks count="1" manualBreakCount="1">
    <brk id="13" max="1048575" man="1"/>
  </colBreaks>
  <extLst>
    <ext xmlns:x14="http://schemas.microsoft.com/office/spreadsheetml/2009/9/main" uri="{CCE6A557-97BC-4b89-ADB6-D9C93CAAB3DF}">
      <x14:dataValidations xmlns:xm="http://schemas.microsoft.com/office/excel/2006/main" count="4">
        <x14:dataValidation type="list" allowBlank="1" showErrorMessage="1" xr:uid="{00000000-0002-0000-1000-000001000000}">
          <x14:formula1>
            <xm:f>Desplegables!$I$4:$I$18</xm:f>
          </x14:formula1>
          <xm:sqref>C7</xm:sqref>
        </x14:dataValidation>
        <x14:dataValidation type="list" allowBlank="1" showErrorMessage="1" xr:uid="{00000000-0002-0000-1000-000002000000}">
          <x14:formula1>
            <xm:f>Desplegables!$B$50:$B$52</xm:f>
          </x14:formula1>
          <xm:sqref>G46</xm:sqref>
        </x14:dataValidation>
        <x14:dataValidation type="list" allowBlank="1" showErrorMessage="1" xr:uid="{00000000-0002-0000-1000-000003000000}">
          <x14:formula1>
            <xm:f>Desplegables!$L$24:$L$39</xm:f>
          </x14:formula1>
          <xm:sqref>C14</xm:sqref>
        </x14:dataValidation>
        <x14:dataValidation type="list" allowBlank="1" showErrorMessage="1" xr:uid="{00000000-0002-0000-1000-000004000000}">
          <x14:formula1>
            <xm:f>Desplegables!$B$45:$B$46</xm:f>
          </x14:formula1>
          <xm:sqref>C4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Z1000"/>
  <sheetViews>
    <sheetView view="pageBreakPreview" topLeftCell="B21" zoomScale="60" zoomScaleNormal="100"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28.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 r="A2" s="741" t="s">
        <v>522</v>
      </c>
      <c r="B2" s="180" t="s">
        <v>523</v>
      </c>
      <c r="C2" s="707" t="str">
        <f>'Plan de acción'!AF26</f>
        <v>Personas con mayores barreras de acceso colocadas en el mercado laboral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318" t="s">
        <v>709</v>
      </c>
      <c r="D3" s="283"/>
      <c r="E3" s="283"/>
      <c r="F3" s="283"/>
      <c r="G3" s="283"/>
      <c r="H3" s="283"/>
      <c r="I3" s="283"/>
      <c r="J3" s="283"/>
      <c r="K3" s="283"/>
      <c r="L3" s="283"/>
      <c r="M3" s="284"/>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122</v>
      </c>
      <c r="I4" s="711" t="s">
        <v>726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974</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61" t="s">
        <v>727</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3" t="str">
        <f>'Plan de acción'!C26</f>
        <v>2.1. Aumento de la población colocada a través de las políticas de mercado de trabajo en Bogotá.</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728</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 r="A16" s="738" t="s">
        <v>326</v>
      </c>
      <c r="B16" s="181" t="s">
        <v>26</v>
      </c>
      <c r="C16" s="713" t="s">
        <v>654</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25.5" customHeight="1">
      <c r="A17" s="739"/>
      <c r="B17" s="181" t="s">
        <v>543</v>
      </c>
      <c r="C17" s="713" t="str">
        <f>'Plan de acción'!AG26</f>
        <v>Sumatoria del número de personas con mayores barreras de acceso colocadas en el mercado laboral a través del programa.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211" t="s">
        <v>554</v>
      </c>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2"/>
      <c r="E23" s="210" t="s">
        <v>555</v>
      </c>
      <c r="F23" s="197"/>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15" t="s">
        <v>649</v>
      </c>
      <c r="E30" s="159"/>
      <c r="F30" s="231" t="s">
        <v>565</v>
      </c>
      <c r="G30" s="315" t="s">
        <v>649</v>
      </c>
      <c r="H30" s="159"/>
      <c r="I30" s="231" t="s">
        <v>567</v>
      </c>
      <c r="J30" s="754" t="s">
        <v>724</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326">
        <v>2023</v>
      </c>
      <c r="E33" s="236"/>
      <c r="F33" s="159" t="s">
        <v>571</v>
      </c>
      <c r="G33" s="32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Y36" s="149"/>
      <c r="Z36" s="149"/>
    </row>
    <row r="37" spans="1:26" ht="15.75" customHeight="1">
      <c r="A37" s="739"/>
      <c r="B37" s="744"/>
      <c r="C37" s="208"/>
      <c r="D37" s="726">
        <v>20000</v>
      </c>
      <c r="E37" s="673"/>
      <c r="F37" s="726">
        <f>D37</f>
        <v>20000</v>
      </c>
      <c r="G37" s="673"/>
      <c r="H37" s="726">
        <f>(F37*2%)+F37</f>
        <v>20400</v>
      </c>
      <c r="I37" s="673"/>
      <c r="J37" s="726">
        <f>(H37*3%)+H37</f>
        <v>21012</v>
      </c>
      <c r="K37" s="673"/>
      <c r="L37" s="726">
        <f>(J37*4%)+J37</f>
        <v>21852.48</v>
      </c>
      <c r="M37" s="673"/>
      <c r="N37" s="149"/>
      <c r="Y37" s="149"/>
      <c r="Z37" s="149"/>
    </row>
    <row r="38" spans="1:26" ht="15.75" customHeight="1">
      <c r="A38" s="739"/>
      <c r="B38" s="744"/>
      <c r="C38" s="208"/>
      <c r="D38" s="731" t="s">
        <v>579</v>
      </c>
      <c r="E38" s="732"/>
      <c r="F38" s="731" t="s">
        <v>580</v>
      </c>
      <c r="G38" s="732"/>
      <c r="H38" s="731" t="s">
        <v>581</v>
      </c>
      <c r="I38" s="732"/>
      <c r="J38" s="731" t="s">
        <v>582</v>
      </c>
      <c r="K38" s="732"/>
      <c r="L38" s="731" t="s">
        <v>583</v>
      </c>
      <c r="M38" s="733"/>
      <c r="N38" s="149"/>
      <c r="Y38" s="149"/>
      <c r="Z38" s="149"/>
    </row>
    <row r="39" spans="1:26" ht="15.75" customHeight="1">
      <c r="A39" s="739"/>
      <c r="B39" s="744"/>
      <c r="C39" s="208"/>
      <c r="D39" s="726">
        <f>L37</f>
        <v>21852.48</v>
      </c>
      <c r="E39" s="673"/>
      <c r="F39" s="726">
        <f>(D39*5%)+D39</f>
        <v>22945.103999999999</v>
      </c>
      <c r="G39" s="673"/>
      <c r="H39" s="726">
        <f>(F39*6%)+F39</f>
        <v>24321.810239999999</v>
      </c>
      <c r="I39" s="673"/>
      <c r="J39" s="726">
        <f>(H39*7%)+H39</f>
        <v>26024.336956799998</v>
      </c>
      <c r="K39" s="673"/>
      <c r="L39" s="726">
        <f>J39</f>
        <v>26024.336956799998</v>
      </c>
      <c r="M39" s="673"/>
      <c r="N39" s="149"/>
      <c r="Y39" s="149"/>
      <c r="Z39" s="149"/>
    </row>
    <row r="40" spans="1:26" ht="15.75" customHeight="1">
      <c r="A40" s="739"/>
      <c r="B40" s="744"/>
      <c r="C40" s="208"/>
      <c r="D40" s="731" t="s">
        <v>584</v>
      </c>
      <c r="E40" s="732"/>
      <c r="F40" s="731" t="s">
        <v>585</v>
      </c>
      <c r="G40" s="732"/>
      <c r="H40" s="731" t="s">
        <v>586</v>
      </c>
      <c r="I40" s="732"/>
      <c r="J40" s="731" t="s">
        <v>587</v>
      </c>
      <c r="K40" s="732"/>
      <c r="L40" s="726" t="s">
        <v>588</v>
      </c>
      <c r="M40" s="712"/>
      <c r="N40" s="149"/>
      <c r="Y40" s="149"/>
      <c r="Z40" s="149"/>
    </row>
    <row r="41" spans="1:26" ht="15.75" customHeight="1">
      <c r="A41" s="739"/>
      <c r="B41" s="744"/>
      <c r="C41" s="208"/>
      <c r="D41" s="726">
        <f>(L39*8%)+L39</f>
        <v>28106.283913343999</v>
      </c>
      <c r="E41" s="673"/>
      <c r="F41" s="726">
        <f>(D41*9%)+D41</f>
        <v>30635.849465544958</v>
      </c>
      <c r="G41" s="673"/>
      <c r="H41" s="726">
        <f>(F41*10%)+F41</f>
        <v>33699.43441209945</v>
      </c>
      <c r="I41" s="673"/>
      <c r="J41" s="726">
        <f>H41</f>
        <v>33699.43441209945</v>
      </c>
      <c r="K41" s="673"/>
      <c r="L41" s="726">
        <f>(J41*2%)+J41</f>
        <v>34373.423100341439</v>
      </c>
      <c r="M41" s="673"/>
      <c r="N41" s="149"/>
      <c r="Y41" s="149"/>
      <c r="Z41" s="149"/>
    </row>
    <row r="42" spans="1:26" ht="15.75" customHeight="1">
      <c r="A42" s="739"/>
      <c r="B42" s="744"/>
      <c r="C42" s="208"/>
      <c r="D42" s="749" t="s">
        <v>589</v>
      </c>
      <c r="E42" s="715"/>
      <c r="F42" s="247"/>
      <c r="G42" s="248"/>
      <c r="H42" s="247"/>
      <c r="I42" s="248"/>
      <c r="J42" s="247"/>
      <c r="K42" s="248"/>
      <c r="L42" s="247"/>
      <c r="M42" s="249"/>
      <c r="N42" s="149"/>
      <c r="Y42" s="149"/>
      <c r="Z42" s="149"/>
    </row>
    <row r="43" spans="1:26" ht="15.75" customHeight="1">
      <c r="A43" s="739"/>
      <c r="B43" s="744"/>
      <c r="C43" s="208"/>
      <c r="D43" s="726">
        <f>(L41*2%)+L41</f>
        <v>35060.891562348268</v>
      </c>
      <c r="E43" s="673"/>
      <c r="F43" s="251"/>
      <c r="G43" s="251"/>
      <c r="H43" s="252"/>
      <c r="I43" s="228"/>
      <c r="J43" s="253"/>
      <c r="K43" s="228"/>
      <c r="L43" s="253"/>
      <c r="M43" s="254"/>
      <c r="N43" s="149"/>
      <c r="Y43" s="149"/>
      <c r="Z43" s="149"/>
    </row>
    <row r="44" spans="1:26" ht="15.75" customHeight="1">
      <c r="A44" s="739"/>
      <c r="B44" s="744"/>
      <c r="C44" s="255"/>
      <c r="D44" s="256"/>
      <c r="E44" s="257"/>
      <c r="F44" s="258"/>
      <c r="G44" s="258"/>
      <c r="H44" s="259"/>
      <c r="I44" s="216"/>
      <c r="J44" s="259"/>
      <c r="K44" s="216"/>
      <c r="L44" s="259"/>
      <c r="M44" s="217"/>
      <c r="N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975</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31.5" customHeight="1">
      <c r="A50" s="739"/>
      <c r="B50" s="181" t="s">
        <v>595</v>
      </c>
      <c r="C50" s="713" t="s">
        <v>729</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t="s">
        <v>717</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t="s">
        <v>649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718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719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720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721</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730</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1:M61"/>
    <mergeCell ref="C62:M62"/>
    <mergeCell ref="C49:M49"/>
    <mergeCell ref="C50:M50"/>
    <mergeCell ref="C51:M51"/>
    <mergeCell ref="C52:M52"/>
    <mergeCell ref="C53:M53"/>
    <mergeCell ref="C54:M54"/>
    <mergeCell ref="C55:M55"/>
    <mergeCell ref="C56:M56"/>
    <mergeCell ref="C57:M57"/>
    <mergeCell ref="C58:M58"/>
    <mergeCell ref="C59:M59"/>
    <mergeCell ref="C60:M60"/>
    <mergeCell ref="J30:L30"/>
    <mergeCell ref="F36:G36"/>
    <mergeCell ref="H36:I36"/>
    <mergeCell ref="J36:K36"/>
    <mergeCell ref="L36:M36"/>
    <mergeCell ref="C15:M15"/>
    <mergeCell ref="C16:M16"/>
    <mergeCell ref="C17:M17"/>
    <mergeCell ref="C2:M2"/>
    <mergeCell ref="F4:G4"/>
    <mergeCell ref="I4:M4"/>
    <mergeCell ref="C5:M5"/>
    <mergeCell ref="C6:M6"/>
    <mergeCell ref="I7:M7"/>
    <mergeCell ref="C13:M13"/>
    <mergeCell ref="F10:G10"/>
    <mergeCell ref="I10:J10"/>
    <mergeCell ref="I9:J9"/>
    <mergeCell ref="C11:M11"/>
    <mergeCell ref="C12:M12"/>
    <mergeCell ref="C14:D14"/>
    <mergeCell ref="F14:M14"/>
    <mergeCell ref="C7:D7"/>
    <mergeCell ref="B8:B10"/>
    <mergeCell ref="C9:D9"/>
    <mergeCell ref="C10:D10"/>
    <mergeCell ref="F9:G9"/>
    <mergeCell ref="A16:A52"/>
    <mergeCell ref="A53:A58"/>
    <mergeCell ref="A59:A61"/>
    <mergeCell ref="A2:A15"/>
    <mergeCell ref="B14:B15"/>
    <mergeCell ref="B18:B24"/>
    <mergeCell ref="B25:B28"/>
    <mergeCell ref="B32:B34"/>
    <mergeCell ref="B35:B44"/>
    <mergeCell ref="B45:B48"/>
    <mergeCell ref="L39:M39"/>
    <mergeCell ref="D40:E40"/>
    <mergeCell ref="F40:G40"/>
    <mergeCell ref="L40:M40"/>
    <mergeCell ref="F46:F47"/>
    <mergeCell ref="G46:J47"/>
    <mergeCell ref="L46:M47"/>
    <mergeCell ref="D41:E41"/>
    <mergeCell ref="F41:G41"/>
    <mergeCell ref="H41:I41"/>
    <mergeCell ref="J41:K41"/>
    <mergeCell ref="L41:M41"/>
    <mergeCell ref="D42:E42"/>
    <mergeCell ref="D43:E43"/>
    <mergeCell ref="H40:I40"/>
    <mergeCell ref="J40:K40"/>
    <mergeCell ref="D39:E39"/>
    <mergeCell ref="F39:G39"/>
    <mergeCell ref="H39:I39"/>
    <mergeCell ref="J39:K39"/>
    <mergeCell ref="F38:G38"/>
    <mergeCell ref="H38:I38"/>
    <mergeCell ref="J38:K38"/>
    <mergeCell ref="L38:M38"/>
    <mergeCell ref="D36:E36"/>
    <mergeCell ref="D37:E37"/>
    <mergeCell ref="F37:G37"/>
    <mergeCell ref="H37:I37"/>
    <mergeCell ref="J37:K37"/>
    <mergeCell ref="L37:M37"/>
    <mergeCell ref="D38:E38"/>
  </mergeCells>
  <dataValidations count="1">
    <dataValidation type="list" allowBlank="1" showErrorMessage="1" sqref="I7" xr:uid="{00000000-0002-0000-11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100-000001000000}">
          <x14:formula1>
            <xm:f>Desplegables!$I$4:$I$18</xm:f>
          </x14:formula1>
          <xm:sqref>C7</xm:sqref>
        </x14:dataValidation>
        <x14:dataValidation type="list" allowBlank="1" showErrorMessage="1" xr:uid="{00000000-0002-0000-1100-000002000000}">
          <x14:formula1>
            <xm:f>Desplegables!$B$50:$B$52</xm:f>
          </x14:formula1>
          <xm:sqref>G46</xm:sqref>
        </x14:dataValidation>
        <x14:dataValidation type="list" allowBlank="1" showErrorMessage="1" xr:uid="{00000000-0002-0000-1100-000003000000}">
          <x14:formula1>
            <xm:f>Desplegables!$L$24:$L$39</xm:f>
          </x14:formula1>
          <xm:sqref>C14</xm:sqref>
        </x14:dataValidation>
        <x14:dataValidation type="list" allowBlank="1" showErrorMessage="1" xr:uid="{00000000-0002-0000-1100-000004000000}">
          <x14:formula1>
            <xm:f>Desplegables!$B$45:$B$46</xm:f>
          </x14:formula1>
          <xm:sqref>C4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Z1000"/>
  <sheetViews>
    <sheetView view="pageBreakPreview" topLeftCell="B18" zoomScale="60" zoomScaleNormal="100"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36.75" customHeight="1">
      <c r="A2" s="741" t="s">
        <v>522</v>
      </c>
      <c r="B2" s="180" t="s">
        <v>523</v>
      </c>
      <c r="C2" s="707" t="str">
        <f>'Plan de acción'!AF27</f>
        <v>Personas atendidas por la APED a través de los servicios de gestión y colocación de empleo con un enfoque de cierre de brechas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318" t="s">
        <v>709</v>
      </c>
      <c r="D3" s="283"/>
      <c r="E3" s="283"/>
      <c r="F3" s="283"/>
      <c r="G3" s="283"/>
      <c r="H3" s="283"/>
      <c r="I3" s="283"/>
      <c r="J3" s="283"/>
      <c r="K3" s="283"/>
      <c r="L3" s="283"/>
      <c r="M3" s="284"/>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122</v>
      </c>
      <c r="I4" s="711" t="s">
        <v>726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731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61" t="s">
        <v>732</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acción'!C26</f>
        <v>2.1. Aumento de la población colocada a través de las políticas de mercado de trabajo en Bogotá.</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728</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 r="A16" s="738" t="s">
        <v>326</v>
      </c>
      <c r="B16" s="181" t="s">
        <v>26</v>
      </c>
      <c r="C16" s="713" t="s">
        <v>654</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37.5" customHeight="1">
      <c r="A17" s="739"/>
      <c r="B17" s="181" t="s">
        <v>543</v>
      </c>
      <c r="C17" s="714" t="str">
        <f>'Plan de acción'!AG27</f>
        <v>Sumatoria del número de personas colocadas en los servicios de gestión y colocación de empleo de la APED con un enfoque de cierre de brechas.</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211" t="s">
        <v>554</v>
      </c>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2"/>
      <c r="E23" s="210" t="s">
        <v>555</v>
      </c>
      <c r="F23" s="197"/>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764"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744"/>
      <c r="C30" s="226" t="s">
        <v>564</v>
      </c>
      <c r="D30" s="315">
        <v>10000</v>
      </c>
      <c r="E30" s="159"/>
      <c r="F30" s="231" t="s">
        <v>565</v>
      </c>
      <c r="G30" s="212">
        <v>2021</v>
      </c>
      <c r="H30" s="159"/>
      <c r="I30" s="231" t="s">
        <v>567</v>
      </c>
      <c r="J30" s="278" t="s">
        <v>733</v>
      </c>
      <c r="K30" s="257"/>
      <c r="L30" s="279"/>
      <c r="M30" s="232"/>
      <c r="N30" s="149"/>
      <c r="O30" s="149"/>
      <c r="P30" s="149"/>
      <c r="Q30" s="149"/>
      <c r="R30" s="149"/>
      <c r="S30" s="149"/>
      <c r="T30" s="149"/>
      <c r="U30" s="149"/>
      <c r="V30" s="149"/>
      <c r="W30" s="149"/>
      <c r="X30" s="149"/>
      <c r="Y30" s="149"/>
      <c r="Z30" s="149"/>
    </row>
    <row r="31" spans="1:26" ht="15.75" customHeight="1">
      <c r="A31" s="739"/>
      <c r="B31" s="745"/>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326">
        <v>2023</v>
      </c>
      <c r="E33" s="236"/>
      <c r="F33" s="159" t="s">
        <v>571</v>
      </c>
      <c r="G33" s="32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Y36" s="149"/>
      <c r="Z36" s="149"/>
    </row>
    <row r="37" spans="1:26" ht="15.75" customHeight="1">
      <c r="A37" s="739"/>
      <c r="B37" s="744"/>
      <c r="C37" s="208"/>
      <c r="D37" s="726">
        <f>D30</f>
        <v>10000</v>
      </c>
      <c r="E37" s="673"/>
      <c r="F37" s="726">
        <f>D37</f>
        <v>10000</v>
      </c>
      <c r="G37" s="673"/>
      <c r="H37" s="726">
        <f>(F37*2%)+F37</f>
        <v>10200</v>
      </c>
      <c r="I37" s="673"/>
      <c r="J37" s="726">
        <f>(H37*3%)+H37</f>
        <v>10506</v>
      </c>
      <c r="K37" s="673"/>
      <c r="L37" s="726">
        <f>(J37*4%)+J37</f>
        <v>10926.24</v>
      </c>
      <c r="M37" s="673"/>
      <c r="N37" s="149"/>
      <c r="Y37" s="149"/>
      <c r="Z37" s="149"/>
    </row>
    <row r="38" spans="1:26" ht="15.75" customHeight="1">
      <c r="A38" s="739"/>
      <c r="B38" s="744"/>
      <c r="C38" s="208"/>
      <c r="D38" s="731" t="s">
        <v>579</v>
      </c>
      <c r="E38" s="732"/>
      <c r="F38" s="731" t="s">
        <v>580</v>
      </c>
      <c r="G38" s="732"/>
      <c r="H38" s="731" t="s">
        <v>581</v>
      </c>
      <c r="I38" s="732"/>
      <c r="J38" s="731" t="s">
        <v>582</v>
      </c>
      <c r="K38" s="732"/>
      <c r="L38" s="731" t="s">
        <v>583</v>
      </c>
      <c r="M38" s="733"/>
      <c r="N38" s="149"/>
      <c r="Y38" s="149"/>
      <c r="Z38" s="149"/>
    </row>
    <row r="39" spans="1:26" ht="15.75" customHeight="1">
      <c r="A39" s="739"/>
      <c r="B39" s="744"/>
      <c r="C39" s="208"/>
      <c r="D39" s="726">
        <f>L37</f>
        <v>10926.24</v>
      </c>
      <c r="E39" s="673"/>
      <c r="F39" s="726">
        <f>(D39*5%)+D39</f>
        <v>11472.552</v>
      </c>
      <c r="G39" s="673"/>
      <c r="H39" s="726">
        <f>(F39*6%)+F39</f>
        <v>12160.905119999999</v>
      </c>
      <c r="I39" s="673"/>
      <c r="J39" s="726">
        <f>(H39*7%)+H39</f>
        <v>13012.168478399999</v>
      </c>
      <c r="K39" s="673"/>
      <c r="L39" s="726">
        <f>J39</f>
        <v>13012.168478399999</v>
      </c>
      <c r="M39" s="712"/>
      <c r="N39" s="149"/>
      <c r="Y39" s="149"/>
      <c r="Z39" s="149"/>
    </row>
    <row r="40" spans="1:26" ht="15.75" customHeight="1">
      <c r="A40" s="739"/>
      <c r="B40" s="744"/>
      <c r="C40" s="208"/>
      <c r="D40" s="731" t="s">
        <v>584</v>
      </c>
      <c r="E40" s="732"/>
      <c r="F40" s="731" t="s">
        <v>585</v>
      </c>
      <c r="G40" s="732"/>
      <c r="H40" s="731" t="s">
        <v>586</v>
      </c>
      <c r="I40" s="732"/>
      <c r="J40" s="731" t="s">
        <v>587</v>
      </c>
      <c r="K40" s="732"/>
      <c r="L40" s="726" t="s">
        <v>588</v>
      </c>
      <c r="M40" s="712"/>
      <c r="N40" s="149"/>
      <c r="Y40" s="149"/>
      <c r="Z40" s="149"/>
    </row>
    <row r="41" spans="1:26" ht="15.75" customHeight="1">
      <c r="A41" s="739"/>
      <c r="B41" s="744"/>
      <c r="C41" s="208"/>
      <c r="D41" s="726">
        <f>(L39*8%)+L39</f>
        <v>14053.141956672</v>
      </c>
      <c r="E41" s="673"/>
      <c r="F41" s="726">
        <f>(D41*9%)+D41</f>
        <v>15317.924732772479</v>
      </c>
      <c r="G41" s="673"/>
      <c r="H41" s="726">
        <f>(F41*10%)+F41</f>
        <v>16849.717206049725</v>
      </c>
      <c r="I41" s="673"/>
      <c r="J41" s="726">
        <f>H41</f>
        <v>16849.717206049725</v>
      </c>
      <c r="K41" s="673"/>
      <c r="L41" s="726">
        <f>(J41*2%)+J41</f>
        <v>17186.711550170719</v>
      </c>
      <c r="M41" s="673"/>
      <c r="N41" s="149"/>
      <c r="Y41" s="149"/>
      <c r="Z41" s="149"/>
    </row>
    <row r="42" spans="1:26" ht="15.75" customHeight="1">
      <c r="A42" s="739"/>
      <c r="B42" s="744"/>
      <c r="C42" s="208"/>
      <c r="D42" s="749" t="s">
        <v>589</v>
      </c>
      <c r="E42" s="715"/>
      <c r="F42" s="247"/>
      <c r="G42" s="248"/>
      <c r="H42" s="247"/>
      <c r="I42" s="248"/>
      <c r="J42" s="247"/>
      <c r="K42" s="248"/>
      <c r="L42" s="247"/>
      <c r="M42" s="249"/>
      <c r="N42" s="149"/>
      <c r="Y42" s="149"/>
      <c r="Z42" s="149"/>
    </row>
    <row r="43" spans="1:26" ht="15.75" customHeight="1">
      <c r="A43" s="739"/>
      <c r="B43" s="744"/>
      <c r="C43" s="245"/>
      <c r="D43" s="726">
        <f>(L41*2%)+L41</f>
        <v>17530.445781174134</v>
      </c>
      <c r="E43" s="673"/>
      <c r="F43" s="251"/>
      <c r="G43" s="251"/>
      <c r="H43" s="252"/>
      <c r="I43" s="228"/>
      <c r="J43" s="253"/>
      <c r="K43" s="228"/>
      <c r="L43" s="253"/>
      <c r="M43" s="254"/>
      <c r="N43" s="149"/>
      <c r="Y43" s="149"/>
      <c r="Z43" s="149"/>
    </row>
    <row r="44" spans="1:26" ht="15.75" customHeight="1">
      <c r="A44" s="739"/>
      <c r="B44" s="744"/>
      <c r="C44" s="255"/>
      <c r="D44" s="256"/>
      <c r="E44" s="257"/>
      <c r="F44" s="258"/>
      <c r="G44" s="258"/>
      <c r="H44" s="259"/>
      <c r="I44" s="216"/>
      <c r="J44" s="259"/>
      <c r="K44" s="216"/>
      <c r="L44" s="259"/>
      <c r="M44" s="217"/>
      <c r="N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734</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735</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t="s">
        <v>717</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13">
        <v>2020</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718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719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720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721</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736</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51:M51"/>
    <mergeCell ref="C52:M52"/>
    <mergeCell ref="C53:M53"/>
    <mergeCell ref="C61:M61"/>
    <mergeCell ref="C62:M62"/>
    <mergeCell ref="C54:M54"/>
    <mergeCell ref="C55:M55"/>
    <mergeCell ref="C56:M56"/>
    <mergeCell ref="C57:M57"/>
    <mergeCell ref="C58:M58"/>
    <mergeCell ref="C59:M59"/>
    <mergeCell ref="C60:M60"/>
    <mergeCell ref="C49:M49"/>
    <mergeCell ref="C50:M50"/>
    <mergeCell ref="D43:E43"/>
    <mergeCell ref="C16:M16"/>
    <mergeCell ref="D41:E41"/>
    <mergeCell ref="H41:I41"/>
    <mergeCell ref="J41:K41"/>
    <mergeCell ref="L41:M41"/>
    <mergeCell ref="D42:E42"/>
    <mergeCell ref="L39:M39"/>
    <mergeCell ref="F40:G40"/>
    <mergeCell ref="L40:M40"/>
    <mergeCell ref="F41:G41"/>
    <mergeCell ref="F46:F47"/>
    <mergeCell ref="G46:J47"/>
    <mergeCell ref="L46:M47"/>
    <mergeCell ref="C2:M2"/>
    <mergeCell ref="F4:G4"/>
    <mergeCell ref="I4:M4"/>
    <mergeCell ref="C5:M5"/>
    <mergeCell ref="C6:M6"/>
    <mergeCell ref="A53:A58"/>
    <mergeCell ref="A59:A61"/>
    <mergeCell ref="A2:A15"/>
    <mergeCell ref="B14:B15"/>
    <mergeCell ref="A16:A52"/>
    <mergeCell ref="B18:B24"/>
    <mergeCell ref="B25:B28"/>
    <mergeCell ref="B29:B31"/>
    <mergeCell ref="B32:B34"/>
    <mergeCell ref="B35:B44"/>
    <mergeCell ref="B45:B48"/>
    <mergeCell ref="H40:I40"/>
    <mergeCell ref="J40:K40"/>
    <mergeCell ref="D39:E39"/>
    <mergeCell ref="F39:G39"/>
    <mergeCell ref="H39:I39"/>
    <mergeCell ref="J39:K39"/>
    <mergeCell ref="D40:E40"/>
    <mergeCell ref="L38:M38"/>
    <mergeCell ref="D36:E36"/>
    <mergeCell ref="J36:K36"/>
    <mergeCell ref="L36:M36"/>
    <mergeCell ref="J37:K37"/>
    <mergeCell ref="L37:M37"/>
    <mergeCell ref="D37:E37"/>
    <mergeCell ref="F37:G37"/>
    <mergeCell ref="H37:I37"/>
    <mergeCell ref="F36:G36"/>
    <mergeCell ref="H36:I36"/>
    <mergeCell ref="D38:E38"/>
    <mergeCell ref="F38:G38"/>
    <mergeCell ref="H38:I38"/>
    <mergeCell ref="J38:K38"/>
    <mergeCell ref="C17:M17"/>
    <mergeCell ref="C7:D7"/>
    <mergeCell ref="B8:B10"/>
    <mergeCell ref="C9:D9"/>
    <mergeCell ref="C10:D10"/>
    <mergeCell ref="C11:M11"/>
    <mergeCell ref="C12:M12"/>
    <mergeCell ref="C14:D14"/>
    <mergeCell ref="F14:M14"/>
    <mergeCell ref="C15:M15"/>
    <mergeCell ref="C13:M13"/>
    <mergeCell ref="I7:M7"/>
    <mergeCell ref="F9:G9"/>
    <mergeCell ref="I9:J9"/>
    <mergeCell ref="F10:G10"/>
    <mergeCell ref="I10:J10"/>
  </mergeCells>
  <dataValidations count="1">
    <dataValidation type="list" allowBlank="1" showErrorMessage="1" sqref="I7" xr:uid="{00000000-0002-0000-12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200-000001000000}">
          <x14:formula1>
            <xm:f>Desplegables!$I$4:$I$18</xm:f>
          </x14:formula1>
          <xm:sqref>C7</xm:sqref>
        </x14:dataValidation>
        <x14:dataValidation type="list" allowBlank="1" showErrorMessage="1" xr:uid="{00000000-0002-0000-1200-000002000000}">
          <x14:formula1>
            <xm:f>Desplegables!$B$50:$B$52</xm:f>
          </x14:formula1>
          <xm:sqref>G46</xm:sqref>
        </x14:dataValidation>
        <x14:dataValidation type="list" allowBlank="1" showErrorMessage="1" xr:uid="{00000000-0002-0000-1200-000003000000}">
          <x14:formula1>
            <xm:f>Desplegables!$L$24:$L$39</xm:f>
          </x14:formula1>
          <xm:sqref>C14</xm:sqref>
        </x14:dataValidation>
        <x14:dataValidation type="list" allowBlank="1" showErrorMessage="1" xr:uid="{00000000-0002-0000-1200-000004000000}">
          <x14:formula1>
            <xm:f>Desplegables!$B$45:$B$46</xm:f>
          </x14:formula1>
          <xm:sqref>C4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Z1000"/>
  <sheetViews>
    <sheetView view="pageBreakPreview" zoomScale="60" zoomScaleNormal="100" workbookViewId="0">
      <selection activeCell="C13" sqref="C13:M13"/>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acción'!AF28</f>
        <v>Personas atendidas mediante servicios de información y orientación para la transición de la inclusión social a la productiva.</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7" t="s">
        <v>737</v>
      </c>
      <c r="D3" s="695"/>
      <c r="E3" s="695"/>
      <c r="F3" s="695"/>
      <c r="G3" s="695"/>
      <c r="H3" s="695"/>
      <c r="I3" s="695"/>
      <c r="J3" s="695"/>
      <c r="K3" s="695"/>
      <c r="L3" s="695"/>
      <c r="M3" s="708"/>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122</v>
      </c>
      <c r="I4" s="711" t="s">
        <v>726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738</v>
      </c>
      <c r="G9" s="692"/>
      <c r="H9" s="194"/>
      <c r="I9" s="722" t="s">
        <v>739</v>
      </c>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44.75" customHeight="1">
      <c r="A11" s="739"/>
      <c r="B11" s="181" t="s">
        <v>535</v>
      </c>
      <c r="C11" s="713" t="s">
        <v>740</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60.5" customHeight="1">
      <c r="A12" s="739"/>
      <c r="B12" s="181" t="s">
        <v>537</v>
      </c>
      <c r="C12" s="713" t="s">
        <v>1014</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acción'!C28</f>
        <v>2.2. Mejora de las condiciones para la articulación de la inclusión social y productiva.</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728</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07" t="str">
        <f>'Plan de acción'!AG28</f>
        <v>Sumatoria del número de personas atendidas mediante servicios de información y orientación para la transición de la inclusión social a la productiva.</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211" t="s">
        <v>554</v>
      </c>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2"/>
      <c r="E23" s="210" t="s">
        <v>555</v>
      </c>
      <c r="F23" s="197"/>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15" t="s">
        <v>649</v>
      </c>
      <c r="E30" s="159"/>
      <c r="F30" s="231" t="s">
        <v>565</v>
      </c>
      <c r="G30" s="212" t="s">
        <v>649</v>
      </c>
      <c r="H30" s="159"/>
      <c r="I30" s="231" t="s">
        <v>567</v>
      </c>
      <c r="J30" s="754" t="s">
        <v>655</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5000</v>
      </c>
      <c r="E37" s="673"/>
      <c r="F37" s="754">
        <f>D37+3000</f>
        <v>8000</v>
      </c>
      <c r="G37" s="673"/>
      <c r="H37" s="754">
        <f>F37+3000</f>
        <v>11000</v>
      </c>
      <c r="I37" s="673"/>
      <c r="J37" s="754">
        <f>H37+3000</f>
        <v>14000</v>
      </c>
      <c r="K37" s="673"/>
      <c r="L37" s="754">
        <f>J37+3000</f>
        <v>17000</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08"/>
      <c r="D39" s="754">
        <f>L37+3000</f>
        <v>20000</v>
      </c>
      <c r="E39" s="673"/>
      <c r="F39" s="754">
        <f>D39+3000</f>
        <v>23000</v>
      </c>
      <c r="G39" s="673"/>
      <c r="H39" s="754">
        <f>F39+3000</f>
        <v>26000</v>
      </c>
      <c r="I39" s="673"/>
      <c r="J39" s="754">
        <f>H39+3000</f>
        <v>29000</v>
      </c>
      <c r="K39" s="673"/>
      <c r="L39" s="754">
        <f>J39+3000</f>
        <v>32000</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8" t="s">
        <v>585</v>
      </c>
      <c r="G40" s="729"/>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54">
        <f>L39+3000</f>
        <v>35000</v>
      </c>
      <c r="E41" s="673"/>
      <c r="F41" s="754">
        <f>D41+3000</f>
        <v>38000</v>
      </c>
      <c r="G41" s="673"/>
      <c r="H41" s="754">
        <f>F41+3000</f>
        <v>41000</v>
      </c>
      <c r="I41" s="673"/>
      <c r="J41" s="754">
        <f>H41+3000</f>
        <v>44000</v>
      </c>
      <c r="K41" s="673"/>
      <c r="L41" s="754">
        <f>J41+3000</f>
        <v>47000</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f>L41+3000</f>
        <v>50000</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741</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318" t="s">
        <v>655</v>
      </c>
      <c r="D50" s="283"/>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t="s">
        <v>622</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723" t="s">
        <v>649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742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743</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656</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659</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202</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15.75">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15.75">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2:M52"/>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13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300-000001000000}">
          <x14:formula1>
            <xm:f>Desplegables!$I$4:$I$18</xm:f>
          </x14:formula1>
          <xm:sqref>C7</xm:sqref>
        </x14:dataValidation>
        <x14:dataValidation type="list" allowBlank="1" showErrorMessage="1" xr:uid="{00000000-0002-0000-1300-000002000000}">
          <x14:formula1>
            <xm:f>Desplegables!$B$50:$B$52</xm:f>
          </x14:formula1>
          <xm:sqref>G46</xm:sqref>
        </x14:dataValidation>
        <x14:dataValidation type="list" allowBlank="1" showErrorMessage="1" xr:uid="{00000000-0002-0000-1300-000003000000}">
          <x14:formula1>
            <xm:f>Desplegables!$L$24:$L$39</xm:f>
          </x14:formula1>
          <xm:sqref>C14</xm:sqref>
        </x14:dataValidation>
        <x14:dataValidation type="list" allowBlank="1" showErrorMessage="1" xr:uid="{00000000-0002-0000-1300-000004000000}">
          <x14:formula1>
            <xm:f>Desplegables!$B$45:$B$46</xm:f>
          </x14:formula1>
          <xm:sqref>C4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Z1000"/>
  <sheetViews>
    <sheetView view="pageBreakPreview" topLeftCell="A3" zoomScale="60" zoomScaleNormal="100" workbookViewId="0">
      <selection activeCell="C15" sqref="C15:M15"/>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26.25" customHeight="1">
      <c r="A2" s="741" t="s">
        <v>522</v>
      </c>
      <c r="B2" s="180" t="s">
        <v>523</v>
      </c>
      <c r="C2" s="707" t="str">
        <f>'Plan de acción'!AF29</f>
        <v>Estrategia de articulación de información de los programas de inclusión social con los de inclusión productiva (Porcentaje/Creciente).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07" t="s">
        <v>744</v>
      </c>
      <c r="D3" s="695"/>
      <c r="E3" s="695"/>
      <c r="F3" s="695"/>
      <c r="G3" s="695"/>
      <c r="H3" s="695"/>
      <c r="I3" s="695"/>
      <c r="J3" s="695"/>
      <c r="K3" s="695"/>
      <c r="L3" s="695"/>
      <c r="M3" s="708"/>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122</v>
      </c>
      <c r="I4" s="711" t="s">
        <v>726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328"/>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738</v>
      </c>
      <c r="G9" s="692"/>
      <c r="H9" s="194"/>
      <c r="I9" s="722" t="s">
        <v>739</v>
      </c>
      <c r="J9" s="692"/>
      <c r="K9" s="329"/>
      <c r="L9" s="329"/>
      <c r="M9" s="196"/>
      <c r="N9" s="149"/>
      <c r="O9" s="149"/>
      <c r="P9" s="149"/>
      <c r="Q9" s="149"/>
      <c r="R9" s="149"/>
      <c r="S9" s="149"/>
      <c r="T9" s="149"/>
      <c r="U9" s="149"/>
      <c r="V9" s="149"/>
      <c r="W9" s="149"/>
      <c r="X9" s="149"/>
      <c r="Y9" s="149"/>
      <c r="Z9" s="149"/>
    </row>
    <row r="10" spans="1:26" ht="15.75" customHeight="1">
      <c r="A10" s="739"/>
      <c r="B10" s="745"/>
      <c r="C10" s="766" t="s">
        <v>534</v>
      </c>
      <c r="D10" s="767"/>
      <c r="E10" s="197"/>
      <c r="F10" s="768" t="s">
        <v>534</v>
      </c>
      <c r="G10" s="767"/>
      <c r="H10" s="197"/>
      <c r="I10" s="769" t="s">
        <v>534</v>
      </c>
      <c r="J10" s="715"/>
      <c r="K10" s="330"/>
      <c r="L10" s="198"/>
      <c r="M10" s="199"/>
      <c r="N10" s="149"/>
      <c r="O10" s="149"/>
      <c r="P10" s="149"/>
      <c r="Q10" s="149"/>
      <c r="R10" s="149"/>
      <c r="S10" s="149"/>
      <c r="T10" s="149"/>
      <c r="U10" s="149"/>
      <c r="V10" s="149"/>
      <c r="W10" s="149"/>
      <c r="X10" s="149"/>
      <c r="Y10" s="149"/>
      <c r="Z10" s="149"/>
    </row>
    <row r="11" spans="1:26" ht="165.75" customHeight="1">
      <c r="A11" s="739"/>
      <c r="B11" s="181" t="s">
        <v>535</v>
      </c>
      <c r="C11" s="723" t="s">
        <v>1020</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96.75" customHeight="1">
      <c r="A12" s="739"/>
      <c r="B12" s="181" t="s">
        <v>537</v>
      </c>
      <c r="C12" s="723" t="s">
        <v>1021</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acción'!C29</f>
        <v>2.2. Mejora de las condiciones para la articulación de la inclusión social y productiva.</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728</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1.5" customHeight="1">
      <c r="A17" s="739"/>
      <c r="B17" s="181" t="s">
        <v>543</v>
      </c>
      <c r="C17" s="707" t="str">
        <f>'Plan de acción'!AG29</f>
        <v>Sumatoria del porcentaje de avance en la elaboración de la estrategia de articulación:
Hito 1 (10 % en 2023): Definición del plan de trabajo, cronograma específico y metodología de elaboración de la estrategia.
Hito 2 (10 % en 2024): Elaboración del diagnóstico.
Hito 3 (20 % en 2025): Diseño de un modelo preliminar de estrategia y definición de mecanismos de articulación de la información de los programas en cuanto a oferta programática por sector, sistemas de información y bases de datos disponibles, información recopilada y protocolos de intercambio, entre otros.
Hito 4 (40 % entre 2026 y 2027): Pilotaje del modelo de estrategia de articulación de información entre algunos programas de inclusión social y productiva seleccionados en el marco de la estrategia.
Hito 5 (20 % en 2028): Ajuste del modelo de la estrategia con base en las conclusiones y recomendaciones derivadas del pilotaje.</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745</v>
      </c>
      <c r="G23" s="697"/>
      <c r="H23" s="697"/>
      <c r="I23" s="697"/>
      <c r="J23" s="697"/>
      <c r="K23" s="697"/>
      <c r="L23" s="697"/>
      <c r="M23" s="765"/>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211" t="s">
        <v>649</v>
      </c>
      <c r="E30" s="159"/>
      <c r="F30" s="231" t="s">
        <v>565</v>
      </c>
      <c r="G30" s="211" t="s">
        <v>649</v>
      </c>
      <c r="H30" s="159"/>
      <c r="I30" s="231" t="s">
        <v>567</v>
      </c>
      <c r="J30" s="725" t="s">
        <v>227</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v>2028</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0.1</v>
      </c>
      <c r="E37" s="673"/>
      <c r="F37" s="762">
        <v>0.2</v>
      </c>
      <c r="G37" s="673"/>
      <c r="H37" s="762">
        <v>0.4</v>
      </c>
      <c r="I37" s="673"/>
      <c r="J37" s="762">
        <v>0.6</v>
      </c>
      <c r="K37" s="673"/>
      <c r="L37" s="762">
        <v>0.8</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45"/>
      <c r="D39" s="762">
        <v>1</v>
      </c>
      <c r="E39" s="673"/>
      <c r="F39" s="762"/>
      <c r="G39" s="673"/>
      <c r="H39" s="762"/>
      <c r="I39" s="673"/>
      <c r="J39" s="762"/>
      <c r="K39" s="673"/>
      <c r="L39" s="762"/>
      <c r="M39" s="712"/>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62"/>
      <c r="E41" s="673"/>
      <c r="F41" s="762"/>
      <c r="G41" s="673"/>
      <c r="H41" s="762"/>
      <c r="I41" s="673"/>
      <c r="J41" s="762"/>
      <c r="K41" s="673"/>
      <c r="L41" s="762"/>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43.5" customHeight="1">
      <c r="A49" s="739"/>
      <c r="B49" s="181" t="s">
        <v>593</v>
      </c>
      <c r="C49" s="723" t="s">
        <v>1019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23" t="s">
        <v>1018</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t="s">
        <v>622</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t="s">
        <v>746</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228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747</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227</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229</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202</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M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M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14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400-000001000000}">
          <x14:formula1>
            <xm:f>Desplegables!$I$4:$I$18</xm:f>
          </x14:formula1>
          <xm:sqref>C7</xm:sqref>
        </x14:dataValidation>
        <x14:dataValidation type="list" allowBlank="1" showErrorMessage="1" xr:uid="{00000000-0002-0000-1400-000002000000}">
          <x14:formula1>
            <xm:f>Desplegables!$B$50:$B$52</xm:f>
          </x14:formula1>
          <xm:sqref>G46</xm:sqref>
        </x14:dataValidation>
        <x14:dataValidation type="list" allowBlank="1" showErrorMessage="1" xr:uid="{00000000-0002-0000-1400-000003000000}">
          <x14:formula1>
            <xm:f>Desplegables!$L$24:$L$39</xm:f>
          </x14:formula1>
          <xm:sqref>C14</xm:sqref>
        </x14:dataValidation>
        <x14:dataValidation type="list" allowBlank="1" showErrorMessage="1" xr:uid="{00000000-0002-0000-1400-000004000000}">
          <x14:formula1>
            <xm:f>Desplegables!$B$45:$B$46</xm:f>
          </x14:formula1>
          <xm:sqref>C4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M62"/>
  <sheetViews>
    <sheetView zoomScale="80" zoomScaleNormal="80" workbookViewId="0">
      <selection activeCell="C59" sqref="C59:M59"/>
    </sheetView>
  </sheetViews>
  <sheetFormatPr baseColWidth="10" defaultColWidth="11.42578125" defaultRowHeight="15.75"/>
  <cols>
    <col min="1" max="1" width="25.140625" style="543" customWidth="1"/>
    <col min="2" max="2" width="39.140625" style="644" customWidth="1"/>
    <col min="3" max="6" width="11.42578125" style="543"/>
    <col min="7" max="7" width="12.140625" style="543" bestFit="1" customWidth="1"/>
    <col min="8" max="16384" width="11.42578125" style="543"/>
  </cols>
  <sheetData>
    <row r="1" spans="1:13" ht="16.5" thickBot="1">
      <c r="A1" s="539"/>
      <c r="B1" s="540" t="s">
        <v>521</v>
      </c>
      <c r="C1" s="541"/>
      <c r="D1" s="541"/>
      <c r="E1" s="541"/>
      <c r="F1" s="541"/>
      <c r="G1" s="541"/>
      <c r="H1" s="541"/>
      <c r="I1" s="541"/>
      <c r="J1" s="541"/>
      <c r="K1" s="541"/>
      <c r="L1" s="541"/>
      <c r="M1" s="542"/>
    </row>
    <row r="2" spans="1:13" ht="34.5" customHeight="1">
      <c r="A2" s="773" t="s">
        <v>522</v>
      </c>
      <c r="B2" s="544" t="s">
        <v>523</v>
      </c>
      <c r="C2" s="775" t="s">
        <v>1035</v>
      </c>
      <c r="D2" s="776"/>
      <c r="E2" s="776"/>
      <c r="F2" s="776"/>
      <c r="G2" s="776"/>
      <c r="H2" s="776"/>
      <c r="I2" s="776"/>
      <c r="J2" s="776"/>
      <c r="K2" s="776"/>
      <c r="L2" s="776"/>
      <c r="M2" s="777"/>
    </row>
    <row r="3" spans="1:13" ht="36.75" customHeight="1">
      <c r="A3" s="774"/>
      <c r="B3" s="545" t="s">
        <v>524</v>
      </c>
      <c r="C3" s="778" t="s">
        <v>1036</v>
      </c>
      <c r="D3" s="779"/>
      <c r="E3" s="779"/>
      <c r="F3" s="779"/>
      <c r="G3" s="779"/>
      <c r="H3" s="779"/>
      <c r="I3" s="779"/>
      <c r="J3" s="779"/>
      <c r="K3" s="779"/>
      <c r="L3" s="779"/>
      <c r="M3" s="780"/>
    </row>
    <row r="4" spans="1:13">
      <c r="A4" s="774"/>
      <c r="B4" s="546" t="s">
        <v>38</v>
      </c>
      <c r="C4" s="547" t="s">
        <v>633</v>
      </c>
      <c r="D4" s="548"/>
      <c r="E4" s="549"/>
      <c r="F4" s="781" t="s">
        <v>39</v>
      </c>
      <c r="G4" s="782"/>
      <c r="H4" s="550"/>
      <c r="I4" s="551"/>
      <c r="J4" s="551"/>
      <c r="K4" s="551"/>
      <c r="L4" s="551"/>
      <c r="M4" s="552"/>
    </row>
    <row r="5" spans="1:13">
      <c r="A5" s="774"/>
      <c r="B5" s="546" t="s">
        <v>527</v>
      </c>
      <c r="C5" s="547" t="s">
        <v>633</v>
      </c>
      <c r="D5" s="551"/>
      <c r="E5" s="551"/>
      <c r="F5" s="551"/>
      <c r="G5" s="551"/>
      <c r="H5" s="551"/>
      <c r="I5" s="551"/>
      <c r="J5" s="551"/>
      <c r="K5" s="551"/>
      <c r="L5" s="551"/>
      <c r="M5" s="552"/>
    </row>
    <row r="6" spans="1:13">
      <c r="A6" s="774"/>
      <c r="B6" s="546" t="s">
        <v>529</v>
      </c>
      <c r="C6" s="547" t="s">
        <v>633</v>
      </c>
      <c r="D6" s="551"/>
      <c r="E6" s="551"/>
      <c r="F6" s="551"/>
      <c r="G6" s="551"/>
      <c r="H6" s="551"/>
      <c r="I6" s="551"/>
      <c r="J6" s="551"/>
      <c r="K6" s="551"/>
      <c r="L6" s="551"/>
      <c r="M6" s="552"/>
    </row>
    <row r="7" spans="1:13">
      <c r="A7" s="774"/>
      <c r="B7" s="545" t="s">
        <v>531</v>
      </c>
      <c r="C7" s="783" t="s">
        <v>363</v>
      </c>
      <c r="D7" s="784"/>
      <c r="E7" s="553"/>
      <c r="F7" s="553"/>
      <c r="G7" s="554"/>
      <c r="H7" s="555" t="s">
        <v>44</v>
      </c>
      <c r="I7" s="785" t="s">
        <v>374</v>
      </c>
      <c r="J7" s="784"/>
      <c r="K7" s="784"/>
      <c r="L7" s="784"/>
      <c r="M7" s="786"/>
    </row>
    <row r="8" spans="1:13">
      <c r="A8" s="774"/>
      <c r="B8" s="787" t="s">
        <v>532</v>
      </c>
      <c r="C8" s="556"/>
      <c r="D8" s="557"/>
      <c r="E8" s="557"/>
      <c r="F8" s="557"/>
      <c r="G8" s="557"/>
      <c r="H8" s="557"/>
      <c r="I8" s="557"/>
      <c r="J8" s="557"/>
      <c r="K8" s="557"/>
      <c r="L8" s="558"/>
      <c r="M8" s="559"/>
    </row>
    <row r="9" spans="1:13">
      <c r="A9" s="774"/>
      <c r="B9" s="788"/>
      <c r="C9" s="790" t="s">
        <v>208</v>
      </c>
      <c r="D9" s="791"/>
      <c r="E9" s="560"/>
      <c r="F9" s="791"/>
      <c r="G9" s="791"/>
      <c r="H9" s="560"/>
      <c r="I9" s="791"/>
      <c r="J9" s="791"/>
      <c r="K9" s="560"/>
      <c r="L9" s="561"/>
      <c r="M9" s="562"/>
    </row>
    <row r="10" spans="1:13">
      <c r="A10" s="774"/>
      <c r="B10" s="789"/>
      <c r="C10" s="790" t="s">
        <v>534</v>
      </c>
      <c r="D10" s="791"/>
      <c r="E10" s="563"/>
      <c r="F10" s="791" t="s">
        <v>534</v>
      </c>
      <c r="G10" s="791"/>
      <c r="H10" s="563"/>
      <c r="I10" s="791" t="s">
        <v>534</v>
      </c>
      <c r="J10" s="791"/>
      <c r="K10" s="563"/>
      <c r="L10" s="564"/>
      <c r="M10" s="565"/>
    </row>
    <row r="11" spans="1:13" ht="41.25" customHeight="1">
      <c r="A11" s="774"/>
      <c r="B11" s="545" t="s">
        <v>535</v>
      </c>
      <c r="C11" s="792" t="s">
        <v>1037</v>
      </c>
      <c r="D11" s="793"/>
      <c r="E11" s="793"/>
      <c r="F11" s="793"/>
      <c r="G11" s="793"/>
      <c r="H11" s="793"/>
      <c r="I11" s="793"/>
      <c r="J11" s="793"/>
      <c r="K11" s="793"/>
      <c r="L11" s="793"/>
      <c r="M11" s="794"/>
    </row>
    <row r="12" spans="1:13" ht="154.5" customHeight="1">
      <c r="A12" s="774"/>
      <c r="B12" s="545" t="s">
        <v>537</v>
      </c>
      <c r="C12" s="795" t="s">
        <v>1038</v>
      </c>
      <c r="D12" s="796"/>
      <c r="E12" s="796"/>
      <c r="F12" s="796"/>
      <c r="G12" s="796"/>
      <c r="H12" s="796"/>
      <c r="I12" s="796"/>
      <c r="J12" s="796"/>
      <c r="K12" s="796"/>
      <c r="L12" s="796"/>
      <c r="M12" s="797"/>
    </row>
    <row r="13" spans="1:13" ht="49.5" customHeight="1">
      <c r="A13" s="774"/>
      <c r="B13" s="545" t="s">
        <v>539</v>
      </c>
      <c r="C13" s="770" t="str">
        <f>'Plan de acción'!C30</f>
        <v>2.2. Mejora de las condiciones para la articulación de la inclusión social y productiva.</v>
      </c>
      <c r="D13" s="771"/>
      <c r="E13" s="771"/>
      <c r="F13" s="771"/>
      <c r="G13" s="771"/>
      <c r="H13" s="771"/>
      <c r="I13" s="771"/>
      <c r="J13" s="771"/>
      <c r="K13" s="771"/>
      <c r="L13" s="771"/>
      <c r="M13" s="772"/>
    </row>
    <row r="14" spans="1:13" ht="46.5" customHeight="1">
      <c r="A14" s="774"/>
      <c r="B14" s="811" t="s">
        <v>540</v>
      </c>
      <c r="C14" s="792" t="s">
        <v>384</v>
      </c>
      <c r="D14" s="793"/>
      <c r="E14" s="566" t="s">
        <v>439</v>
      </c>
      <c r="F14" s="798" t="s">
        <v>1060</v>
      </c>
      <c r="G14" s="793"/>
      <c r="H14" s="793"/>
      <c r="I14" s="793"/>
      <c r="J14" s="793"/>
      <c r="K14" s="793"/>
      <c r="L14" s="793"/>
      <c r="M14" s="794"/>
    </row>
    <row r="15" spans="1:13">
      <c r="A15" s="645"/>
      <c r="B15" s="812"/>
      <c r="C15" s="646"/>
      <c r="D15" s="604"/>
      <c r="E15" s="647"/>
      <c r="F15" s="604"/>
      <c r="G15" s="604"/>
      <c r="H15" s="604"/>
      <c r="I15" s="604"/>
      <c r="J15" s="604"/>
      <c r="K15" s="604"/>
      <c r="L15" s="604"/>
      <c r="M15" s="604"/>
    </row>
    <row r="16" spans="1:13" ht="15.75" customHeight="1">
      <c r="A16" s="799" t="s">
        <v>326</v>
      </c>
      <c r="B16" s="567" t="s">
        <v>26</v>
      </c>
      <c r="C16" s="801" t="s">
        <v>1039</v>
      </c>
      <c r="D16" s="802"/>
      <c r="E16" s="802"/>
      <c r="F16" s="802"/>
      <c r="G16" s="802"/>
      <c r="H16" s="802"/>
      <c r="I16" s="802"/>
      <c r="J16" s="802"/>
      <c r="K16" s="802"/>
      <c r="L16" s="802"/>
      <c r="M16" s="802"/>
    </row>
    <row r="17" spans="1:13">
      <c r="A17" s="800"/>
      <c r="B17" s="567" t="s">
        <v>543</v>
      </c>
      <c r="C17" s="792" t="s">
        <v>1040</v>
      </c>
      <c r="D17" s="793"/>
      <c r="E17" s="793"/>
      <c r="F17" s="793"/>
      <c r="G17" s="793"/>
      <c r="H17" s="793"/>
      <c r="I17" s="793"/>
      <c r="J17" s="793"/>
      <c r="K17" s="793"/>
      <c r="L17" s="793"/>
      <c r="M17" s="794"/>
    </row>
    <row r="18" spans="1:13" ht="8.25" customHeight="1">
      <c r="A18" s="800"/>
      <c r="B18" s="803" t="s">
        <v>544</v>
      </c>
      <c r="C18" s="568"/>
      <c r="D18" s="569"/>
      <c r="E18" s="569"/>
      <c r="F18" s="569"/>
      <c r="G18" s="569"/>
      <c r="H18" s="569"/>
      <c r="I18" s="569"/>
      <c r="J18" s="569"/>
      <c r="K18" s="569"/>
      <c r="L18" s="569"/>
      <c r="M18" s="570"/>
    </row>
    <row r="19" spans="1:13" ht="9" customHeight="1">
      <c r="A19" s="800"/>
      <c r="B19" s="804"/>
      <c r="C19" s="571"/>
      <c r="D19" s="572"/>
      <c r="E19" s="573"/>
      <c r="F19" s="572"/>
      <c r="G19" s="573"/>
      <c r="H19" s="572"/>
      <c r="I19" s="573"/>
      <c r="J19" s="572"/>
      <c r="K19" s="573"/>
      <c r="L19" s="573"/>
      <c r="M19" s="574"/>
    </row>
    <row r="20" spans="1:13">
      <c r="A20" s="800"/>
      <c r="B20" s="804"/>
      <c r="C20" s="575" t="s">
        <v>545</v>
      </c>
      <c r="D20" s="576"/>
      <c r="E20" s="577" t="s">
        <v>546</v>
      </c>
      <c r="F20" s="576"/>
      <c r="G20" s="577" t="s">
        <v>547</v>
      </c>
      <c r="H20" s="576"/>
      <c r="I20" s="577" t="s">
        <v>548</v>
      </c>
      <c r="J20" s="578"/>
      <c r="K20" s="577"/>
      <c r="L20" s="577"/>
      <c r="M20" s="579"/>
    </row>
    <row r="21" spans="1:13">
      <c r="A21" s="800"/>
      <c r="B21" s="804"/>
      <c r="C21" s="575" t="s">
        <v>549</v>
      </c>
      <c r="D21" s="580"/>
      <c r="E21" s="577" t="s">
        <v>550</v>
      </c>
      <c r="F21" s="581"/>
      <c r="G21" s="577" t="s">
        <v>551</v>
      </c>
      <c r="H21" s="581"/>
      <c r="I21" s="577"/>
      <c r="J21" s="582"/>
      <c r="K21" s="577"/>
      <c r="L21" s="577"/>
      <c r="M21" s="579"/>
    </row>
    <row r="22" spans="1:13">
      <c r="A22" s="800"/>
      <c r="B22" s="804"/>
      <c r="C22" s="575" t="s">
        <v>552</v>
      </c>
      <c r="D22" s="580" t="s">
        <v>554</v>
      </c>
      <c r="E22" s="577" t="s">
        <v>553</v>
      </c>
      <c r="F22" s="580"/>
      <c r="G22" s="577"/>
      <c r="H22" s="582"/>
      <c r="I22" s="577"/>
      <c r="J22" s="582"/>
      <c r="K22" s="577"/>
      <c r="L22" s="577"/>
      <c r="M22" s="579"/>
    </row>
    <row r="23" spans="1:13">
      <c r="A23" s="800"/>
      <c r="B23" s="804"/>
      <c r="C23" s="575" t="s">
        <v>437</v>
      </c>
      <c r="D23" s="580"/>
      <c r="E23" s="577" t="s">
        <v>555</v>
      </c>
      <c r="F23" s="583"/>
      <c r="G23" s="563"/>
      <c r="H23" s="563"/>
      <c r="I23" s="563"/>
      <c r="J23" s="563"/>
      <c r="K23" s="563"/>
      <c r="L23" s="563"/>
      <c r="M23" s="584"/>
    </row>
    <row r="24" spans="1:13" ht="9.75" customHeight="1">
      <c r="A24" s="800"/>
      <c r="B24" s="805"/>
      <c r="C24" s="585"/>
      <c r="D24" s="586"/>
      <c r="E24" s="586"/>
      <c r="F24" s="586"/>
      <c r="G24" s="586"/>
      <c r="H24" s="586"/>
      <c r="I24" s="586"/>
      <c r="J24" s="586"/>
      <c r="K24" s="586"/>
      <c r="L24" s="586"/>
      <c r="M24" s="587"/>
    </row>
    <row r="25" spans="1:13">
      <c r="A25" s="800"/>
      <c r="B25" s="803" t="s">
        <v>557</v>
      </c>
      <c r="C25" s="588"/>
      <c r="D25" s="589"/>
      <c r="E25" s="589"/>
      <c r="F25" s="589"/>
      <c r="G25" s="589"/>
      <c r="H25" s="589"/>
      <c r="I25" s="589"/>
      <c r="J25" s="589"/>
      <c r="K25" s="589"/>
      <c r="L25" s="558"/>
      <c r="M25" s="559"/>
    </row>
    <row r="26" spans="1:13">
      <c r="A26" s="800"/>
      <c r="B26" s="804"/>
      <c r="C26" s="575" t="s">
        <v>558</v>
      </c>
      <c r="D26" s="581"/>
      <c r="E26" s="590"/>
      <c r="F26" s="577" t="s">
        <v>559</v>
      </c>
      <c r="G26" s="580"/>
      <c r="H26" s="590"/>
      <c r="I26" s="577" t="s">
        <v>560</v>
      </c>
      <c r="J26" s="591" t="s">
        <v>643</v>
      </c>
      <c r="K26" s="590"/>
      <c r="L26" s="561"/>
      <c r="M26" s="562"/>
    </row>
    <row r="27" spans="1:13">
      <c r="A27" s="800"/>
      <c r="B27" s="804"/>
      <c r="C27" s="575" t="s">
        <v>561</v>
      </c>
      <c r="D27" s="592"/>
      <c r="E27" s="561"/>
      <c r="F27" s="577" t="s">
        <v>562</v>
      </c>
      <c r="G27" s="581"/>
      <c r="H27" s="561"/>
      <c r="I27" s="593"/>
      <c r="J27" s="561"/>
      <c r="K27" s="560"/>
      <c r="L27" s="561"/>
      <c r="M27" s="562"/>
    </row>
    <row r="28" spans="1:13">
      <c r="A28" s="800"/>
      <c r="B28" s="805"/>
      <c r="C28" s="594"/>
      <c r="D28" s="595"/>
      <c r="E28" s="595"/>
      <c r="F28" s="595"/>
      <c r="G28" s="595"/>
      <c r="H28" s="595"/>
      <c r="I28" s="595"/>
      <c r="J28" s="595"/>
      <c r="K28" s="595"/>
      <c r="L28" s="564"/>
      <c r="M28" s="565"/>
    </row>
    <row r="29" spans="1:13">
      <c r="A29" s="800"/>
      <c r="B29" s="596" t="s">
        <v>563</v>
      </c>
      <c r="C29" s="597"/>
      <c r="D29" s="598"/>
      <c r="E29" s="598"/>
      <c r="F29" s="598"/>
      <c r="G29" s="598"/>
      <c r="H29" s="598"/>
      <c r="I29" s="598"/>
      <c r="J29" s="598"/>
      <c r="K29" s="598"/>
      <c r="L29" s="598"/>
      <c r="M29" s="599"/>
    </row>
    <row r="30" spans="1:13">
      <c r="A30" s="800"/>
      <c r="B30" s="596"/>
      <c r="C30" s="600" t="s">
        <v>564</v>
      </c>
      <c r="D30" s="601" t="s">
        <v>649</v>
      </c>
      <c r="E30" s="590"/>
      <c r="F30" s="602" t="s">
        <v>565</v>
      </c>
      <c r="G30" s="581" t="s">
        <v>649</v>
      </c>
      <c r="H30" s="590"/>
      <c r="I30" s="602" t="s">
        <v>567</v>
      </c>
      <c r="J30" s="603"/>
      <c r="K30" s="604"/>
      <c r="L30" s="605"/>
      <c r="M30" s="606"/>
    </row>
    <row r="31" spans="1:13">
      <c r="A31" s="800"/>
      <c r="B31" s="546"/>
      <c r="C31" s="585"/>
      <c r="D31" s="586"/>
      <c r="E31" s="586"/>
      <c r="F31" s="586"/>
      <c r="G31" s="586"/>
      <c r="H31" s="586"/>
      <c r="I31" s="586"/>
      <c r="J31" s="586"/>
      <c r="K31" s="586"/>
      <c r="L31" s="586"/>
      <c r="M31" s="587"/>
    </row>
    <row r="32" spans="1:13">
      <c r="A32" s="800"/>
      <c r="B32" s="803" t="s">
        <v>569</v>
      </c>
      <c r="C32" s="607"/>
      <c r="D32" s="608"/>
      <c r="E32" s="608"/>
      <c r="F32" s="608"/>
      <c r="G32" s="608"/>
      <c r="H32" s="608"/>
      <c r="I32" s="608"/>
      <c r="J32" s="608"/>
      <c r="K32" s="608"/>
      <c r="L32" s="558"/>
      <c r="M32" s="559"/>
    </row>
    <row r="33" spans="1:13">
      <c r="A33" s="800"/>
      <c r="B33" s="804"/>
      <c r="C33" s="609" t="s">
        <v>570</v>
      </c>
      <c r="D33" s="610">
        <v>44927</v>
      </c>
      <c r="E33" s="611"/>
      <c r="F33" s="590" t="s">
        <v>571</v>
      </c>
      <c r="G33" s="610">
        <v>50770</v>
      </c>
      <c r="H33" s="611"/>
      <c r="I33" s="602"/>
      <c r="J33" s="611"/>
      <c r="K33" s="611"/>
      <c r="L33" s="561"/>
      <c r="M33" s="562"/>
    </row>
    <row r="34" spans="1:13">
      <c r="A34" s="800"/>
      <c r="B34" s="805"/>
      <c r="C34" s="585"/>
      <c r="D34" s="612"/>
      <c r="E34" s="613"/>
      <c r="F34" s="586"/>
      <c r="G34" s="613"/>
      <c r="H34" s="613"/>
      <c r="I34" s="614"/>
      <c r="J34" s="613"/>
      <c r="K34" s="613"/>
      <c r="L34" s="564"/>
      <c r="M34" s="565"/>
    </row>
    <row r="35" spans="1:13">
      <c r="A35" s="800"/>
      <c r="B35" s="803" t="s">
        <v>573</v>
      </c>
      <c r="C35" s="615"/>
      <c r="D35" s="616"/>
      <c r="E35" s="616"/>
      <c r="F35" s="616"/>
      <c r="G35" s="616"/>
      <c r="H35" s="616"/>
      <c r="I35" s="616"/>
      <c r="J35" s="616"/>
      <c r="K35" s="616"/>
      <c r="L35" s="616"/>
      <c r="M35" s="617"/>
    </row>
    <row r="36" spans="1:13">
      <c r="A36" s="800"/>
      <c r="B36" s="804"/>
      <c r="C36" s="618"/>
      <c r="D36" s="619">
        <v>2023</v>
      </c>
      <c r="E36" s="619"/>
      <c r="F36" s="619">
        <v>2024</v>
      </c>
      <c r="G36" s="619"/>
      <c r="H36" s="560">
        <v>2025</v>
      </c>
      <c r="I36" s="560"/>
      <c r="J36" s="560">
        <v>2026</v>
      </c>
      <c r="K36" s="619"/>
      <c r="L36" s="619">
        <v>2027</v>
      </c>
      <c r="M36" s="620"/>
    </row>
    <row r="37" spans="1:13" ht="16.5">
      <c r="A37" s="800"/>
      <c r="B37" s="804"/>
      <c r="C37" s="618"/>
      <c r="D37" s="806">
        <v>1</v>
      </c>
      <c r="E37" s="807"/>
      <c r="F37" s="808">
        <v>0</v>
      </c>
      <c r="G37" s="809"/>
      <c r="H37" s="808">
        <v>1</v>
      </c>
      <c r="I37" s="809"/>
      <c r="J37" s="808">
        <v>0</v>
      </c>
      <c r="K37" s="809"/>
      <c r="L37" s="808">
        <v>1</v>
      </c>
      <c r="M37" s="809"/>
    </row>
    <row r="38" spans="1:13">
      <c r="A38" s="800"/>
      <c r="B38" s="804"/>
      <c r="C38" s="618"/>
      <c r="D38" s="619">
        <v>2028</v>
      </c>
      <c r="E38" s="619"/>
      <c r="F38" s="619">
        <v>2029</v>
      </c>
      <c r="G38" s="619"/>
      <c r="H38" s="560">
        <v>2030</v>
      </c>
      <c r="I38" s="560"/>
      <c r="J38" s="560">
        <v>2031</v>
      </c>
      <c r="K38" s="619"/>
      <c r="L38" s="619">
        <v>2032</v>
      </c>
      <c r="M38" s="574"/>
    </row>
    <row r="39" spans="1:13">
      <c r="A39" s="800"/>
      <c r="B39" s="804"/>
      <c r="C39" s="618"/>
      <c r="D39" s="808">
        <v>0</v>
      </c>
      <c r="E39" s="809"/>
      <c r="F39" s="808">
        <v>1</v>
      </c>
      <c r="G39" s="809"/>
      <c r="H39" s="808">
        <v>0</v>
      </c>
      <c r="I39" s="809"/>
      <c r="J39" s="808">
        <v>1</v>
      </c>
      <c r="K39" s="809"/>
      <c r="L39" s="808">
        <v>0</v>
      </c>
      <c r="M39" s="809"/>
    </row>
    <row r="40" spans="1:13">
      <c r="A40" s="800"/>
      <c r="B40" s="804"/>
      <c r="C40" s="618"/>
      <c r="D40" s="619">
        <v>2033</v>
      </c>
      <c r="E40" s="619"/>
      <c r="F40" s="619">
        <v>2034</v>
      </c>
      <c r="G40" s="619"/>
      <c r="H40" s="560">
        <v>2035</v>
      </c>
      <c r="I40" s="560"/>
      <c r="J40" s="560">
        <v>2036</v>
      </c>
      <c r="K40" s="619"/>
      <c r="L40" s="619">
        <v>2037</v>
      </c>
      <c r="M40" s="574"/>
    </row>
    <row r="41" spans="1:13">
      <c r="A41" s="800"/>
      <c r="B41" s="804"/>
      <c r="C41" s="618"/>
      <c r="D41" s="808">
        <v>1</v>
      </c>
      <c r="E41" s="809"/>
      <c r="F41" s="808">
        <v>0</v>
      </c>
      <c r="G41" s="809"/>
      <c r="H41" s="808">
        <v>1</v>
      </c>
      <c r="I41" s="809"/>
      <c r="J41" s="808">
        <v>0</v>
      </c>
      <c r="K41" s="809"/>
      <c r="L41" s="808">
        <v>1</v>
      </c>
      <c r="M41" s="809"/>
    </row>
    <row r="42" spans="1:13">
      <c r="A42" s="800"/>
      <c r="B42" s="804"/>
      <c r="C42" s="618"/>
      <c r="D42" s="619">
        <v>2038</v>
      </c>
      <c r="E42" s="621"/>
      <c r="F42" s="622" t="s">
        <v>855</v>
      </c>
      <c r="G42" s="621"/>
      <c r="H42" s="623"/>
      <c r="I42" s="624"/>
      <c r="J42" s="623"/>
      <c r="K42" s="624"/>
      <c r="L42" s="623"/>
      <c r="M42" s="625"/>
    </row>
    <row r="43" spans="1:13" ht="16.5">
      <c r="A43" s="800"/>
      <c r="B43" s="804"/>
      <c r="C43" s="618"/>
      <c r="D43" s="808">
        <v>0</v>
      </c>
      <c r="E43" s="809"/>
      <c r="F43" s="806">
        <v>8</v>
      </c>
      <c r="G43" s="807"/>
      <c r="H43" s="810"/>
      <c r="I43" s="810"/>
      <c r="J43" s="626"/>
      <c r="K43" s="619"/>
      <c r="L43" s="626"/>
      <c r="M43" s="627"/>
    </row>
    <row r="44" spans="1:13">
      <c r="A44" s="800"/>
      <c r="B44" s="804"/>
      <c r="C44" s="628"/>
      <c r="D44" s="622"/>
      <c r="E44" s="621"/>
      <c r="F44" s="622"/>
      <c r="G44" s="621"/>
      <c r="H44" s="629"/>
      <c r="I44" s="630"/>
      <c r="J44" s="629"/>
      <c r="K44" s="630"/>
      <c r="L44" s="629"/>
      <c r="M44" s="631"/>
    </row>
    <row r="45" spans="1:13" ht="18" customHeight="1">
      <c r="A45" s="800"/>
      <c r="B45" s="803" t="s">
        <v>590</v>
      </c>
      <c r="C45" s="588"/>
      <c r="D45" s="589"/>
      <c r="E45" s="589"/>
      <c r="F45" s="589"/>
      <c r="G45" s="589"/>
      <c r="H45" s="589"/>
      <c r="I45" s="589"/>
      <c r="J45" s="589"/>
      <c r="K45" s="589"/>
      <c r="L45" s="561"/>
      <c r="M45" s="562"/>
    </row>
    <row r="46" spans="1:13">
      <c r="A46" s="800"/>
      <c r="B46" s="804"/>
      <c r="C46" s="632"/>
      <c r="D46" s="633" t="s">
        <v>425</v>
      </c>
      <c r="E46" s="634" t="s">
        <v>427</v>
      </c>
      <c r="F46" s="820" t="s">
        <v>591</v>
      </c>
      <c r="G46" s="821"/>
      <c r="H46" s="821"/>
      <c r="I46" s="821"/>
      <c r="J46" s="821"/>
      <c r="K46" s="635" t="s">
        <v>592</v>
      </c>
      <c r="L46" s="822"/>
      <c r="M46" s="823"/>
    </row>
    <row r="47" spans="1:13">
      <c r="A47" s="800"/>
      <c r="B47" s="804"/>
      <c r="C47" s="632"/>
      <c r="D47" s="636"/>
      <c r="E47" s="580" t="s">
        <v>643</v>
      </c>
      <c r="F47" s="820"/>
      <c r="G47" s="821"/>
      <c r="H47" s="821"/>
      <c r="I47" s="821"/>
      <c r="J47" s="821"/>
      <c r="K47" s="561"/>
      <c r="L47" s="824"/>
      <c r="M47" s="825"/>
    </row>
    <row r="48" spans="1:13">
      <c r="A48" s="800"/>
      <c r="B48" s="805"/>
      <c r="C48" s="637"/>
      <c r="D48" s="564"/>
      <c r="E48" s="564"/>
      <c r="F48" s="564"/>
      <c r="G48" s="564"/>
      <c r="H48" s="564"/>
      <c r="I48" s="564"/>
      <c r="J48" s="564"/>
      <c r="K48" s="564"/>
      <c r="L48" s="561"/>
      <c r="M48" s="562"/>
    </row>
    <row r="49" spans="1:13" ht="15.75" customHeight="1">
      <c r="A49" s="800"/>
      <c r="B49" s="545" t="s">
        <v>593</v>
      </c>
      <c r="C49" s="792" t="s">
        <v>1041</v>
      </c>
      <c r="D49" s="793"/>
      <c r="E49" s="793"/>
      <c r="F49" s="793"/>
      <c r="G49" s="793"/>
      <c r="H49" s="793"/>
      <c r="I49" s="793"/>
      <c r="J49" s="793"/>
      <c r="K49" s="793"/>
      <c r="L49" s="793"/>
      <c r="M49" s="794"/>
    </row>
    <row r="50" spans="1:13">
      <c r="A50" s="800"/>
      <c r="B50" s="567" t="s">
        <v>595</v>
      </c>
      <c r="C50" s="792" t="s">
        <v>1042</v>
      </c>
      <c r="D50" s="793"/>
      <c r="E50" s="793"/>
      <c r="F50" s="793"/>
      <c r="G50" s="793"/>
      <c r="H50" s="793"/>
      <c r="I50" s="793"/>
      <c r="J50" s="793"/>
      <c r="K50" s="793"/>
      <c r="L50" s="793"/>
      <c r="M50" s="794"/>
    </row>
    <row r="51" spans="1:13">
      <c r="A51" s="800"/>
      <c r="B51" s="567" t="s">
        <v>597</v>
      </c>
      <c r="C51" s="792">
        <v>0</v>
      </c>
      <c r="D51" s="793"/>
      <c r="E51" s="793"/>
      <c r="F51" s="793"/>
      <c r="G51" s="793"/>
      <c r="H51" s="793"/>
      <c r="I51" s="793"/>
      <c r="J51" s="793"/>
      <c r="K51" s="793"/>
      <c r="L51" s="793"/>
      <c r="M51" s="794"/>
    </row>
    <row r="52" spans="1:13">
      <c r="A52" s="800"/>
      <c r="B52" s="567" t="s">
        <v>598</v>
      </c>
      <c r="C52" s="792" t="s">
        <v>649</v>
      </c>
      <c r="D52" s="793"/>
      <c r="E52" s="793"/>
      <c r="F52" s="793"/>
      <c r="G52" s="793"/>
      <c r="H52" s="793"/>
      <c r="I52" s="793"/>
      <c r="J52" s="793"/>
      <c r="K52" s="793"/>
      <c r="L52" s="793"/>
      <c r="M52" s="794"/>
    </row>
    <row r="53" spans="1:13" ht="15.75" customHeight="1">
      <c r="A53" s="813" t="s">
        <v>338</v>
      </c>
      <c r="B53" s="638" t="s">
        <v>599</v>
      </c>
      <c r="C53" s="816" t="s">
        <v>1043</v>
      </c>
      <c r="D53" s="817"/>
      <c r="E53" s="817"/>
      <c r="F53" s="817"/>
      <c r="G53" s="817"/>
      <c r="H53" s="817"/>
      <c r="I53" s="817"/>
      <c r="J53" s="817"/>
      <c r="K53" s="817"/>
      <c r="L53" s="817"/>
      <c r="M53" s="818"/>
    </row>
    <row r="54" spans="1:13">
      <c r="A54" s="814"/>
      <c r="B54" s="638" t="s">
        <v>601</v>
      </c>
      <c r="C54" s="816" t="s">
        <v>1044</v>
      </c>
      <c r="D54" s="817"/>
      <c r="E54" s="817"/>
      <c r="F54" s="817"/>
      <c r="G54" s="817"/>
      <c r="H54" s="817"/>
      <c r="I54" s="817"/>
      <c r="J54" s="817"/>
      <c r="K54" s="817"/>
      <c r="L54" s="817"/>
      <c r="M54" s="818"/>
    </row>
    <row r="55" spans="1:13">
      <c r="A55" s="814"/>
      <c r="B55" s="638" t="s">
        <v>603</v>
      </c>
      <c r="C55" s="816" t="s">
        <v>374</v>
      </c>
      <c r="D55" s="817"/>
      <c r="E55" s="817"/>
      <c r="F55" s="817"/>
      <c r="G55" s="817"/>
      <c r="H55" s="817"/>
      <c r="I55" s="817"/>
      <c r="J55" s="817"/>
      <c r="K55" s="817"/>
      <c r="L55" s="817"/>
      <c r="M55" s="818"/>
    </row>
    <row r="56" spans="1:13" ht="15.75" customHeight="1">
      <c r="A56" s="814"/>
      <c r="B56" s="639" t="s">
        <v>604</v>
      </c>
      <c r="C56" s="816" t="s">
        <v>1045</v>
      </c>
      <c r="D56" s="817"/>
      <c r="E56" s="817"/>
      <c r="F56" s="817"/>
      <c r="G56" s="817"/>
      <c r="H56" s="817"/>
      <c r="I56" s="817"/>
      <c r="J56" s="817"/>
      <c r="K56" s="817"/>
      <c r="L56" s="817"/>
      <c r="M56" s="818"/>
    </row>
    <row r="57" spans="1:13" ht="15.75" customHeight="1">
      <c r="A57" s="814"/>
      <c r="B57" s="638" t="s">
        <v>605</v>
      </c>
      <c r="C57" s="819" t="s">
        <v>1046</v>
      </c>
      <c r="D57" s="817"/>
      <c r="E57" s="817"/>
      <c r="F57" s="817"/>
      <c r="G57" s="817"/>
      <c r="H57" s="817"/>
      <c r="I57" s="817"/>
      <c r="J57" s="817"/>
      <c r="K57" s="817"/>
      <c r="L57" s="817"/>
      <c r="M57" s="818"/>
    </row>
    <row r="58" spans="1:13" ht="16.5" thickBot="1">
      <c r="A58" s="815"/>
      <c r="B58" s="638" t="s">
        <v>607</v>
      </c>
      <c r="C58" s="816" t="s">
        <v>1047</v>
      </c>
      <c r="D58" s="817"/>
      <c r="E58" s="817"/>
      <c r="F58" s="817"/>
      <c r="G58" s="817"/>
      <c r="H58" s="817"/>
      <c r="I58" s="817"/>
      <c r="J58" s="817"/>
      <c r="K58" s="817"/>
      <c r="L58" s="817"/>
      <c r="M58" s="818"/>
    </row>
    <row r="59" spans="1:13" ht="15.75" customHeight="1">
      <c r="A59" s="813" t="s">
        <v>609</v>
      </c>
      <c r="B59" s="640" t="s">
        <v>610</v>
      </c>
      <c r="C59" s="816" t="s">
        <v>1048</v>
      </c>
      <c r="D59" s="817"/>
      <c r="E59" s="817"/>
      <c r="F59" s="817"/>
      <c r="G59" s="817"/>
      <c r="H59" s="817"/>
      <c r="I59" s="817"/>
      <c r="J59" s="817"/>
      <c r="K59" s="817"/>
      <c r="L59" s="817"/>
      <c r="M59" s="818"/>
    </row>
    <row r="60" spans="1:13" ht="30" customHeight="1">
      <c r="A60" s="814"/>
      <c r="B60" s="640" t="s">
        <v>612</v>
      </c>
      <c r="C60" s="816" t="s">
        <v>1049</v>
      </c>
      <c r="D60" s="817"/>
      <c r="E60" s="817"/>
      <c r="F60" s="817"/>
      <c r="G60" s="817"/>
      <c r="H60" s="817"/>
      <c r="I60" s="817"/>
      <c r="J60" s="817"/>
      <c r="K60" s="817"/>
      <c r="L60" s="817"/>
      <c r="M60" s="818"/>
    </row>
    <row r="61" spans="1:13" ht="30" customHeight="1" thickBot="1">
      <c r="A61" s="814"/>
      <c r="B61" s="641" t="s">
        <v>44</v>
      </c>
      <c r="C61" s="816" t="s">
        <v>374</v>
      </c>
      <c r="D61" s="817"/>
      <c r="E61" s="817"/>
      <c r="F61" s="817"/>
      <c r="G61" s="817"/>
      <c r="H61" s="817"/>
      <c r="I61" s="817"/>
      <c r="J61" s="817"/>
      <c r="K61" s="817"/>
      <c r="L61" s="817"/>
      <c r="M61" s="818"/>
    </row>
    <row r="62" spans="1:13" ht="16.5" thickBot="1">
      <c r="A62" s="642" t="s">
        <v>342</v>
      </c>
      <c r="B62" s="643"/>
      <c r="C62" s="826"/>
      <c r="D62" s="827"/>
      <c r="E62" s="827"/>
      <c r="F62" s="827"/>
      <c r="G62" s="827"/>
      <c r="H62" s="827"/>
      <c r="I62" s="827"/>
      <c r="J62" s="827"/>
      <c r="K62" s="827"/>
      <c r="L62" s="827"/>
      <c r="M62" s="828"/>
    </row>
  </sheetData>
  <mergeCells count="64">
    <mergeCell ref="A59:A61"/>
    <mergeCell ref="C59:M59"/>
    <mergeCell ref="C60:M60"/>
    <mergeCell ref="C61:M61"/>
    <mergeCell ref="C62:M62"/>
    <mergeCell ref="B14:B15"/>
    <mergeCell ref="C51:M51"/>
    <mergeCell ref="C52:M52"/>
    <mergeCell ref="A53:A58"/>
    <mergeCell ref="C53:M53"/>
    <mergeCell ref="C54:M54"/>
    <mergeCell ref="C55:M55"/>
    <mergeCell ref="C56:M56"/>
    <mergeCell ref="C57:M57"/>
    <mergeCell ref="C58:M58"/>
    <mergeCell ref="B45:B48"/>
    <mergeCell ref="F46:F47"/>
    <mergeCell ref="G46:J47"/>
    <mergeCell ref="L46:M47"/>
    <mergeCell ref="C49:M49"/>
    <mergeCell ref="C50:M50"/>
    <mergeCell ref="L39:M39"/>
    <mergeCell ref="D43:E43"/>
    <mergeCell ref="F43:G43"/>
    <mergeCell ref="H43:I43"/>
    <mergeCell ref="F37:G37"/>
    <mergeCell ref="H37:I37"/>
    <mergeCell ref="D41:E41"/>
    <mergeCell ref="F41:G41"/>
    <mergeCell ref="H41:I41"/>
    <mergeCell ref="J41:K41"/>
    <mergeCell ref="L41:M41"/>
    <mergeCell ref="C14:D14"/>
    <mergeCell ref="F14:M14"/>
    <mergeCell ref="A16:A52"/>
    <mergeCell ref="C16:M16"/>
    <mergeCell ref="C17:M17"/>
    <mergeCell ref="B18:B24"/>
    <mergeCell ref="B25:B28"/>
    <mergeCell ref="B32:B34"/>
    <mergeCell ref="B35:B44"/>
    <mergeCell ref="D37:E37"/>
    <mergeCell ref="J37:K37"/>
    <mergeCell ref="L37:M37"/>
    <mergeCell ref="D39:E39"/>
    <mergeCell ref="F39:G39"/>
    <mergeCell ref="H39:I39"/>
    <mergeCell ref="J39:K39"/>
    <mergeCell ref="C13:M13"/>
    <mergeCell ref="A2:A14"/>
    <mergeCell ref="C2:M2"/>
    <mergeCell ref="C3:M3"/>
    <mergeCell ref="F4:G4"/>
    <mergeCell ref="C7:D7"/>
    <mergeCell ref="I7:M7"/>
    <mergeCell ref="B8:B10"/>
    <mergeCell ref="C9:D9"/>
    <mergeCell ref="F9:G9"/>
    <mergeCell ref="I9:J9"/>
    <mergeCell ref="C10:D10"/>
    <mergeCell ref="F10:G10"/>
    <mergeCell ref="I10:J10"/>
    <mergeCell ref="C11:M11"/>
    <mergeCell ref="C12:M12"/>
  </mergeCells>
  <dataValidations disablePrompts="1" count="7">
    <dataValidation type="list" allowBlank="1" showInputMessage="1" showErrorMessage="1" sqref="I7:M7" xr:uid="{00000000-0002-0000-1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F4" xr:uid="{00000000-0002-0000-15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2000000}"/>
    <dataValidation allowBlank="1" showInputMessage="1" showErrorMessage="1" prompt="Identifique la meta ODS a que le apunta el indicador de producto. Seleccione de la lista desplegable." sqref="E14:E15" xr:uid="{00000000-0002-0000-1500-000003000000}"/>
    <dataValidation allowBlank="1" showInputMessage="1" showErrorMessage="1" prompt="Identifique el ODS a que le apunta el indicador de producto. Seleccione de la lista desplegable._x000a_" sqref="B14" xr:uid="{00000000-0002-0000-1500-000004000000}"/>
    <dataValidation allowBlank="1" showInputMessage="1" showErrorMessage="1" prompt="Incluir una ficha por cada indicador, ya sea de producto o de resultado" sqref="B1" xr:uid="{00000000-0002-0000-1500-000005000000}"/>
    <dataValidation allowBlank="1" showInputMessage="1" showErrorMessage="1" prompt="Seleccione de la lista desplegable" sqref="B4 B7 H7" xr:uid="{00000000-0002-0000-1500-000006000000}"/>
  </dataValidations>
  <hyperlinks>
    <hyperlink ref="C57" r:id="rId1" xr:uid="{00000000-0004-0000-1500-000000000000}"/>
  </hyperlinks>
  <pageMargins left="0.7" right="0.7" top="0.75" bottom="0.75" header="0.3" footer="0.3"/>
  <pageSetup paperSize="9" scale="45"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Z1000"/>
  <sheetViews>
    <sheetView view="pageBreakPreview" zoomScale="60" zoomScaleNormal="100" workbookViewId="0">
      <selection activeCell="C17" sqref="C17:M17"/>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acción'!AF31</f>
        <v>Aglomeraciones atendidas a través de la provisión de bienes o servicios públicos a nivel productivo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748</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183</v>
      </c>
      <c r="I4" s="711" t="s">
        <v>650</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749</v>
      </c>
      <c r="G9" s="692"/>
      <c r="H9" s="194"/>
      <c r="I9" s="722" t="s">
        <v>750</v>
      </c>
      <c r="J9" s="692"/>
      <c r="K9" s="194"/>
      <c r="L9" s="195"/>
      <c r="M9" s="196"/>
      <c r="N9" s="149"/>
      <c r="O9" s="149"/>
      <c r="P9" s="149"/>
      <c r="Q9" s="149"/>
      <c r="R9" s="149"/>
      <c r="S9" s="149"/>
      <c r="T9" s="149"/>
      <c r="U9" s="149"/>
      <c r="V9" s="149"/>
      <c r="W9" s="149"/>
      <c r="X9" s="149"/>
      <c r="Y9" s="149"/>
      <c r="Z9" s="149"/>
    </row>
    <row r="10" spans="1:26" ht="15.75" customHeight="1">
      <c r="A10" s="739"/>
      <c r="B10" s="745"/>
      <c r="C10" s="766" t="s">
        <v>534</v>
      </c>
      <c r="D10" s="767"/>
      <c r="E10" s="197"/>
      <c r="F10" s="768" t="s">
        <v>534</v>
      </c>
      <c r="G10" s="767"/>
      <c r="H10" s="197"/>
      <c r="I10" s="768" t="s">
        <v>534</v>
      </c>
      <c r="J10" s="767"/>
      <c r="K10" s="197"/>
      <c r="L10" s="198"/>
      <c r="M10" s="199"/>
      <c r="N10" s="149"/>
      <c r="O10" s="149"/>
      <c r="P10" s="149"/>
      <c r="Q10" s="149"/>
      <c r="R10" s="149"/>
      <c r="S10" s="149"/>
      <c r="T10" s="149"/>
      <c r="U10" s="149"/>
      <c r="V10" s="149"/>
      <c r="W10" s="149"/>
      <c r="X10" s="149"/>
      <c r="Y10" s="149"/>
      <c r="Z10" s="149"/>
    </row>
    <row r="11" spans="1:26" ht="15.75">
      <c r="A11" s="739"/>
      <c r="B11" s="181" t="s">
        <v>535</v>
      </c>
      <c r="C11" s="713" t="s">
        <v>751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752</v>
      </c>
      <c r="D12" s="666"/>
      <c r="E12" s="666"/>
      <c r="F12" s="666"/>
      <c r="G12" s="666"/>
      <c r="H12" s="666"/>
      <c r="I12" s="666"/>
      <c r="J12" s="666"/>
      <c r="K12" s="666"/>
      <c r="L12" s="666"/>
      <c r="M12" s="712"/>
      <c r="N12" s="163"/>
      <c r="O12" s="149"/>
      <c r="P12" s="149"/>
      <c r="Q12" s="149"/>
      <c r="R12" s="149"/>
      <c r="S12" s="149"/>
      <c r="T12" s="149"/>
      <c r="U12" s="149"/>
      <c r="V12" s="149"/>
      <c r="W12" s="149"/>
      <c r="X12" s="149"/>
      <c r="Y12" s="149"/>
      <c r="Z12" s="149"/>
    </row>
    <row r="13" spans="1:26" ht="15.75" customHeight="1">
      <c r="A13" s="739"/>
      <c r="B13" s="181" t="s">
        <v>539</v>
      </c>
      <c r="C13" s="714" t="str">
        <f>'Plan de acción'!C31</f>
        <v>3.1. Mayor aprovechamiento de los beneficios de las economías de aglomeración para mejorar la productividad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acción'!AG31</f>
        <v>Sumatoria del número de aglomeraciones atendidas a través de la provisión de bienes o servicios públicos a nivel productivo.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753</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05">
        <v>5</v>
      </c>
      <c r="E30" s="228"/>
      <c r="F30" s="229" t="s">
        <v>565</v>
      </c>
      <c r="G30" s="285">
        <v>2022</v>
      </c>
      <c r="H30" s="159"/>
      <c r="I30" s="231" t="s">
        <v>567</v>
      </c>
      <c r="J30" s="725" t="s">
        <v>181</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5</v>
      </c>
      <c r="E37" s="673"/>
      <c r="F37" s="754">
        <v>5</v>
      </c>
      <c r="G37" s="673"/>
      <c r="H37" s="754">
        <v>5</v>
      </c>
      <c r="I37" s="673"/>
      <c r="J37" s="754">
        <v>5</v>
      </c>
      <c r="K37" s="673"/>
      <c r="L37" s="754">
        <v>5</v>
      </c>
      <c r="M37" s="673"/>
      <c r="N37" s="149"/>
      <c r="O37" s="149"/>
      <c r="P37" s="149"/>
      <c r="Q37" s="149"/>
      <c r="R37" s="149"/>
      <c r="S37" s="149"/>
      <c r="T37" s="149"/>
      <c r="U37" s="149"/>
      <c r="V37" s="149"/>
      <c r="W37" s="149"/>
      <c r="X37" s="149"/>
      <c r="Y37" s="149"/>
      <c r="Z37" s="149"/>
    </row>
    <row r="38" spans="1:26" ht="15.75" customHeight="1">
      <c r="A38" s="739"/>
      <c r="B38" s="744"/>
      <c r="C38" s="208"/>
      <c r="D38" s="728" t="s">
        <v>579</v>
      </c>
      <c r="E38" s="729"/>
      <c r="F38" s="731" t="s">
        <v>580</v>
      </c>
      <c r="G38" s="732"/>
      <c r="H38" s="731" t="s">
        <v>581</v>
      </c>
      <c r="I38" s="732"/>
      <c r="J38" s="731" t="s">
        <v>582</v>
      </c>
      <c r="K38" s="732"/>
      <c r="L38" s="731" t="s">
        <v>583</v>
      </c>
      <c r="M38" s="733"/>
      <c r="N38" s="149"/>
      <c r="O38" s="149"/>
      <c r="P38" s="149"/>
      <c r="Q38" s="149"/>
      <c r="R38" s="149"/>
      <c r="S38" s="149"/>
      <c r="T38" s="149"/>
      <c r="U38" s="149"/>
      <c r="V38" s="149"/>
      <c r="W38" s="149"/>
      <c r="X38" s="149"/>
      <c r="Y38" s="149"/>
      <c r="Z38" s="149"/>
    </row>
    <row r="39" spans="1:26" ht="15.75" customHeight="1">
      <c r="A39" s="739"/>
      <c r="B39" s="744"/>
      <c r="C39" s="245"/>
      <c r="D39" s="754">
        <v>5</v>
      </c>
      <c r="E39" s="673"/>
      <c r="F39" s="754">
        <v>5</v>
      </c>
      <c r="G39" s="673"/>
      <c r="H39" s="754">
        <v>5</v>
      </c>
      <c r="I39" s="673"/>
      <c r="J39" s="754">
        <v>5</v>
      </c>
      <c r="K39" s="673"/>
      <c r="L39" s="754">
        <v>5</v>
      </c>
      <c r="M39" s="673"/>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54">
        <v>5</v>
      </c>
      <c r="E41" s="673"/>
      <c r="F41" s="754">
        <v>5</v>
      </c>
      <c r="G41" s="673"/>
      <c r="H41" s="754">
        <v>5</v>
      </c>
      <c r="I41" s="673"/>
      <c r="J41" s="754">
        <v>5</v>
      </c>
      <c r="K41" s="673"/>
      <c r="L41" s="754">
        <v>5</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5</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90" customHeight="1">
      <c r="A49" s="739"/>
      <c r="B49" s="181" t="s">
        <v>593</v>
      </c>
      <c r="C49" s="713" t="s">
        <v>976</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331" t="s">
        <v>181</v>
      </c>
      <c r="D50" s="283"/>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v>2022</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182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181</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184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183</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679</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0">
    <mergeCell ref="C6:M6"/>
    <mergeCell ref="C13:M13"/>
    <mergeCell ref="F38:G38"/>
    <mergeCell ref="H38:I38"/>
    <mergeCell ref="D39:E39"/>
    <mergeCell ref="F39:G39"/>
    <mergeCell ref="H39:I39"/>
    <mergeCell ref="J39:K39"/>
    <mergeCell ref="L39:M39"/>
    <mergeCell ref="C7:D7"/>
    <mergeCell ref="I7:M7"/>
    <mergeCell ref="C16:M16"/>
    <mergeCell ref="C17:M17"/>
    <mergeCell ref="C9:D9"/>
    <mergeCell ref="C10:D10"/>
    <mergeCell ref="D38:E38"/>
    <mergeCell ref="C2:M2"/>
    <mergeCell ref="C3:M3"/>
    <mergeCell ref="F4:G4"/>
    <mergeCell ref="I4:M4"/>
    <mergeCell ref="C5:M5"/>
    <mergeCell ref="C61:M61"/>
    <mergeCell ref="C62:M62"/>
    <mergeCell ref="C54:M54"/>
    <mergeCell ref="C55:M55"/>
    <mergeCell ref="C56:M56"/>
    <mergeCell ref="C57:M57"/>
    <mergeCell ref="C58:M58"/>
    <mergeCell ref="C59:M59"/>
    <mergeCell ref="C60:M60"/>
    <mergeCell ref="L40:M40"/>
    <mergeCell ref="D41:E41"/>
    <mergeCell ref="F41:G41"/>
    <mergeCell ref="L41:M41"/>
    <mergeCell ref="C53:M53"/>
    <mergeCell ref="F46:F47"/>
    <mergeCell ref="G46:J47"/>
    <mergeCell ref="L46:M47"/>
    <mergeCell ref="C49:M49"/>
    <mergeCell ref="H41:I41"/>
    <mergeCell ref="J41:K41"/>
    <mergeCell ref="D40:E40"/>
    <mergeCell ref="F40:G40"/>
    <mergeCell ref="H40:I40"/>
    <mergeCell ref="J40:K40"/>
    <mergeCell ref="D42:E42"/>
    <mergeCell ref="A53:A58"/>
    <mergeCell ref="A59:A61"/>
    <mergeCell ref="A2:A15"/>
    <mergeCell ref="B14:B15"/>
    <mergeCell ref="B18:B24"/>
    <mergeCell ref="B25:B28"/>
    <mergeCell ref="B32:B34"/>
    <mergeCell ref="B35:B44"/>
    <mergeCell ref="B45:B48"/>
    <mergeCell ref="A16:A52"/>
    <mergeCell ref="B8:B10"/>
    <mergeCell ref="D43:E43"/>
    <mergeCell ref="F37:G37"/>
    <mergeCell ref="H37:I37"/>
    <mergeCell ref="J37:K37"/>
    <mergeCell ref="F36:G36"/>
    <mergeCell ref="H36:I36"/>
    <mergeCell ref="J36:K36"/>
    <mergeCell ref="L36:M36"/>
    <mergeCell ref="J38:K38"/>
    <mergeCell ref="L38:M38"/>
    <mergeCell ref="L37:M37"/>
    <mergeCell ref="F9:G9"/>
    <mergeCell ref="I9:J9"/>
    <mergeCell ref="F10:G10"/>
    <mergeCell ref="I10:J10"/>
    <mergeCell ref="J30:L30"/>
    <mergeCell ref="C11:M11"/>
    <mergeCell ref="C12:M12"/>
    <mergeCell ref="C14:D14"/>
    <mergeCell ref="F14:M14"/>
    <mergeCell ref="C15:M15"/>
    <mergeCell ref="D36:E36"/>
    <mergeCell ref="D37:E37"/>
  </mergeCells>
  <dataValidations count="1">
    <dataValidation type="list" allowBlank="1" showErrorMessage="1" sqref="I7" xr:uid="{00000000-0002-0000-16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600-000001000000}">
          <x14:formula1>
            <xm:f>Desplegables!$I$4:$I$18</xm:f>
          </x14:formula1>
          <xm:sqref>C7</xm:sqref>
        </x14:dataValidation>
        <x14:dataValidation type="list" allowBlank="1" showErrorMessage="1" xr:uid="{00000000-0002-0000-1600-000002000000}">
          <x14:formula1>
            <xm:f>Desplegables!$B$50:$B$52</xm:f>
          </x14:formula1>
          <xm:sqref>G46</xm:sqref>
        </x14:dataValidation>
        <x14:dataValidation type="list" allowBlank="1" showErrorMessage="1" xr:uid="{00000000-0002-0000-1600-000003000000}">
          <x14:formula1>
            <xm:f>Desplegables!$L$24:$L$39</xm:f>
          </x14:formula1>
          <xm:sqref>C14</xm:sqref>
        </x14:dataValidation>
        <x14:dataValidation type="list" allowBlank="1" showErrorMessage="1" xr:uid="{00000000-0002-0000-1600-000004000000}">
          <x14:formula1>
            <xm:f>Desplegables!$B$45:$B$46</xm:f>
          </x14:formula1>
          <xm:sqref>C4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Z1000"/>
  <sheetViews>
    <sheetView view="pageBreakPreview" zoomScale="60" zoomScaleNormal="100" workbookViewId="0">
      <selection activeCell="C5" sqref="C5:M5"/>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acción'!AF32</f>
        <v>Zonas de la ciudad con la estrategia económica para incentivar las actividades económicas nocturnas y sus servicios asociados implementada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748</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183</v>
      </c>
      <c r="I4" s="711" t="s">
        <v>650</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2" t="s">
        <v>533</v>
      </c>
      <c r="D9" s="692"/>
      <c r="E9" s="194"/>
      <c r="F9" s="722" t="s">
        <v>754</v>
      </c>
      <c r="G9" s="692"/>
      <c r="H9" s="194"/>
      <c r="I9" s="722" t="s">
        <v>750</v>
      </c>
      <c r="J9" s="692"/>
      <c r="K9" s="194"/>
      <c r="L9" s="195"/>
      <c r="M9" s="196"/>
      <c r="N9" s="149"/>
      <c r="O9" s="149"/>
      <c r="P9" s="149"/>
      <c r="Q9" s="149"/>
      <c r="R9" s="149"/>
      <c r="S9" s="149"/>
      <c r="T9" s="149"/>
      <c r="U9" s="149"/>
      <c r="V9" s="149"/>
      <c r="W9" s="149"/>
      <c r="X9" s="149"/>
      <c r="Y9" s="149"/>
      <c r="Z9" s="149"/>
    </row>
    <row r="10" spans="1:26" ht="15.75" customHeight="1">
      <c r="A10" s="739"/>
      <c r="B10" s="745"/>
      <c r="C10" s="766" t="s">
        <v>534</v>
      </c>
      <c r="D10" s="767"/>
      <c r="E10" s="197"/>
      <c r="F10" s="768" t="s">
        <v>534</v>
      </c>
      <c r="G10" s="767"/>
      <c r="H10" s="197"/>
      <c r="I10" s="768" t="s">
        <v>534</v>
      </c>
      <c r="J10" s="767"/>
      <c r="K10" s="197"/>
      <c r="L10" s="198"/>
      <c r="M10" s="199"/>
      <c r="N10" s="149"/>
      <c r="O10" s="149"/>
      <c r="P10" s="149"/>
      <c r="Q10" s="149"/>
      <c r="R10" s="149"/>
      <c r="S10" s="149"/>
      <c r="T10" s="149"/>
      <c r="U10" s="149"/>
      <c r="V10" s="149"/>
      <c r="W10" s="149"/>
      <c r="X10" s="149"/>
      <c r="Y10" s="149"/>
      <c r="Z10" s="149"/>
    </row>
    <row r="11" spans="1:26" ht="15.75">
      <c r="A11" s="739"/>
      <c r="B11" s="181" t="s">
        <v>535</v>
      </c>
      <c r="C11" s="713" t="s">
        <v>755</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756</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31.5">
      <c r="A13" s="739"/>
      <c r="B13" s="181" t="s">
        <v>539</v>
      </c>
      <c r="C13" s="713" t="str">
        <f>'Plan de acción'!C32</f>
        <v>3.1. Mayor aprovechamiento de los beneficios de las economías de aglomeración para mejorar la productividad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acción'!AG32</f>
        <v>Sumatoria del número de zonas de la ciudad con la estrategia económica para incentivar las actividades económicas nocturnas y sus servicios asociados implementada.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757</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32.25" customHeight="1">
      <c r="A30" s="739"/>
      <c r="B30" s="222"/>
      <c r="C30" s="226" t="s">
        <v>564</v>
      </c>
      <c r="D30" s="305">
        <v>1</v>
      </c>
      <c r="E30" s="228"/>
      <c r="F30" s="229" t="s">
        <v>565</v>
      </c>
      <c r="G30" s="285">
        <v>2022</v>
      </c>
      <c r="H30" s="159"/>
      <c r="I30" s="231" t="s">
        <v>567</v>
      </c>
      <c r="J30" s="829" t="s">
        <v>181</v>
      </c>
      <c r="K30" s="669"/>
      <c r="L30" s="670"/>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2</v>
      </c>
      <c r="E37" s="673"/>
      <c r="F37" s="754">
        <v>2</v>
      </c>
      <c r="G37" s="673"/>
      <c r="H37" s="754">
        <v>2</v>
      </c>
      <c r="I37" s="673"/>
      <c r="J37" s="754">
        <v>2</v>
      </c>
      <c r="K37" s="673"/>
      <c r="L37" s="754">
        <v>2</v>
      </c>
      <c r="M37" s="673"/>
      <c r="N37" s="149"/>
      <c r="O37" s="149"/>
      <c r="P37" s="149"/>
      <c r="Q37" s="149"/>
      <c r="R37" s="149"/>
      <c r="S37" s="149"/>
      <c r="T37" s="149"/>
      <c r="U37" s="149"/>
      <c r="V37" s="149"/>
      <c r="W37" s="149"/>
      <c r="X37" s="149"/>
      <c r="Y37" s="149"/>
      <c r="Z37" s="149"/>
    </row>
    <row r="38" spans="1:26" ht="15.75" customHeight="1">
      <c r="A38" s="739"/>
      <c r="B38" s="744"/>
      <c r="C38" s="208"/>
      <c r="D38" s="728" t="s">
        <v>579</v>
      </c>
      <c r="E38" s="729"/>
      <c r="F38" s="731" t="s">
        <v>580</v>
      </c>
      <c r="G38" s="732"/>
      <c r="H38" s="731" t="s">
        <v>581</v>
      </c>
      <c r="I38" s="732"/>
      <c r="J38" s="731" t="s">
        <v>582</v>
      </c>
      <c r="K38" s="732"/>
      <c r="L38" s="731" t="s">
        <v>583</v>
      </c>
      <c r="M38" s="733"/>
      <c r="N38" s="149"/>
      <c r="O38" s="149"/>
      <c r="P38" s="149"/>
      <c r="Q38" s="149"/>
      <c r="R38" s="149"/>
      <c r="S38" s="149"/>
      <c r="T38" s="149"/>
      <c r="U38" s="149"/>
      <c r="V38" s="149"/>
      <c r="W38" s="149"/>
      <c r="X38" s="149"/>
      <c r="Y38" s="149"/>
      <c r="Z38" s="149"/>
    </row>
    <row r="39" spans="1:26" ht="15.75" customHeight="1">
      <c r="A39" s="739"/>
      <c r="B39" s="744"/>
      <c r="C39" s="245"/>
      <c r="D39" s="754">
        <v>2</v>
      </c>
      <c r="E39" s="673"/>
      <c r="F39" s="754">
        <v>2</v>
      </c>
      <c r="G39" s="673"/>
      <c r="H39" s="754">
        <v>2</v>
      </c>
      <c r="I39" s="673"/>
      <c r="J39" s="754">
        <v>2</v>
      </c>
      <c r="K39" s="673"/>
      <c r="L39" s="754">
        <v>2</v>
      </c>
      <c r="M39" s="673"/>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54">
        <v>2</v>
      </c>
      <c r="E41" s="673"/>
      <c r="F41" s="754">
        <v>2</v>
      </c>
      <c r="G41" s="673"/>
      <c r="H41" s="754">
        <v>2</v>
      </c>
      <c r="I41" s="673"/>
      <c r="J41" s="754">
        <v>2</v>
      </c>
      <c r="K41" s="673"/>
      <c r="L41" s="754">
        <v>2</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2</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977</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331" t="s">
        <v>181</v>
      </c>
      <c r="D50" s="283"/>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v>2022</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182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181</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184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183</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679</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A16:A52"/>
    <mergeCell ref="A53:A58"/>
    <mergeCell ref="A59:A61"/>
    <mergeCell ref="A2:A15"/>
    <mergeCell ref="B14:B15"/>
    <mergeCell ref="B18:B24"/>
    <mergeCell ref="B25:B28"/>
    <mergeCell ref="B32:B34"/>
    <mergeCell ref="B35:B44"/>
    <mergeCell ref="B45:B48"/>
    <mergeCell ref="B8:B10"/>
    <mergeCell ref="C58:M58"/>
    <mergeCell ref="C59:M59"/>
    <mergeCell ref="C60:M60"/>
    <mergeCell ref="C61:M61"/>
    <mergeCell ref="C62:M62"/>
    <mergeCell ref="D42:E42"/>
    <mergeCell ref="D43:E43"/>
    <mergeCell ref="C56:M56"/>
    <mergeCell ref="C57:M57"/>
    <mergeCell ref="F46:F47"/>
    <mergeCell ref="G46:J47"/>
    <mergeCell ref="L46:M47"/>
    <mergeCell ref="C49:M49"/>
    <mergeCell ref="C53:M53"/>
    <mergeCell ref="C54:M54"/>
    <mergeCell ref="C55:M55"/>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17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700-000001000000}">
          <x14:formula1>
            <xm:f>Desplegables!$I$4:$I$18</xm:f>
          </x14:formula1>
          <xm:sqref>C7</xm:sqref>
        </x14:dataValidation>
        <x14:dataValidation type="list" allowBlank="1" showErrorMessage="1" xr:uid="{00000000-0002-0000-1700-000002000000}">
          <x14:formula1>
            <xm:f>Desplegables!$B$50:$B$52</xm:f>
          </x14:formula1>
          <xm:sqref>G46</xm:sqref>
        </x14:dataValidation>
        <x14:dataValidation type="list" allowBlank="1" showErrorMessage="1" xr:uid="{00000000-0002-0000-1700-000003000000}">
          <x14:formula1>
            <xm:f>Desplegables!$L$24:$L$39</xm:f>
          </x14:formula1>
          <xm:sqref>C14</xm:sqref>
        </x14:dataValidation>
        <x14:dataValidation type="list" allowBlank="1" showErrorMessage="1" xr:uid="{00000000-0002-0000-1700-000004000000}">
          <x14:formula1>
            <xm:f>Desplegables!$B$45:$B$46</xm:f>
          </x14:formula1>
          <xm:sqref>C4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Z1000"/>
  <sheetViews>
    <sheetView view="pageBreakPreview" zoomScale="60" zoomScaleNormal="100" workbookViewId="0">
      <selection activeCell="I4" sqref="I4:M4"/>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acción'!AF33</f>
        <v>Acompañamientos técnicos para el acceso a servicios productivos dirigidos al fortalecimiento de la vocación económica de los distritos creativos de la ciudad.</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748</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167</v>
      </c>
      <c r="I4" s="711" t="s">
        <v>758</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759</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371</v>
      </c>
      <c r="D7" s="715"/>
      <c r="E7" s="187"/>
      <c r="F7" s="187"/>
      <c r="G7" s="188"/>
      <c r="H7" s="189" t="s">
        <v>44</v>
      </c>
      <c r="I7" s="720" t="s">
        <v>393</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760</v>
      </c>
      <c r="D9" s="692"/>
      <c r="E9" s="194"/>
      <c r="F9" s="722" t="s">
        <v>533</v>
      </c>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761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21.5" customHeight="1">
      <c r="A12" s="739"/>
      <c r="B12" s="181" t="s">
        <v>537</v>
      </c>
      <c r="C12" s="713" t="s">
        <v>762</v>
      </c>
      <c r="D12" s="666"/>
      <c r="E12" s="666"/>
      <c r="F12" s="666"/>
      <c r="G12" s="666"/>
      <c r="H12" s="666"/>
      <c r="I12" s="666"/>
      <c r="J12" s="666"/>
      <c r="K12" s="666"/>
      <c r="L12" s="666"/>
      <c r="M12" s="712"/>
      <c r="N12" s="163"/>
      <c r="O12" s="149"/>
      <c r="P12" s="149"/>
      <c r="Q12" s="149"/>
      <c r="R12" s="149"/>
      <c r="S12" s="149"/>
      <c r="T12" s="149"/>
      <c r="U12" s="149"/>
      <c r="V12" s="149"/>
      <c r="W12" s="149"/>
      <c r="X12" s="149"/>
      <c r="Y12" s="149"/>
      <c r="Z12" s="149"/>
    </row>
    <row r="13" spans="1:26" ht="15.75" customHeight="1">
      <c r="A13" s="739"/>
      <c r="B13" s="181" t="s">
        <v>539</v>
      </c>
      <c r="C13" s="713" t="str">
        <f>'Plan de acción'!C33</f>
        <v>3.1. Mayor aprovechamiento de los beneficios de las economías de aglomeración para mejorar la productividad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acción'!AG33</f>
        <v>Sumatoria del número de acompañamientos técnicos prestados para el acceso a servicios productivos dirigidos al fortalecimiento de la vocación económica de los distritos creativos de la ciudad.</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763</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32" t="s">
        <v>649</v>
      </c>
      <c r="E30" s="228"/>
      <c r="F30" s="333" t="s">
        <v>565</v>
      </c>
      <c r="G30" s="230" t="s">
        <v>649</v>
      </c>
      <c r="H30" s="159"/>
      <c r="I30" s="231" t="s">
        <v>567</v>
      </c>
      <c r="J30" s="754" t="s">
        <v>764</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830">
        <v>1</v>
      </c>
      <c r="E37" s="712"/>
      <c r="F37" s="830">
        <v>1</v>
      </c>
      <c r="G37" s="712"/>
      <c r="H37" s="830">
        <v>1</v>
      </c>
      <c r="I37" s="712"/>
      <c r="J37" s="830">
        <v>1</v>
      </c>
      <c r="K37" s="712"/>
      <c r="L37" s="830">
        <v>1</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31" t="s">
        <v>580</v>
      </c>
      <c r="G38" s="732"/>
      <c r="H38" s="731" t="s">
        <v>581</v>
      </c>
      <c r="I38" s="732"/>
      <c r="J38" s="731" t="s">
        <v>582</v>
      </c>
      <c r="K38" s="732"/>
      <c r="L38" s="731" t="s">
        <v>583</v>
      </c>
      <c r="M38" s="733"/>
      <c r="N38" s="149"/>
      <c r="O38" s="149"/>
      <c r="P38" s="149"/>
      <c r="Q38" s="149"/>
      <c r="R38" s="149"/>
      <c r="S38" s="149"/>
      <c r="T38" s="149"/>
      <c r="U38" s="149"/>
      <c r="V38" s="149"/>
      <c r="W38" s="149"/>
      <c r="X38" s="149"/>
      <c r="Y38" s="149"/>
      <c r="Z38" s="149"/>
    </row>
    <row r="39" spans="1:26" ht="15.75" customHeight="1">
      <c r="A39" s="739"/>
      <c r="B39" s="744"/>
      <c r="C39" s="245"/>
      <c r="D39" s="830">
        <v>1</v>
      </c>
      <c r="E39" s="712"/>
      <c r="F39" s="830">
        <v>1</v>
      </c>
      <c r="G39" s="712"/>
      <c r="H39" s="830">
        <v>1</v>
      </c>
      <c r="I39" s="712"/>
      <c r="J39" s="830">
        <v>1</v>
      </c>
      <c r="K39" s="712"/>
      <c r="L39" s="830">
        <v>1</v>
      </c>
      <c r="M39" s="712"/>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830">
        <v>1</v>
      </c>
      <c r="E41" s="712"/>
      <c r="F41" s="830">
        <v>1</v>
      </c>
      <c r="G41" s="712"/>
      <c r="H41" s="830">
        <v>1</v>
      </c>
      <c r="I41" s="712"/>
      <c r="J41" s="830">
        <v>1</v>
      </c>
      <c r="K41" s="712"/>
      <c r="L41" s="830">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830">
        <v>1</v>
      </c>
      <c r="E43" s="712"/>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765</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23" t="s">
        <v>764</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723" t="s">
        <v>766</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767</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768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769</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770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771</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831" t="s">
        <v>772</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831" t="s">
        <v>773</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831"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831" t="s">
        <v>769</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C61:M61"/>
    <mergeCell ref="C62:M62"/>
    <mergeCell ref="C11:M11"/>
    <mergeCell ref="C12:M12"/>
    <mergeCell ref="C56:M56"/>
    <mergeCell ref="C57:M57"/>
    <mergeCell ref="C58:M58"/>
    <mergeCell ref="C59:M59"/>
    <mergeCell ref="C60:M60"/>
    <mergeCell ref="D42:E42"/>
    <mergeCell ref="D43:E43"/>
    <mergeCell ref="C54:M54"/>
    <mergeCell ref="C55:M55"/>
    <mergeCell ref="F46:F47"/>
    <mergeCell ref="G46:J47"/>
    <mergeCell ref="L46:M47"/>
    <mergeCell ref="A16:A52"/>
    <mergeCell ref="A53:A58"/>
    <mergeCell ref="A59:A61"/>
    <mergeCell ref="A2:A15"/>
    <mergeCell ref="B14:B15"/>
    <mergeCell ref="B18:B24"/>
    <mergeCell ref="B25:B28"/>
    <mergeCell ref="B32:B34"/>
    <mergeCell ref="B35:B44"/>
    <mergeCell ref="B45:B48"/>
    <mergeCell ref="B8:B10"/>
    <mergeCell ref="C49:M49"/>
    <mergeCell ref="C50:M50"/>
    <mergeCell ref="C52:M52"/>
    <mergeCell ref="C53:M53"/>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18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800-000001000000}">
          <x14:formula1>
            <xm:f>Desplegables!$I$4:$I$18</xm:f>
          </x14:formula1>
          <xm:sqref>C7</xm:sqref>
        </x14:dataValidation>
        <x14:dataValidation type="list" allowBlank="1" showErrorMessage="1" xr:uid="{00000000-0002-0000-1800-000002000000}">
          <x14:formula1>
            <xm:f>Desplegables!$B$50:$B$52</xm:f>
          </x14:formula1>
          <xm:sqref>G46</xm:sqref>
        </x14:dataValidation>
        <x14:dataValidation type="list" allowBlank="1" showErrorMessage="1" xr:uid="{00000000-0002-0000-1800-000003000000}">
          <x14:formula1>
            <xm:f>Desplegables!$L$24:$L$39</xm:f>
          </x14:formula1>
          <xm:sqref>C14</xm:sqref>
        </x14:dataValidation>
        <x14:dataValidation type="list" allowBlank="1" showErrorMessage="1" xr:uid="{00000000-0002-0000-1800-000004000000}">
          <x14:formula1>
            <xm:f>Desplegables!$B$45:$B$46</xm:f>
          </x14:formula1>
          <xm:sqref>C4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Z1000"/>
  <sheetViews>
    <sheetView view="pageBreakPreview" zoomScale="60" zoomScaleNormal="100" workbookViewId="0">
      <selection activeCell="I4" sqref="I4:M4"/>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6.5" customHeight="1">
      <c r="A2" s="741" t="s">
        <v>522</v>
      </c>
      <c r="B2" s="180" t="s">
        <v>523</v>
      </c>
      <c r="C2" s="707" t="str">
        <f>'Plan de acción'!AF34</f>
        <v>Tasa de distritos de innovación con servicios para el fortalecimiento de su vocación económica</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748</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171</v>
      </c>
      <c r="I4" s="711" t="s">
        <v>662</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961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774</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acción'!C34</f>
        <v>3.1. Mayor aprovechamiento de los beneficios de las economías de aglomeración para mejorar la productividad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acción'!AG34</f>
        <v>(Número de distritos de innovación con servicios productivos para el fortalecimiento de su vocación económica / Número total de distritos de innovación de la ciudad) * 100</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334">
        <v>1</v>
      </c>
      <c r="E30" s="159"/>
      <c r="F30" s="231" t="s">
        <v>565</v>
      </c>
      <c r="G30" s="285">
        <v>2022</v>
      </c>
      <c r="H30" s="159"/>
      <c r="I30" s="231" t="s">
        <v>567</v>
      </c>
      <c r="J30" s="725" t="s">
        <v>672</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v>2028</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1</v>
      </c>
      <c r="E37" s="673"/>
      <c r="F37" s="762">
        <v>1</v>
      </c>
      <c r="G37" s="673"/>
      <c r="H37" s="762">
        <v>1</v>
      </c>
      <c r="I37" s="673"/>
      <c r="J37" s="762">
        <v>1</v>
      </c>
      <c r="K37" s="673"/>
      <c r="L37" s="762">
        <f>J37</f>
        <v>1</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08"/>
      <c r="D39" s="762">
        <v>1</v>
      </c>
      <c r="E39" s="673"/>
      <c r="F39" s="762">
        <v>1</v>
      </c>
      <c r="G39" s="673"/>
      <c r="H39" s="762">
        <v>1</v>
      </c>
      <c r="I39" s="673"/>
      <c r="J39" s="762">
        <v>1</v>
      </c>
      <c r="K39" s="673"/>
      <c r="L39" s="762">
        <f>J39</f>
        <v>1</v>
      </c>
      <c r="M39" s="712"/>
      <c r="N39" s="149"/>
      <c r="O39" s="149"/>
      <c r="P39" s="149"/>
      <c r="Q39" s="149"/>
      <c r="R39" s="149"/>
      <c r="S39" s="149"/>
      <c r="T39" s="149"/>
      <c r="U39" s="149"/>
      <c r="V39" s="149"/>
      <c r="W39" s="149"/>
      <c r="X39" s="149"/>
      <c r="Y39" s="149"/>
      <c r="Z39" s="149"/>
    </row>
    <row r="40" spans="1:26" ht="15.75" customHeight="1">
      <c r="A40" s="739"/>
      <c r="B40" s="744"/>
      <c r="C40" s="208"/>
      <c r="D40" s="728" t="s">
        <v>584</v>
      </c>
      <c r="E40" s="729"/>
      <c r="F40" s="728" t="s">
        <v>585</v>
      </c>
      <c r="G40" s="729"/>
      <c r="H40" s="731" t="s">
        <v>586</v>
      </c>
      <c r="I40" s="732"/>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45"/>
      <c r="D41" s="762">
        <v>1</v>
      </c>
      <c r="E41" s="673"/>
      <c r="F41" s="762">
        <v>1</v>
      </c>
      <c r="G41" s="673"/>
      <c r="H41" s="762">
        <v>1</v>
      </c>
      <c r="I41" s="673"/>
      <c r="J41" s="762">
        <v>1</v>
      </c>
      <c r="K41" s="673"/>
      <c r="L41" s="762">
        <f>J41</f>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1</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775</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672</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t="s">
        <v>622</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670</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776</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tr">
        <f>'Plan de acción'!DX18</f>
        <v>Subdirección de Innovación y Productividad</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673</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23" t="s">
        <v>674</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0:M50"/>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19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900-000001000000}">
          <x14:formula1>
            <xm:f>Desplegables!$I$4:$I$18</xm:f>
          </x14:formula1>
          <xm:sqref>C7</xm:sqref>
        </x14:dataValidation>
        <x14:dataValidation type="list" allowBlank="1" showErrorMessage="1" xr:uid="{00000000-0002-0000-1900-000002000000}">
          <x14:formula1>
            <xm:f>Desplegables!$B$50:$B$52</xm:f>
          </x14:formula1>
          <xm:sqref>G46</xm:sqref>
        </x14:dataValidation>
        <x14:dataValidation type="list" allowBlank="1" showErrorMessage="1" xr:uid="{00000000-0002-0000-1900-000003000000}">
          <x14:formula1>
            <xm:f>Desplegables!$L$24:$L$39</xm:f>
          </x14:formula1>
          <xm:sqref>C14</xm:sqref>
        </x14:dataValidation>
        <x14:dataValidation type="list" allowBlank="1" showErrorMessage="1" xr:uid="{00000000-0002-0000-1900-000004000000}">
          <x14:formula1>
            <xm:f>Desplegables!$B$45:$B$46</xm:f>
          </x14:formula1>
          <xm:sqref>C4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Z1000"/>
  <sheetViews>
    <sheetView view="pageBreakPreview" zoomScale="60" zoomScaleNormal="100" workbookViewId="0">
      <selection activeCell="C13" sqref="C13:M13"/>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acción'!AF35</f>
        <v>Intervenciones de aprovechamiento económico del espacio público y operaciones urbanas integrales coherentes con la vocación económica (Porcentaje/Creciente).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748</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121</v>
      </c>
      <c r="I4" s="711" t="s">
        <v>777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778</v>
      </c>
      <c r="G9" s="692"/>
      <c r="H9" s="194"/>
      <c r="I9" s="722" t="s">
        <v>779</v>
      </c>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780</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781</v>
      </c>
      <c r="D12" s="666"/>
      <c r="E12" s="666"/>
      <c r="F12" s="666"/>
      <c r="G12" s="666"/>
      <c r="H12" s="666"/>
      <c r="I12" s="666"/>
      <c r="J12" s="666"/>
      <c r="K12" s="666"/>
      <c r="L12" s="666"/>
      <c r="M12" s="712"/>
      <c r="N12" s="163"/>
      <c r="O12" s="163"/>
      <c r="P12" s="163"/>
      <c r="Q12" s="149"/>
      <c r="R12" s="149"/>
      <c r="S12" s="149"/>
      <c r="T12" s="149"/>
      <c r="U12" s="149"/>
      <c r="V12" s="149"/>
      <c r="W12" s="149"/>
      <c r="X12" s="149"/>
      <c r="Y12" s="149"/>
      <c r="Z12" s="149"/>
    </row>
    <row r="13" spans="1:26" ht="15.75" customHeight="1">
      <c r="A13" s="739"/>
      <c r="B13" s="181" t="s">
        <v>539</v>
      </c>
      <c r="C13" s="713" t="str">
        <f>'Plan de acción'!C35</f>
        <v>3.1. Mayor aprovechamiento de los beneficios de las economías de aglomeración para mejorar la productividad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07" t="str">
        <f>'Plan de acción'!AG35</f>
        <v>(Número de intervenciones de aprovechamiento económico del espacio público y operaciones urbanas integrales coherentes con la vocación económica/Número total de intervenciones de aprovechamiento económico del espacio público y operaciones urbanas integrales)*100</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 r="A30" s="739"/>
      <c r="B30" s="222"/>
      <c r="C30" s="226" t="s">
        <v>564</v>
      </c>
      <c r="D30" s="315" t="s">
        <v>649</v>
      </c>
      <c r="E30" s="159"/>
      <c r="F30" s="231" t="s">
        <v>565</v>
      </c>
      <c r="G30" s="212" t="s">
        <v>649</v>
      </c>
      <c r="H30" s="159"/>
      <c r="I30" s="231" t="s">
        <v>567</v>
      </c>
      <c r="J30" s="725" t="s">
        <v>227</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0.25</v>
      </c>
      <c r="E37" s="673"/>
      <c r="F37" s="762">
        <v>0.5</v>
      </c>
      <c r="G37" s="673"/>
      <c r="H37" s="762">
        <v>0.75</v>
      </c>
      <c r="I37" s="673"/>
      <c r="J37" s="762">
        <v>1</v>
      </c>
      <c r="K37" s="673"/>
      <c r="L37" s="762">
        <v>1</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62">
        <v>1</v>
      </c>
      <c r="E39" s="673"/>
      <c r="F39" s="762">
        <v>1</v>
      </c>
      <c r="G39" s="673"/>
      <c r="H39" s="762">
        <v>1</v>
      </c>
      <c r="I39" s="673"/>
      <c r="J39" s="762">
        <v>1</v>
      </c>
      <c r="K39" s="673"/>
      <c r="L39" s="762">
        <v>1</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57" t="s">
        <v>586</v>
      </c>
      <c r="I40" s="758"/>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62">
        <v>1</v>
      </c>
      <c r="E41" s="673"/>
      <c r="F41" s="762">
        <v>1</v>
      </c>
      <c r="G41" s="673"/>
      <c r="H41" s="762">
        <v>1</v>
      </c>
      <c r="I41" s="673"/>
      <c r="J41" s="762">
        <v>1</v>
      </c>
      <c r="K41" s="673"/>
      <c r="L41" s="762">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1</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782</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227</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t="s">
        <v>622</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783</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747</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227</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229</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0:M50"/>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1A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A00-000001000000}">
          <x14:formula1>
            <xm:f>Desplegables!$I$4:$I$18</xm:f>
          </x14:formula1>
          <xm:sqref>C7</xm:sqref>
        </x14:dataValidation>
        <x14:dataValidation type="list" allowBlank="1" showErrorMessage="1" xr:uid="{00000000-0002-0000-1A00-000002000000}">
          <x14:formula1>
            <xm:f>Desplegables!$B$50:$B$52</xm:f>
          </x14:formula1>
          <xm:sqref>G46</xm:sqref>
        </x14:dataValidation>
        <x14:dataValidation type="list" allowBlank="1" showErrorMessage="1" xr:uid="{00000000-0002-0000-1A00-000003000000}">
          <x14:formula1>
            <xm:f>Desplegables!$L$24:$L$39</xm:f>
          </x14:formula1>
          <xm:sqref>C14</xm:sqref>
        </x14:dataValidation>
        <x14:dataValidation type="list" allowBlank="1" showErrorMessage="1" xr:uid="{00000000-0002-0000-1A00-000004000000}">
          <x14:formula1>
            <xm:f>Desplegables!$B$45:$B$46</xm:f>
          </x14:formula1>
          <xm:sqref>C4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sheetPr>
  <dimension ref="A1:Z1000"/>
  <sheetViews>
    <sheetView view="pageBreakPreview" zoomScale="60" zoomScaleNormal="100" workbookViewId="0">
      <selection activeCell="C12" sqref="C12:M12"/>
    </sheetView>
  </sheetViews>
  <sheetFormatPr baseColWidth="10" defaultColWidth="14.42578125" defaultRowHeight="15" customHeight="1"/>
  <cols>
    <col min="1" max="1" width="25.140625" style="440" customWidth="1"/>
    <col min="2" max="2" width="39.140625" style="440" customWidth="1"/>
    <col min="3" max="13" width="11.42578125" style="440" customWidth="1"/>
    <col min="14" max="26" width="10.5703125" style="440" customWidth="1"/>
    <col min="27" max="16384" width="14.42578125" style="440"/>
  </cols>
  <sheetData>
    <row r="1" spans="1:26" ht="15.75" customHeight="1" thickBot="1">
      <c r="A1" s="435"/>
      <c r="B1" s="436" t="s">
        <v>521</v>
      </c>
      <c r="C1" s="437"/>
      <c r="D1" s="437"/>
      <c r="E1" s="437"/>
      <c r="F1" s="437"/>
      <c r="G1" s="437"/>
      <c r="H1" s="437"/>
      <c r="I1" s="437"/>
      <c r="J1" s="437"/>
      <c r="K1" s="437"/>
      <c r="L1" s="437"/>
      <c r="M1" s="438"/>
      <c r="N1" s="439"/>
      <c r="O1" s="439"/>
      <c r="P1" s="439"/>
      <c r="Q1" s="439"/>
      <c r="R1" s="439"/>
      <c r="S1" s="439"/>
      <c r="T1" s="439"/>
      <c r="U1" s="439"/>
      <c r="V1" s="439"/>
      <c r="W1" s="439"/>
      <c r="X1" s="439"/>
      <c r="Y1" s="439"/>
      <c r="Z1" s="439"/>
    </row>
    <row r="2" spans="1:26" ht="15.75" customHeight="1">
      <c r="A2" s="832" t="s">
        <v>522</v>
      </c>
      <c r="B2" s="441" t="s">
        <v>523</v>
      </c>
      <c r="C2" s="834" t="str">
        <f>'Plan de acción'!AF36</f>
        <v>Plan estratégico para el fomento de la industria manufacturera formulado y presentado para su aprobación y adopción (Porcentaje/Creciente).</v>
      </c>
      <c r="D2" s="835"/>
      <c r="E2" s="835"/>
      <c r="F2" s="835"/>
      <c r="G2" s="835"/>
      <c r="H2" s="835"/>
      <c r="I2" s="835"/>
      <c r="J2" s="835"/>
      <c r="K2" s="835"/>
      <c r="L2" s="835"/>
      <c r="M2" s="836"/>
      <c r="N2" s="439"/>
      <c r="O2" s="439"/>
      <c r="P2" s="439"/>
      <c r="Q2" s="439"/>
      <c r="R2" s="439"/>
      <c r="S2" s="439"/>
      <c r="T2" s="439"/>
      <c r="U2" s="439"/>
      <c r="V2" s="439"/>
      <c r="W2" s="439"/>
      <c r="X2" s="439"/>
      <c r="Y2" s="439"/>
      <c r="Z2" s="439"/>
    </row>
    <row r="3" spans="1:26" ht="15.75" customHeight="1">
      <c r="A3" s="833"/>
      <c r="B3" s="442" t="s">
        <v>524</v>
      </c>
      <c r="C3" s="837" t="s">
        <v>748</v>
      </c>
      <c r="D3" s="838"/>
      <c r="E3" s="838"/>
      <c r="F3" s="838"/>
      <c r="G3" s="838"/>
      <c r="H3" s="838"/>
      <c r="I3" s="838"/>
      <c r="J3" s="838"/>
      <c r="K3" s="838"/>
      <c r="L3" s="838"/>
      <c r="M3" s="839"/>
      <c r="N3" s="439"/>
      <c r="O3" s="439"/>
      <c r="P3" s="439"/>
      <c r="Q3" s="439"/>
      <c r="R3" s="439"/>
      <c r="S3" s="439"/>
      <c r="T3" s="439"/>
      <c r="U3" s="439"/>
      <c r="V3" s="439"/>
      <c r="W3" s="439"/>
      <c r="X3" s="439"/>
      <c r="Y3" s="439"/>
      <c r="Z3" s="439"/>
    </row>
    <row r="4" spans="1:26" ht="15.75" customHeight="1">
      <c r="A4" s="833"/>
      <c r="B4" s="443" t="s">
        <v>38</v>
      </c>
      <c r="C4" s="528" t="s">
        <v>425</v>
      </c>
      <c r="D4" s="444"/>
      <c r="E4" s="445"/>
      <c r="F4" s="840" t="s">
        <v>39</v>
      </c>
      <c r="G4" s="841"/>
      <c r="H4" s="186">
        <v>183</v>
      </c>
      <c r="I4" s="711" t="s">
        <v>650</v>
      </c>
      <c r="J4" s="666"/>
      <c r="K4" s="666"/>
      <c r="L4" s="666"/>
      <c r="M4" s="712"/>
      <c r="N4" s="439"/>
      <c r="O4" s="439"/>
      <c r="P4" s="439"/>
      <c r="Q4" s="439"/>
      <c r="R4" s="439"/>
      <c r="S4" s="439"/>
      <c r="T4" s="439"/>
      <c r="U4" s="439"/>
      <c r="V4" s="439"/>
      <c r="W4" s="439"/>
      <c r="X4" s="439"/>
      <c r="Y4" s="439"/>
      <c r="Z4" s="439"/>
    </row>
    <row r="5" spans="1:26" ht="15.75" customHeight="1">
      <c r="A5" s="833"/>
      <c r="B5" s="443" t="s">
        <v>527</v>
      </c>
      <c r="C5" s="713" t="s">
        <v>528</v>
      </c>
      <c r="D5" s="666"/>
      <c r="E5" s="666"/>
      <c r="F5" s="666"/>
      <c r="G5" s="666"/>
      <c r="H5" s="666"/>
      <c r="I5" s="666"/>
      <c r="J5" s="666"/>
      <c r="K5" s="666"/>
      <c r="L5" s="666"/>
      <c r="M5" s="712"/>
      <c r="N5" s="439"/>
      <c r="O5" s="439"/>
      <c r="P5" s="439"/>
      <c r="Q5" s="439"/>
      <c r="R5" s="439"/>
      <c r="S5" s="439"/>
      <c r="T5" s="439"/>
      <c r="U5" s="439"/>
      <c r="V5" s="439"/>
      <c r="W5" s="439"/>
      <c r="X5" s="439"/>
      <c r="Y5" s="439"/>
      <c r="Z5" s="439"/>
    </row>
    <row r="6" spans="1:26" ht="15.75" customHeight="1">
      <c r="A6" s="833"/>
      <c r="B6" s="443" t="s">
        <v>529</v>
      </c>
      <c r="C6" s="713" t="s">
        <v>626</v>
      </c>
      <c r="D6" s="666"/>
      <c r="E6" s="666"/>
      <c r="F6" s="666"/>
      <c r="G6" s="666"/>
      <c r="H6" s="666"/>
      <c r="I6" s="666"/>
      <c r="J6" s="666"/>
      <c r="K6" s="666"/>
      <c r="L6" s="666"/>
      <c r="M6" s="712"/>
      <c r="N6" s="439"/>
      <c r="O6" s="439"/>
      <c r="P6" s="439"/>
      <c r="Q6" s="439"/>
      <c r="R6" s="439"/>
      <c r="S6" s="439"/>
      <c r="T6" s="439"/>
      <c r="U6" s="439"/>
      <c r="V6" s="439"/>
      <c r="W6" s="439"/>
      <c r="X6" s="439"/>
      <c r="Y6" s="439"/>
      <c r="Z6" s="439"/>
    </row>
    <row r="7" spans="1:26" ht="15.75" customHeight="1">
      <c r="A7" s="833"/>
      <c r="B7" s="442" t="s">
        <v>531</v>
      </c>
      <c r="C7" s="842" t="s">
        <v>6</v>
      </c>
      <c r="D7" s="838"/>
      <c r="E7" s="446"/>
      <c r="F7" s="446"/>
      <c r="G7" s="447"/>
      <c r="H7" s="448" t="s">
        <v>44</v>
      </c>
      <c r="I7" s="843" t="s">
        <v>8</v>
      </c>
      <c r="J7" s="838"/>
      <c r="K7" s="838"/>
      <c r="L7" s="838"/>
      <c r="M7" s="839"/>
      <c r="N7" s="439"/>
      <c r="O7" s="439"/>
      <c r="P7" s="439"/>
      <c r="Q7" s="439"/>
      <c r="R7" s="439"/>
      <c r="S7" s="439"/>
      <c r="T7" s="439"/>
      <c r="U7" s="439"/>
      <c r="V7" s="439"/>
      <c r="W7" s="439"/>
      <c r="X7" s="439"/>
      <c r="Y7" s="439"/>
      <c r="Z7" s="439"/>
    </row>
    <row r="8" spans="1:26" ht="15.75" customHeight="1">
      <c r="A8" s="833"/>
      <c r="B8" s="844" t="s">
        <v>532</v>
      </c>
      <c r="C8" s="449"/>
      <c r="D8" s="450"/>
      <c r="E8" s="450"/>
      <c r="F8" s="450"/>
      <c r="G8" s="450"/>
      <c r="H8" s="450"/>
      <c r="I8" s="450"/>
      <c r="J8" s="450"/>
      <c r="K8" s="450"/>
      <c r="L8" s="451"/>
      <c r="M8" s="452"/>
      <c r="N8" s="439"/>
      <c r="O8" s="439"/>
      <c r="P8" s="439"/>
      <c r="Q8" s="439"/>
      <c r="R8" s="439"/>
      <c r="S8" s="439"/>
      <c r="T8" s="439"/>
      <c r="U8" s="439"/>
      <c r="V8" s="439"/>
      <c r="W8" s="439"/>
      <c r="X8" s="439"/>
      <c r="Y8" s="439"/>
      <c r="Z8" s="439"/>
    </row>
    <row r="9" spans="1:26" ht="15.75" customHeight="1">
      <c r="A9" s="833"/>
      <c r="B9" s="845"/>
      <c r="C9" s="847" t="s">
        <v>533</v>
      </c>
      <c r="D9" s="848"/>
      <c r="E9" s="453"/>
      <c r="F9" s="849" t="s">
        <v>640</v>
      </c>
      <c r="G9" s="848"/>
      <c r="H9" s="453"/>
      <c r="I9" s="849"/>
      <c r="J9" s="848"/>
      <c r="K9" s="453"/>
      <c r="L9" s="455"/>
      <c r="M9" s="456"/>
      <c r="N9" s="439"/>
      <c r="O9" s="439"/>
      <c r="P9" s="439"/>
      <c r="Q9" s="439"/>
      <c r="R9" s="439"/>
      <c r="S9" s="439"/>
      <c r="T9" s="439"/>
      <c r="U9" s="439"/>
      <c r="V9" s="439"/>
      <c r="W9" s="439"/>
      <c r="X9" s="439"/>
      <c r="Y9" s="439"/>
      <c r="Z9" s="439"/>
    </row>
    <row r="10" spans="1:26" ht="15.75" customHeight="1">
      <c r="A10" s="833"/>
      <c r="B10" s="846"/>
      <c r="C10" s="847" t="s">
        <v>534</v>
      </c>
      <c r="D10" s="848"/>
      <c r="E10" s="454"/>
      <c r="F10" s="849" t="s">
        <v>534</v>
      </c>
      <c r="G10" s="848"/>
      <c r="H10" s="454"/>
      <c r="I10" s="849" t="s">
        <v>534</v>
      </c>
      <c r="J10" s="848"/>
      <c r="K10" s="454"/>
      <c r="L10" s="457"/>
      <c r="M10" s="458"/>
      <c r="N10" s="439"/>
      <c r="O10" s="439"/>
      <c r="P10" s="439"/>
      <c r="Q10" s="439"/>
      <c r="R10" s="439"/>
      <c r="S10" s="439"/>
      <c r="T10" s="439"/>
      <c r="U10" s="439"/>
      <c r="V10" s="439"/>
      <c r="W10" s="439"/>
      <c r="X10" s="439"/>
      <c r="Y10" s="439"/>
      <c r="Z10" s="439"/>
    </row>
    <row r="11" spans="1:26" ht="15.75">
      <c r="A11" s="833"/>
      <c r="B11" s="442" t="s">
        <v>535</v>
      </c>
      <c r="C11" s="850" t="s">
        <v>1002</v>
      </c>
      <c r="D11" s="838"/>
      <c r="E11" s="838"/>
      <c r="F11" s="838"/>
      <c r="G11" s="838"/>
      <c r="H11" s="838"/>
      <c r="I11" s="838"/>
      <c r="J11" s="838"/>
      <c r="K11" s="838"/>
      <c r="L11" s="838"/>
      <c r="M11" s="839"/>
      <c r="N11" s="439"/>
      <c r="O11" s="439"/>
      <c r="P11" s="439"/>
      <c r="Q11" s="439"/>
      <c r="R11" s="439"/>
      <c r="S11" s="439"/>
      <c r="T11" s="439"/>
      <c r="U11" s="439"/>
      <c r="V11" s="439"/>
      <c r="W11" s="439"/>
      <c r="X11" s="439"/>
      <c r="Y11" s="439"/>
      <c r="Z11" s="439"/>
    </row>
    <row r="12" spans="1:26" ht="15.75">
      <c r="A12" s="833"/>
      <c r="B12" s="442" t="s">
        <v>537</v>
      </c>
      <c r="C12" s="851" t="s">
        <v>1003</v>
      </c>
      <c r="D12" s="848"/>
      <c r="E12" s="848"/>
      <c r="F12" s="848"/>
      <c r="G12" s="848"/>
      <c r="H12" s="848"/>
      <c r="I12" s="848"/>
      <c r="J12" s="848"/>
      <c r="K12" s="848"/>
      <c r="L12" s="848"/>
      <c r="M12" s="852"/>
      <c r="N12" s="439"/>
      <c r="O12" s="439"/>
      <c r="P12" s="439"/>
      <c r="Q12" s="439"/>
      <c r="R12" s="439"/>
      <c r="S12" s="439"/>
      <c r="T12" s="439"/>
      <c r="U12" s="439"/>
      <c r="V12" s="439"/>
      <c r="W12" s="439"/>
      <c r="X12" s="439"/>
      <c r="Y12" s="439"/>
      <c r="Z12" s="439"/>
    </row>
    <row r="13" spans="1:26" ht="15.75" customHeight="1">
      <c r="A13" s="833"/>
      <c r="B13" s="442" t="s">
        <v>539</v>
      </c>
      <c r="C13" s="713" t="str">
        <f>'Plan de acción'!C36</f>
        <v>3.1. Mayor aprovechamiento de los beneficios de las economías de aglomeración para mejorar la productividad de la ciudad</v>
      </c>
      <c r="D13" s="666"/>
      <c r="E13" s="666"/>
      <c r="F13" s="666"/>
      <c r="G13" s="666"/>
      <c r="H13" s="666"/>
      <c r="I13" s="666"/>
      <c r="J13" s="666"/>
      <c r="K13" s="666"/>
      <c r="L13" s="666"/>
      <c r="M13" s="712"/>
      <c r="N13" s="439"/>
      <c r="O13" s="439"/>
      <c r="P13" s="439"/>
      <c r="Q13" s="439"/>
      <c r="R13" s="439"/>
      <c r="S13" s="439"/>
      <c r="T13" s="439"/>
      <c r="U13" s="439"/>
      <c r="V13" s="439"/>
      <c r="W13" s="439"/>
      <c r="X13" s="439"/>
      <c r="Y13" s="439"/>
      <c r="Z13" s="439"/>
    </row>
    <row r="14" spans="1:26" ht="15.75" customHeight="1">
      <c r="A14" s="833"/>
      <c r="B14" s="844" t="s">
        <v>540</v>
      </c>
      <c r="C14" s="853" t="s">
        <v>400</v>
      </c>
      <c r="D14" s="854"/>
      <c r="E14" s="460" t="s">
        <v>439</v>
      </c>
      <c r="F14" s="855" t="s">
        <v>1004</v>
      </c>
      <c r="G14" s="856"/>
      <c r="H14" s="856"/>
      <c r="I14" s="856"/>
      <c r="J14" s="856"/>
      <c r="K14" s="856"/>
      <c r="L14" s="856"/>
      <c r="M14" s="857"/>
      <c r="N14" s="439"/>
      <c r="O14" s="439"/>
      <c r="P14" s="439"/>
      <c r="Q14" s="439"/>
      <c r="R14" s="439"/>
      <c r="S14" s="439"/>
      <c r="T14" s="439"/>
      <c r="U14" s="439"/>
      <c r="V14" s="439"/>
      <c r="W14" s="439"/>
      <c r="X14" s="439"/>
      <c r="Y14" s="439"/>
      <c r="Z14" s="439"/>
    </row>
    <row r="15" spans="1:26" ht="15.75" customHeight="1">
      <c r="A15" s="833"/>
      <c r="B15" s="845"/>
      <c r="C15" s="858"/>
      <c r="D15" s="838"/>
      <c r="E15" s="838"/>
      <c r="F15" s="838"/>
      <c r="G15" s="838"/>
      <c r="H15" s="838"/>
      <c r="I15" s="838"/>
      <c r="J15" s="838"/>
      <c r="K15" s="838"/>
      <c r="L15" s="838"/>
      <c r="M15" s="839"/>
      <c r="N15" s="439"/>
      <c r="O15" s="439"/>
      <c r="P15" s="439"/>
      <c r="Q15" s="439"/>
      <c r="R15" s="439"/>
      <c r="S15" s="439"/>
      <c r="T15" s="439"/>
      <c r="U15" s="439"/>
      <c r="V15" s="439"/>
      <c r="W15" s="439"/>
      <c r="X15" s="439"/>
      <c r="Y15" s="439"/>
      <c r="Z15" s="439"/>
    </row>
    <row r="16" spans="1:26" ht="15.75" customHeight="1">
      <c r="A16" s="875" t="s">
        <v>326</v>
      </c>
      <c r="B16" s="442" t="s">
        <v>26</v>
      </c>
      <c r="C16" s="850" t="s">
        <v>633</v>
      </c>
      <c r="D16" s="838"/>
      <c r="E16" s="838"/>
      <c r="F16" s="838"/>
      <c r="G16" s="838"/>
      <c r="H16" s="838"/>
      <c r="I16" s="838"/>
      <c r="J16" s="838"/>
      <c r="K16" s="838"/>
      <c r="L16" s="838"/>
      <c r="M16" s="839"/>
      <c r="N16" s="439"/>
      <c r="O16" s="439"/>
      <c r="P16" s="439"/>
      <c r="Q16" s="439"/>
      <c r="R16" s="439"/>
      <c r="S16" s="439"/>
      <c r="T16" s="439"/>
      <c r="U16" s="439"/>
      <c r="V16" s="439"/>
      <c r="W16" s="439"/>
      <c r="X16" s="439"/>
      <c r="Y16" s="439"/>
      <c r="Z16" s="439"/>
    </row>
    <row r="17" spans="1:26" ht="72" customHeight="1">
      <c r="A17" s="833"/>
      <c r="B17" s="442" t="s">
        <v>543</v>
      </c>
      <c r="C17" s="850" t="str">
        <f>'Plan de acción'!AG36</f>
        <v>Sumatoria del porcentaje de avance en la elaboración e implementación del Plan estratégico para el fomento de la industria manufacturera:
Hito 1 (40 % 2023): Formulación de los lineamientos bases del plan, así como de la propuesta de sectores estratégicos a priorizar, según lo establecido en el Acuerdo 851 de 2022 del Concejo de Bogotá D.C.
Hito 2 (40 % entre 2023 y 2024): Socialización y retroalimentación del plan.
Hito 3 (20 % 2025): Presentación del plan para aprobación del Consejo Consultivo de la Política Pública de Fomento Distrital a la Industria (en línea con lo establecido en los artículos 5, 6 y 7 del Acuerdo 851).</v>
      </c>
      <c r="D17" s="838"/>
      <c r="E17" s="838"/>
      <c r="F17" s="838"/>
      <c r="G17" s="838"/>
      <c r="H17" s="838"/>
      <c r="I17" s="838"/>
      <c r="J17" s="838"/>
      <c r="K17" s="838"/>
      <c r="L17" s="838"/>
      <c r="M17" s="839"/>
      <c r="N17" s="439"/>
      <c r="O17" s="439"/>
      <c r="P17" s="439"/>
      <c r="Q17" s="439"/>
      <c r="R17" s="439"/>
      <c r="S17" s="439"/>
      <c r="T17" s="439"/>
      <c r="U17" s="439"/>
      <c r="V17" s="439"/>
      <c r="W17" s="439"/>
      <c r="X17" s="439"/>
      <c r="Y17" s="439"/>
      <c r="Z17" s="439"/>
    </row>
    <row r="18" spans="1:26" ht="8.25" customHeight="1">
      <c r="A18" s="833"/>
      <c r="B18" s="844" t="s">
        <v>544</v>
      </c>
      <c r="C18" s="462"/>
      <c r="D18" s="463"/>
      <c r="E18" s="463"/>
      <c r="F18" s="463"/>
      <c r="G18" s="463"/>
      <c r="H18" s="463"/>
      <c r="I18" s="463"/>
      <c r="J18" s="463"/>
      <c r="K18" s="463"/>
      <c r="L18" s="463"/>
      <c r="M18" s="464"/>
      <c r="N18" s="439"/>
      <c r="O18" s="439"/>
      <c r="P18" s="439"/>
      <c r="Q18" s="439"/>
      <c r="R18" s="439"/>
      <c r="S18" s="439"/>
      <c r="T18" s="439"/>
      <c r="U18" s="439"/>
      <c r="V18" s="439"/>
      <c r="W18" s="439"/>
      <c r="X18" s="439"/>
      <c r="Y18" s="439"/>
      <c r="Z18" s="439"/>
    </row>
    <row r="19" spans="1:26" ht="9" customHeight="1">
      <c r="A19" s="833"/>
      <c r="B19" s="845"/>
      <c r="C19" s="465"/>
      <c r="D19" s="466"/>
      <c r="E19" s="467"/>
      <c r="F19" s="466"/>
      <c r="G19" s="467"/>
      <c r="H19" s="466"/>
      <c r="I19" s="467"/>
      <c r="J19" s="466"/>
      <c r="K19" s="467"/>
      <c r="L19" s="467"/>
      <c r="M19" s="468"/>
      <c r="N19" s="439"/>
      <c r="O19" s="439"/>
      <c r="P19" s="439"/>
      <c r="Q19" s="439"/>
      <c r="R19" s="439"/>
      <c r="S19" s="439"/>
      <c r="T19" s="439"/>
      <c r="U19" s="439"/>
      <c r="V19" s="439"/>
      <c r="W19" s="439"/>
      <c r="X19" s="439"/>
      <c r="Y19" s="439"/>
      <c r="Z19" s="439"/>
    </row>
    <row r="20" spans="1:26" ht="15.75" customHeight="1">
      <c r="A20" s="833"/>
      <c r="B20" s="845"/>
      <c r="C20" s="469" t="s">
        <v>545</v>
      </c>
      <c r="D20" s="470"/>
      <c r="E20" s="471" t="s">
        <v>546</v>
      </c>
      <c r="F20" s="470"/>
      <c r="G20" s="471" t="s">
        <v>547</v>
      </c>
      <c r="H20" s="470"/>
      <c r="I20" s="471" t="s">
        <v>548</v>
      </c>
      <c r="J20" s="472"/>
      <c r="K20" s="471"/>
      <c r="L20" s="471"/>
      <c r="M20" s="468"/>
      <c r="N20" s="439"/>
      <c r="O20" s="439"/>
      <c r="P20" s="439"/>
      <c r="Q20" s="439"/>
      <c r="R20" s="439"/>
      <c r="S20" s="439"/>
      <c r="T20" s="439"/>
      <c r="U20" s="439"/>
      <c r="V20" s="439"/>
      <c r="W20" s="439"/>
      <c r="X20" s="439"/>
      <c r="Y20" s="439"/>
      <c r="Z20" s="439"/>
    </row>
    <row r="21" spans="1:26" ht="15.75" customHeight="1">
      <c r="A21" s="833"/>
      <c r="B21" s="845"/>
      <c r="C21" s="469" t="s">
        <v>549</v>
      </c>
      <c r="D21" s="473"/>
      <c r="E21" s="471" t="s">
        <v>550</v>
      </c>
      <c r="F21" s="474"/>
      <c r="G21" s="471" t="s">
        <v>551</v>
      </c>
      <c r="H21" s="474"/>
      <c r="I21" s="471"/>
      <c r="J21" s="467"/>
      <c r="K21" s="471"/>
      <c r="L21" s="471"/>
      <c r="M21" s="468"/>
      <c r="N21" s="439"/>
      <c r="O21" s="439"/>
      <c r="P21" s="439"/>
      <c r="Q21" s="439"/>
      <c r="R21" s="439"/>
      <c r="S21" s="439"/>
      <c r="T21" s="439"/>
      <c r="U21" s="439"/>
      <c r="V21" s="439"/>
      <c r="W21" s="439"/>
      <c r="X21" s="439"/>
      <c r="Y21" s="439"/>
      <c r="Z21" s="439"/>
    </row>
    <row r="22" spans="1:26" ht="15.75" customHeight="1">
      <c r="A22" s="833"/>
      <c r="B22" s="845"/>
      <c r="C22" s="469" t="s">
        <v>552</v>
      </c>
      <c r="D22" s="473"/>
      <c r="E22" s="471" t="s">
        <v>553</v>
      </c>
      <c r="F22" s="473"/>
      <c r="G22" s="471"/>
      <c r="H22" s="467"/>
      <c r="I22" s="471"/>
      <c r="J22" s="467"/>
      <c r="K22" s="471"/>
      <c r="L22" s="471"/>
      <c r="M22" s="468"/>
      <c r="N22" s="439"/>
      <c r="O22" s="439"/>
      <c r="P22" s="439"/>
      <c r="Q22" s="439"/>
      <c r="R22" s="439"/>
      <c r="S22" s="439"/>
      <c r="T22" s="439"/>
      <c r="U22" s="439"/>
      <c r="V22" s="439"/>
      <c r="W22" s="439"/>
      <c r="X22" s="439"/>
      <c r="Y22" s="439"/>
      <c r="Z22" s="439"/>
    </row>
    <row r="23" spans="1:26" ht="15.75" customHeight="1">
      <c r="A23" s="833"/>
      <c r="B23" s="845"/>
      <c r="C23" s="469" t="s">
        <v>437</v>
      </c>
      <c r="D23" s="473" t="s">
        <v>554</v>
      </c>
      <c r="E23" s="471" t="s">
        <v>555</v>
      </c>
      <c r="F23" s="454" t="s">
        <v>745</v>
      </c>
      <c r="G23" s="454"/>
      <c r="H23" s="454"/>
      <c r="I23" s="454"/>
      <c r="J23" s="454"/>
      <c r="K23" s="454"/>
      <c r="L23" s="454"/>
      <c r="M23" s="475"/>
      <c r="N23" s="439"/>
      <c r="O23" s="439"/>
      <c r="P23" s="439"/>
      <c r="Q23" s="439"/>
      <c r="R23" s="439"/>
      <c r="S23" s="439"/>
      <c r="T23" s="439"/>
      <c r="U23" s="439"/>
      <c r="V23" s="439"/>
      <c r="W23" s="439"/>
      <c r="X23" s="439"/>
      <c r="Y23" s="439"/>
      <c r="Z23" s="439"/>
    </row>
    <row r="24" spans="1:26" ht="9.75" customHeight="1">
      <c r="A24" s="833"/>
      <c r="B24" s="846"/>
      <c r="C24" s="476"/>
      <c r="D24" s="477"/>
      <c r="E24" s="477"/>
      <c r="F24" s="477"/>
      <c r="G24" s="477"/>
      <c r="H24" s="477"/>
      <c r="I24" s="477"/>
      <c r="J24" s="477"/>
      <c r="K24" s="477"/>
      <c r="L24" s="477"/>
      <c r="M24" s="478"/>
      <c r="N24" s="439"/>
      <c r="O24" s="439"/>
      <c r="P24" s="439"/>
      <c r="Q24" s="439"/>
      <c r="R24" s="439"/>
      <c r="S24" s="439"/>
      <c r="T24" s="439"/>
      <c r="U24" s="439"/>
      <c r="V24" s="439"/>
      <c r="W24" s="439"/>
      <c r="X24" s="439"/>
      <c r="Y24" s="439"/>
      <c r="Z24" s="439"/>
    </row>
    <row r="25" spans="1:26" ht="15.75" customHeight="1">
      <c r="A25" s="833"/>
      <c r="B25" s="844" t="s">
        <v>557</v>
      </c>
      <c r="C25" s="479"/>
      <c r="D25" s="463"/>
      <c r="E25" s="463"/>
      <c r="F25" s="463"/>
      <c r="G25" s="463"/>
      <c r="H25" s="463"/>
      <c r="I25" s="463"/>
      <c r="J25" s="463"/>
      <c r="K25" s="463"/>
      <c r="L25" s="451"/>
      <c r="M25" s="452"/>
      <c r="N25" s="439"/>
      <c r="O25" s="439"/>
      <c r="P25" s="439"/>
      <c r="Q25" s="439"/>
      <c r="R25" s="439"/>
      <c r="S25" s="439"/>
      <c r="T25" s="439"/>
      <c r="U25" s="439"/>
      <c r="V25" s="439"/>
      <c r="W25" s="439"/>
      <c r="X25" s="439"/>
      <c r="Y25" s="439"/>
      <c r="Z25" s="439"/>
    </row>
    <row r="26" spans="1:26" ht="15.75" customHeight="1">
      <c r="A26" s="833"/>
      <c r="B26" s="845"/>
      <c r="C26" s="469" t="s">
        <v>558</v>
      </c>
      <c r="D26" s="474"/>
      <c r="E26" s="480"/>
      <c r="F26" s="471" t="s">
        <v>559</v>
      </c>
      <c r="G26" s="473"/>
      <c r="H26" s="480"/>
      <c r="I26" s="471" t="s">
        <v>560</v>
      </c>
      <c r="J26" s="473"/>
      <c r="K26" s="480"/>
      <c r="L26" s="455"/>
      <c r="M26" s="456"/>
      <c r="N26" s="439"/>
      <c r="O26" s="439"/>
      <c r="P26" s="439"/>
      <c r="Q26" s="439"/>
      <c r="R26" s="439"/>
      <c r="S26" s="439"/>
      <c r="T26" s="439"/>
      <c r="U26" s="439"/>
      <c r="V26" s="439"/>
      <c r="W26" s="439"/>
      <c r="X26" s="439"/>
      <c r="Y26" s="439"/>
      <c r="Z26" s="439"/>
    </row>
    <row r="27" spans="1:26" ht="15.75" customHeight="1">
      <c r="A27" s="833"/>
      <c r="B27" s="845"/>
      <c r="C27" s="469" t="s">
        <v>561</v>
      </c>
      <c r="D27" s="481"/>
      <c r="E27" s="455"/>
      <c r="F27" s="471" t="s">
        <v>562</v>
      </c>
      <c r="G27" s="473" t="s">
        <v>554</v>
      </c>
      <c r="H27" s="455"/>
      <c r="I27" s="482"/>
      <c r="J27" s="455"/>
      <c r="K27" s="453"/>
      <c r="L27" s="455"/>
      <c r="M27" s="456"/>
      <c r="N27" s="439"/>
      <c r="O27" s="439"/>
      <c r="P27" s="439"/>
      <c r="Q27" s="439"/>
      <c r="R27" s="439"/>
      <c r="S27" s="439"/>
      <c r="T27" s="439"/>
      <c r="U27" s="439"/>
      <c r="V27" s="439"/>
      <c r="W27" s="439"/>
      <c r="X27" s="439"/>
      <c r="Y27" s="439"/>
      <c r="Z27" s="439"/>
    </row>
    <row r="28" spans="1:26" ht="15.75" customHeight="1">
      <c r="A28" s="833"/>
      <c r="B28" s="846"/>
      <c r="C28" s="483"/>
      <c r="D28" s="466"/>
      <c r="E28" s="466"/>
      <c r="F28" s="466"/>
      <c r="G28" s="466"/>
      <c r="H28" s="466"/>
      <c r="I28" s="466"/>
      <c r="J28" s="466"/>
      <c r="K28" s="466"/>
      <c r="L28" s="457"/>
      <c r="M28" s="458"/>
      <c r="N28" s="439"/>
      <c r="O28" s="439"/>
      <c r="P28" s="439"/>
      <c r="Q28" s="439"/>
      <c r="R28" s="439"/>
      <c r="S28" s="439"/>
      <c r="T28" s="439"/>
      <c r="U28" s="439"/>
      <c r="V28" s="439"/>
      <c r="W28" s="439"/>
      <c r="X28" s="439"/>
      <c r="Y28" s="439"/>
      <c r="Z28" s="439"/>
    </row>
    <row r="29" spans="1:26" ht="15.75" customHeight="1">
      <c r="A29" s="833"/>
      <c r="B29" s="484" t="s">
        <v>563</v>
      </c>
      <c r="C29" s="485"/>
      <c r="D29" s="461"/>
      <c r="E29" s="461"/>
      <c r="F29" s="461"/>
      <c r="G29" s="461"/>
      <c r="H29" s="461"/>
      <c r="I29" s="461"/>
      <c r="J29" s="461"/>
      <c r="K29" s="461"/>
      <c r="L29" s="461"/>
      <c r="M29" s="486"/>
      <c r="N29" s="439"/>
      <c r="O29" s="439"/>
      <c r="P29" s="439"/>
      <c r="Q29" s="439"/>
      <c r="R29" s="439"/>
      <c r="S29" s="439"/>
      <c r="T29" s="439"/>
      <c r="U29" s="439"/>
      <c r="V29" s="439"/>
      <c r="W29" s="439"/>
      <c r="X29" s="439"/>
      <c r="Y29" s="439"/>
      <c r="Z29" s="439"/>
    </row>
    <row r="30" spans="1:26" ht="15.75" customHeight="1">
      <c r="A30" s="833"/>
      <c r="B30" s="484"/>
      <c r="C30" s="487" t="s">
        <v>564</v>
      </c>
      <c r="D30" s="473" t="s">
        <v>649</v>
      </c>
      <c r="E30" s="480"/>
      <c r="F30" s="488" t="s">
        <v>565</v>
      </c>
      <c r="G30" s="473" t="s">
        <v>649</v>
      </c>
      <c r="H30" s="480"/>
      <c r="I30" s="488" t="s">
        <v>567</v>
      </c>
      <c r="J30" s="850" t="s">
        <v>1005</v>
      </c>
      <c r="K30" s="838"/>
      <c r="L30" s="839"/>
      <c r="M30" s="489"/>
      <c r="N30" s="439"/>
      <c r="O30" s="439"/>
      <c r="P30" s="439"/>
      <c r="Q30" s="439"/>
      <c r="R30" s="439"/>
      <c r="S30" s="439"/>
      <c r="T30" s="439"/>
      <c r="U30" s="439"/>
      <c r="V30" s="439"/>
      <c r="W30" s="439"/>
      <c r="X30" s="439"/>
      <c r="Y30" s="439"/>
      <c r="Z30" s="439"/>
    </row>
    <row r="31" spans="1:26" ht="15.75" customHeight="1">
      <c r="A31" s="833"/>
      <c r="B31" s="443"/>
      <c r="C31" s="476"/>
      <c r="D31" s="477"/>
      <c r="E31" s="477"/>
      <c r="F31" s="477"/>
      <c r="G31" s="477"/>
      <c r="H31" s="477"/>
      <c r="I31" s="477"/>
      <c r="J31" s="477"/>
      <c r="K31" s="477"/>
      <c r="L31" s="477"/>
      <c r="M31" s="478"/>
      <c r="N31" s="439"/>
      <c r="O31" s="439"/>
      <c r="P31" s="439"/>
      <c r="Q31" s="439"/>
      <c r="R31" s="439"/>
      <c r="S31" s="439"/>
      <c r="T31" s="439"/>
      <c r="U31" s="439"/>
      <c r="V31" s="439"/>
      <c r="W31" s="439"/>
      <c r="X31" s="439"/>
      <c r="Y31" s="439"/>
      <c r="Z31" s="439"/>
    </row>
    <row r="32" spans="1:26" ht="15.75" customHeight="1">
      <c r="A32" s="833"/>
      <c r="B32" s="844" t="s">
        <v>569</v>
      </c>
      <c r="C32" s="490"/>
      <c r="D32" s="491"/>
      <c r="E32" s="491"/>
      <c r="F32" s="491"/>
      <c r="G32" s="491"/>
      <c r="H32" s="491"/>
      <c r="I32" s="491"/>
      <c r="J32" s="491"/>
      <c r="K32" s="491"/>
      <c r="L32" s="451"/>
      <c r="M32" s="452"/>
      <c r="N32" s="439"/>
      <c r="O32" s="439"/>
      <c r="P32" s="439"/>
      <c r="Q32" s="439"/>
      <c r="R32" s="439"/>
      <c r="S32" s="439"/>
      <c r="T32" s="439"/>
      <c r="U32" s="439"/>
      <c r="V32" s="439"/>
      <c r="W32" s="439"/>
      <c r="X32" s="439"/>
      <c r="Y32" s="439"/>
      <c r="Z32" s="439"/>
    </row>
    <row r="33" spans="1:26" ht="15.75" customHeight="1">
      <c r="A33" s="833"/>
      <c r="B33" s="845"/>
      <c r="C33" s="492" t="s">
        <v>570</v>
      </c>
      <c r="D33" s="473">
        <v>2022</v>
      </c>
      <c r="E33" s="493"/>
      <c r="F33" s="480" t="s">
        <v>571</v>
      </c>
      <c r="G33" s="494">
        <v>2024</v>
      </c>
      <c r="H33" s="493"/>
      <c r="I33" s="488"/>
      <c r="J33" s="493"/>
      <c r="K33" s="493"/>
      <c r="L33" s="455"/>
      <c r="M33" s="456"/>
      <c r="N33" s="439"/>
      <c r="O33" s="439"/>
      <c r="P33" s="439"/>
      <c r="Q33" s="439"/>
      <c r="R33" s="439"/>
      <c r="S33" s="439"/>
      <c r="T33" s="439"/>
      <c r="U33" s="439"/>
      <c r="V33" s="439"/>
      <c r="W33" s="439"/>
      <c r="X33" s="439"/>
      <c r="Y33" s="439"/>
      <c r="Z33" s="439"/>
    </row>
    <row r="34" spans="1:26" ht="15.75" customHeight="1">
      <c r="A34" s="833"/>
      <c r="B34" s="846"/>
      <c r="C34" s="476"/>
      <c r="D34" s="495"/>
      <c r="E34" s="496"/>
      <c r="F34" s="477"/>
      <c r="G34" s="496"/>
      <c r="H34" s="496"/>
      <c r="I34" s="497"/>
      <c r="J34" s="496"/>
      <c r="K34" s="496"/>
      <c r="L34" s="457"/>
      <c r="M34" s="458"/>
      <c r="N34" s="439"/>
      <c r="O34" s="439"/>
      <c r="P34" s="439"/>
      <c r="Q34" s="439"/>
      <c r="R34" s="439"/>
      <c r="S34" s="439"/>
      <c r="T34" s="439"/>
      <c r="U34" s="439"/>
      <c r="V34" s="439"/>
      <c r="W34" s="439"/>
      <c r="X34" s="439"/>
      <c r="Y34" s="439"/>
      <c r="Z34" s="439"/>
    </row>
    <row r="35" spans="1:26" ht="15.75" customHeight="1">
      <c r="A35" s="833"/>
      <c r="B35" s="844" t="s">
        <v>573</v>
      </c>
      <c r="C35" s="498"/>
      <c r="D35" s="499"/>
      <c r="E35" s="499"/>
      <c r="F35" s="499"/>
      <c r="G35" s="499"/>
      <c r="H35" s="499"/>
      <c r="I35" s="499"/>
      <c r="J35" s="499"/>
      <c r="K35" s="499"/>
      <c r="L35" s="499"/>
      <c r="M35" s="500"/>
      <c r="N35" s="439"/>
      <c r="O35" s="439"/>
      <c r="P35" s="439"/>
      <c r="Q35" s="439"/>
      <c r="R35" s="439"/>
      <c r="S35" s="439"/>
      <c r="T35" s="439"/>
      <c r="U35" s="439"/>
      <c r="V35" s="439"/>
      <c r="W35" s="439"/>
      <c r="X35" s="439"/>
      <c r="Y35" s="439"/>
      <c r="Z35" s="439"/>
    </row>
    <row r="36" spans="1:26" ht="15.75" customHeight="1">
      <c r="A36" s="833"/>
      <c r="B36" s="845"/>
      <c r="C36" s="469"/>
      <c r="D36" s="859" t="s">
        <v>574</v>
      </c>
      <c r="E36" s="860"/>
      <c r="F36" s="859" t="s">
        <v>575</v>
      </c>
      <c r="G36" s="860"/>
      <c r="H36" s="859" t="s">
        <v>576</v>
      </c>
      <c r="I36" s="860"/>
      <c r="J36" s="859" t="s">
        <v>577</v>
      </c>
      <c r="K36" s="860"/>
      <c r="L36" s="859" t="s">
        <v>578</v>
      </c>
      <c r="M36" s="861"/>
      <c r="N36" s="439"/>
      <c r="O36" s="439"/>
      <c r="P36" s="439"/>
      <c r="Q36" s="439"/>
      <c r="R36" s="439"/>
      <c r="S36" s="439"/>
      <c r="T36" s="439"/>
      <c r="U36" s="439"/>
      <c r="V36" s="439"/>
      <c r="W36" s="439"/>
      <c r="X36" s="439"/>
      <c r="Y36" s="439"/>
      <c r="Z36" s="439"/>
    </row>
    <row r="37" spans="1:26" ht="15.75" customHeight="1">
      <c r="A37" s="833"/>
      <c r="B37" s="845"/>
      <c r="C37" s="469"/>
      <c r="D37" s="862">
        <v>0.4</v>
      </c>
      <c r="E37" s="841"/>
      <c r="F37" s="862">
        <v>0.8</v>
      </c>
      <c r="G37" s="841"/>
      <c r="H37" s="862">
        <v>1</v>
      </c>
      <c r="I37" s="841"/>
      <c r="J37" s="863" t="s">
        <v>633</v>
      </c>
      <c r="K37" s="841"/>
      <c r="L37" s="862" t="s">
        <v>633</v>
      </c>
      <c r="M37" s="839"/>
      <c r="N37" s="439"/>
      <c r="O37" s="439"/>
      <c r="P37" s="439"/>
      <c r="Q37" s="439"/>
      <c r="R37" s="439"/>
      <c r="S37" s="439"/>
      <c r="T37" s="439"/>
      <c r="U37" s="439"/>
      <c r="V37" s="439"/>
      <c r="W37" s="439"/>
      <c r="X37" s="439"/>
      <c r="Y37" s="439"/>
      <c r="Z37" s="439"/>
    </row>
    <row r="38" spans="1:26" ht="15.75" customHeight="1">
      <c r="A38" s="833"/>
      <c r="B38" s="845"/>
      <c r="C38" s="469"/>
      <c r="D38" s="859" t="s">
        <v>579</v>
      </c>
      <c r="E38" s="860"/>
      <c r="F38" s="859" t="s">
        <v>580</v>
      </c>
      <c r="G38" s="860"/>
      <c r="H38" s="859" t="s">
        <v>581</v>
      </c>
      <c r="I38" s="860"/>
      <c r="J38" s="859" t="s">
        <v>582</v>
      </c>
      <c r="K38" s="860"/>
      <c r="L38" s="859" t="s">
        <v>583</v>
      </c>
      <c r="M38" s="861"/>
      <c r="N38" s="439"/>
      <c r="O38" s="439"/>
      <c r="P38" s="439"/>
      <c r="Q38" s="439"/>
      <c r="R38" s="439"/>
      <c r="S38" s="439"/>
      <c r="T38" s="439"/>
      <c r="U38" s="439"/>
      <c r="V38" s="439"/>
      <c r="W38" s="439"/>
      <c r="X38" s="439"/>
      <c r="Y38" s="439"/>
      <c r="Z38" s="439"/>
    </row>
    <row r="39" spans="1:26" ht="15.75" customHeight="1">
      <c r="A39" s="833"/>
      <c r="B39" s="845"/>
      <c r="C39" s="469"/>
      <c r="D39" s="863" t="s">
        <v>633</v>
      </c>
      <c r="E39" s="841"/>
      <c r="F39" s="863" t="s">
        <v>633</v>
      </c>
      <c r="G39" s="841"/>
      <c r="H39" s="863" t="s">
        <v>633</v>
      </c>
      <c r="I39" s="841"/>
      <c r="J39" s="863" t="s">
        <v>633</v>
      </c>
      <c r="K39" s="841"/>
      <c r="L39" s="862" t="s">
        <v>633</v>
      </c>
      <c r="M39" s="839"/>
      <c r="N39" s="439"/>
      <c r="O39" s="439"/>
      <c r="P39" s="439"/>
      <c r="Q39" s="439"/>
      <c r="R39" s="439"/>
      <c r="S39" s="439"/>
      <c r="T39" s="439"/>
      <c r="U39" s="439"/>
      <c r="V39" s="439"/>
      <c r="W39" s="439"/>
      <c r="X39" s="439"/>
      <c r="Y39" s="439"/>
      <c r="Z39" s="439"/>
    </row>
    <row r="40" spans="1:26" ht="15.75" customHeight="1">
      <c r="A40" s="833"/>
      <c r="B40" s="845"/>
      <c r="C40" s="469"/>
      <c r="D40" s="859" t="s">
        <v>584</v>
      </c>
      <c r="E40" s="860"/>
      <c r="F40" s="859" t="s">
        <v>585</v>
      </c>
      <c r="G40" s="860"/>
      <c r="H40" s="859" t="s">
        <v>586</v>
      </c>
      <c r="I40" s="860"/>
      <c r="J40" s="859" t="s">
        <v>587</v>
      </c>
      <c r="K40" s="860"/>
      <c r="L40" s="859" t="s">
        <v>588</v>
      </c>
      <c r="M40" s="861"/>
      <c r="N40" s="439"/>
      <c r="O40" s="439"/>
      <c r="P40" s="439"/>
      <c r="Q40" s="439"/>
      <c r="R40" s="439"/>
      <c r="S40" s="439"/>
      <c r="T40" s="439"/>
      <c r="U40" s="439"/>
      <c r="V40" s="439"/>
      <c r="W40" s="439"/>
      <c r="X40" s="439"/>
      <c r="Y40" s="439"/>
      <c r="Z40" s="439"/>
    </row>
    <row r="41" spans="1:26" ht="15.75" customHeight="1">
      <c r="A41" s="833"/>
      <c r="B41" s="845"/>
      <c r="C41" s="469"/>
      <c r="D41" s="863" t="s">
        <v>633</v>
      </c>
      <c r="E41" s="841"/>
      <c r="F41" s="863" t="s">
        <v>633</v>
      </c>
      <c r="G41" s="841"/>
      <c r="H41" s="863" t="s">
        <v>633</v>
      </c>
      <c r="I41" s="841"/>
      <c r="J41" s="863" t="s">
        <v>633</v>
      </c>
      <c r="K41" s="841"/>
      <c r="L41" s="862" t="s">
        <v>633</v>
      </c>
      <c r="M41" s="839"/>
      <c r="N41" s="439"/>
      <c r="O41" s="439"/>
      <c r="P41" s="439"/>
      <c r="Q41" s="439"/>
      <c r="R41" s="439"/>
      <c r="S41" s="439"/>
      <c r="T41" s="439"/>
      <c r="U41" s="439"/>
      <c r="V41" s="439"/>
      <c r="W41" s="439"/>
      <c r="X41" s="439"/>
      <c r="Y41" s="439"/>
      <c r="Z41" s="439"/>
    </row>
    <row r="42" spans="1:26" ht="15.75" customHeight="1">
      <c r="A42" s="833"/>
      <c r="B42" s="845"/>
      <c r="C42" s="469"/>
      <c r="D42" s="871" t="s">
        <v>589</v>
      </c>
      <c r="E42" s="838"/>
      <c r="F42" s="502"/>
      <c r="G42" s="503"/>
      <c r="H42" s="502"/>
      <c r="I42" s="503"/>
      <c r="J42" s="502"/>
      <c r="K42" s="503"/>
      <c r="L42" s="502"/>
      <c r="M42" s="504"/>
      <c r="N42" s="439"/>
      <c r="O42" s="439"/>
      <c r="P42" s="439"/>
      <c r="Q42" s="439"/>
      <c r="R42" s="439"/>
      <c r="S42" s="439"/>
      <c r="T42" s="439"/>
      <c r="U42" s="439"/>
      <c r="V42" s="439"/>
      <c r="W42" s="439"/>
      <c r="X42" s="439"/>
      <c r="Y42" s="439"/>
      <c r="Z42" s="439"/>
    </row>
    <row r="43" spans="1:26" ht="15.75" customHeight="1">
      <c r="A43" s="833"/>
      <c r="B43" s="845"/>
      <c r="C43" s="469"/>
      <c r="D43" s="863" t="s">
        <v>633</v>
      </c>
      <c r="E43" s="841"/>
      <c r="F43" s="505"/>
      <c r="G43" s="505"/>
      <c r="H43" s="506"/>
      <c r="I43" s="501"/>
      <c r="J43" s="506"/>
      <c r="K43" s="501"/>
      <c r="L43" s="506"/>
      <c r="M43" s="507"/>
      <c r="N43" s="439"/>
      <c r="O43" s="439"/>
      <c r="P43" s="439"/>
      <c r="Q43" s="439"/>
      <c r="R43" s="439"/>
      <c r="S43" s="439"/>
      <c r="T43" s="439"/>
      <c r="U43" s="439"/>
      <c r="V43" s="439"/>
      <c r="W43" s="439"/>
      <c r="X43" s="439"/>
      <c r="Y43" s="439"/>
      <c r="Z43" s="439"/>
    </row>
    <row r="44" spans="1:26" ht="15.75" customHeight="1">
      <c r="A44" s="833"/>
      <c r="B44" s="845"/>
      <c r="C44" s="508"/>
      <c r="D44" s="509"/>
      <c r="E44" s="510"/>
      <c r="F44" s="511"/>
      <c r="G44" s="511"/>
      <c r="H44" s="512"/>
      <c r="I44" s="477"/>
      <c r="J44" s="512"/>
      <c r="K44" s="477"/>
      <c r="L44" s="512"/>
      <c r="M44" s="478"/>
      <c r="N44" s="439"/>
      <c r="O44" s="439"/>
      <c r="P44" s="439"/>
      <c r="Q44" s="439"/>
      <c r="R44" s="439"/>
      <c r="S44" s="439"/>
      <c r="T44" s="439"/>
      <c r="U44" s="439"/>
      <c r="V44" s="439"/>
      <c r="W44" s="439"/>
      <c r="X44" s="439"/>
      <c r="Y44" s="439"/>
      <c r="Z44" s="439"/>
    </row>
    <row r="45" spans="1:26" ht="18" customHeight="1">
      <c r="A45" s="833"/>
      <c r="B45" s="844" t="s">
        <v>590</v>
      </c>
      <c r="C45" s="479"/>
      <c r="D45" s="463"/>
      <c r="E45" s="463"/>
      <c r="F45" s="463"/>
      <c r="G45" s="463"/>
      <c r="H45" s="463"/>
      <c r="I45" s="463"/>
      <c r="J45" s="463"/>
      <c r="K45" s="463"/>
      <c r="L45" s="455"/>
      <c r="M45" s="456"/>
      <c r="N45" s="439"/>
      <c r="O45" s="439"/>
      <c r="P45" s="439"/>
      <c r="Q45" s="439"/>
      <c r="R45" s="439"/>
      <c r="S45" s="439"/>
      <c r="T45" s="439"/>
      <c r="U45" s="439"/>
      <c r="V45" s="439"/>
      <c r="W45" s="439"/>
      <c r="X45" s="439"/>
      <c r="Y45" s="439"/>
      <c r="Z45" s="439"/>
    </row>
    <row r="46" spans="1:26" ht="15.75" customHeight="1">
      <c r="A46" s="833"/>
      <c r="B46" s="845"/>
      <c r="C46" s="513"/>
      <c r="D46" s="514" t="s">
        <v>425</v>
      </c>
      <c r="E46" s="515" t="s">
        <v>427</v>
      </c>
      <c r="F46" s="864" t="s">
        <v>591</v>
      </c>
      <c r="G46" s="866"/>
      <c r="H46" s="856"/>
      <c r="I46" s="856"/>
      <c r="J46" s="867"/>
      <c r="K46" s="516" t="s">
        <v>592</v>
      </c>
      <c r="L46" s="870"/>
      <c r="M46" s="857"/>
      <c r="N46" s="439"/>
      <c r="O46" s="439"/>
      <c r="P46" s="439"/>
      <c r="Q46" s="439"/>
      <c r="R46" s="439"/>
      <c r="S46" s="439"/>
      <c r="T46" s="439"/>
      <c r="U46" s="439"/>
      <c r="V46" s="439"/>
      <c r="W46" s="439"/>
      <c r="X46" s="439"/>
      <c r="Y46" s="439"/>
      <c r="Z46" s="439"/>
    </row>
    <row r="47" spans="1:26" ht="15.75" customHeight="1">
      <c r="A47" s="833"/>
      <c r="B47" s="845"/>
      <c r="C47" s="513"/>
      <c r="D47" s="517"/>
      <c r="E47" s="473" t="s">
        <v>554</v>
      </c>
      <c r="F47" s="865"/>
      <c r="G47" s="868"/>
      <c r="H47" s="848"/>
      <c r="I47" s="848"/>
      <c r="J47" s="869"/>
      <c r="K47" s="455"/>
      <c r="L47" s="868"/>
      <c r="M47" s="852"/>
      <c r="N47" s="439"/>
      <c r="O47" s="439"/>
      <c r="P47" s="439"/>
      <c r="Q47" s="439"/>
      <c r="R47" s="439"/>
      <c r="S47" s="439"/>
      <c r="T47" s="439"/>
      <c r="U47" s="439"/>
      <c r="V47" s="439"/>
      <c r="W47" s="439"/>
      <c r="X47" s="439"/>
      <c r="Y47" s="439"/>
      <c r="Z47" s="439"/>
    </row>
    <row r="48" spans="1:26" ht="15.75" customHeight="1">
      <c r="A48" s="833"/>
      <c r="B48" s="846"/>
      <c r="C48" s="518"/>
      <c r="D48" s="457"/>
      <c r="E48" s="457"/>
      <c r="F48" s="457"/>
      <c r="G48" s="457"/>
      <c r="H48" s="457"/>
      <c r="I48" s="457"/>
      <c r="J48" s="457"/>
      <c r="K48" s="457"/>
      <c r="L48" s="455"/>
      <c r="M48" s="456"/>
      <c r="N48" s="439"/>
      <c r="O48" s="439"/>
      <c r="P48" s="439"/>
      <c r="Q48" s="439"/>
      <c r="R48" s="439"/>
      <c r="S48" s="439"/>
      <c r="T48" s="439"/>
      <c r="U48" s="439"/>
      <c r="V48" s="439"/>
      <c r="W48" s="439"/>
      <c r="X48" s="439"/>
      <c r="Y48" s="439"/>
      <c r="Z48" s="439"/>
    </row>
    <row r="49" spans="1:26" ht="15.75">
      <c r="A49" s="833"/>
      <c r="B49" s="442" t="s">
        <v>593</v>
      </c>
      <c r="C49" s="850" t="s">
        <v>873</v>
      </c>
      <c r="D49" s="838"/>
      <c r="E49" s="838"/>
      <c r="F49" s="838"/>
      <c r="G49" s="838"/>
      <c r="H49" s="838"/>
      <c r="I49" s="838"/>
      <c r="J49" s="838"/>
      <c r="K49" s="838"/>
      <c r="L49" s="838"/>
      <c r="M49" s="839"/>
      <c r="N49" s="439"/>
      <c r="O49" s="439"/>
      <c r="P49" s="439"/>
      <c r="Q49" s="439"/>
      <c r="R49" s="439"/>
      <c r="S49" s="439"/>
      <c r="T49" s="439"/>
      <c r="U49" s="439"/>
      <c r="V49" s="439"/>
      <c r="W49" s="439"/>
      <c r="X49" s="439"/>
      <c r="Y49" s="439"/>
      <c r="Z49" s="439"/>
    </row>
    <row r="50" spans="1:26" ht="15.75" customHeight="1">
      <c r="A50" s="833"/>
      <c r="B50" s="442" t="s">
        <v>595</v>
      </c>
      <c r="C50" s="850" t="s">
        <v>1005</v>
      </c>
      <c r="D50" s="838"/>
      <c r="E50" s="838"/>
      <c r="F50" s="838"/>
      <c r="G50" s="838"/>
      <c r="H50" s="838"/>
      <c r="I50" s="838"/>
      <c r="J50" s="838"/>
      <c r="K50" s="838"/>
      <c r="L50" s="838"/>
      <c r="M50" s="839"/>
      <c r="N50" s="439"/>
      <c r="O50" s="439"/>
      <c r="P50" s="439"/>
      <c r="Q50" s="439"/>
      <c r="R50" s="439"/>
      <c r="S50" s="439"/>
      <c r="T50" s="439"/>
      <c r="U50" s="439"/>
      <c r="V50" s="439"/>
      <c r="W50" s="439"/>
      <c r="X50" s="439"/>
      <c r="Y50" s="439"/>
      <c r="Z50" s="439"/>
    </row>
    <row r="51" spans="1:26" ht="15.75" customHeight="1">
      <c r="A51" s="833"/>
      <c r="B51" s="442" t="s">
        <v>597</v>
      </c>
      <c r="C51" s="459">
        <v>90</v>
      </c>
      <c r="D51" s="519"/>
      <c r="E51" s="519"/>
      <c r="F51" s="519"/>
      <c r="G51" s="519"/>
      <c r="H51" s="519"/>
      <c r="I51" s="519"/>
      <c r="J51" s="519"/>
      <c r="K51" s="519"/>
      <c r="L51" s="519"/>
      <c r="M51" s="520"/>
      <c r="N51" s="439"/>
      <c r="O51" s="439"/>
      <c r="P51" s="439"/>
      <c r="Q51" s="439"/>
      <c r="R51" s="439"/>
      <c r="S51" s="439"/>
      <c r="T51" s="439"/>
      <c r="U51" s="439"/>
      <c r="V51" s="439"/>
      <c r="W51" s="439"/>
      <c r="X51" s="439"/>
      <c r="Y51" s="439"/>
      <c r="Z51" s="439"/>
    </row>
    <row r="52" spans="1:26" ht="15.75" customHeight="1">
      <c r="A52" s="833"/>
      <c r="B52" s="442" t="s">
        <v>598</v>
      </c>
      <c r="C52" s="459">
        <v>2023</v>
      </c>
      <c r="D52" s="519"/>
      <c r="E52" s="519"/>
      <c r="F52" s="519"/>
      <c r="G52" s="519"/>
      <c r="H52" s="519"/>
      <c r="I52" s="519"/>
      <c r="J52" s="519"/>
      <c r="K52" s="519"/>
      <c r="L52" s="519"/>
      <c r="M52" s="520"/>
      <c r="N52" s="439"/>
      <c r="O52" s="439"/>
      <c r="P52" s="439"/>
      <c r="Q52" s="439"/>
      <c r="R52" s="439"/>
      <c r="S52" s="439"/>
      <c r="T52" s="439"/>
      <c r="U52" s="439"/>
      <c r="V52" s="439"/>
      <c r="W52" s="439"/>
      <c r="X52" s="439"/>
      <c r="Y52" s="439"/>
      <c r="Z52" s="439"/>
    </row>
    <row r="53" spans="1:26" ht="15.75" customHeight="1">
      <c r="A53" s="832" t="s">
        <v>338</v>
      </c>
      <c r="B53" s="521" t="s">
        <v>599</v>
      </c>
      <c r="C53" s="873" t="s">
        <v>182</v>
      </c>
      <c r="D53" s="854"/>
      <c r="E53" s="854"/>
      <c r="F53" s="854"/>
      <c r="G53" s="854"/>
      <c r="H53" s="854"/>
      <c r="I53" s="854"/>
      <c r="J53" s="854"/>
      <c r="K53" s="854"/>
      <c r="L53" s="854"/>
      <c r="M53" s="874"/>
      <c r="N53" s="439"/>
      <c r="O53" s="439"/>
      <c r="P53" s="439"/>
      <c r="Q53" s="439"/>
      <c r="R53" s="439"/>
      <c r="S53" s="439"/>
      <c r="T53" s="439"/>
      <c r="U53" s="439"/>
      <c r="V53" s="439"/>
      <c r="W53" s="439"/>
      <c r="X53" s="439"/>
      <c r="Y53" s="439"/>
      <c r="Z53" s="439"/>
    </row>
    <row r="54" spans="1:26" ht="15.75" customHeight="1">
      <c r="A54" s="833"/>
      <c r="B54" s="521" t="s">
        <v>601</v>
      </c>
      <c r="C54" s="873" t="s">
        <v>678</v>
      </c>
      <c r="D54" s="854"/>
      <c r="E54" s="854"/>
      <c r="F54" s="854"/>
      <c r="G54" s="854"/>
      <c r="H54" s="854"/>
      <c r="I54" s="854"/>
      <c r="J54" s="854"/>
      <c r="K54" s="854"/>
      <c r="L54" s="854"/>
      <c r="M54" s="874"/>
      <c r="N54" s="439"/>
      <c r="O54" s="439"/>
      <c r="P54" s="439"/>
      <c r="Q54" s="439"/>
      <c r="R54" s="439"/>
      <c r="S54" s="439"/>
      <c r="T54" s="439"/>
      <c r="U54" s="439"/>
      <c r="V54" s="439"/>
      <c r="W54" s="439"/>
      <c r="X54" s="439"/>
      <c r="Y54" s="439"/>
      <c r="Z54" s="439"/>
    </row>
    <row r="55" spans="1:26" ht="15.75" customHeight="1">
      <c r="A55" s="833"/>
      <c r="B55" s="521" t="s">
        <v>603</v>
      </c>
      <c r="C55" s="873" t="s">
        <v>8</v>
      </c>
      <c r="D55" s="854"/>
      <c r="E55" s="854"/>
      <c r="F55" s="854"/>
      <c r="G55" s="854"/>
      <c r="H55" s="854"/>
      <c r="I55" s="854"/>
      <c r="J55" s="854"/>
      <c r="K55" s="854"/>
      <c r="L55" s="854"/>
      <c r="M55" s="874"/>
      <c r="N55" s="439"/>
      <c r="O55" s="439"/>
      <c r="P55" s="439"/>
      <c r="Q55" s="439"/>
      <c r="R55" s="439"/>
      <c r="S55" s="439"/>
      <c r="T55" s="439"/>
      <c r="U55" s="439"/>
      <c r="V55" s="439"/>
      <c r="W55" s="439"/>
      <c r="X55" s="439"/>
      <c r="Y55" s="439"/>
      <c r="Z55" s="439"/>
    </row>
    <row r="56" spans="1:26" ht="15.75" customHeight="1">
      <c r="A56" s="833"/>
      <c r="B56" s="522" t="s">
        <v>604</v>
      </c>
      <c r="C56" s="873" t="s">
        <v>181</v>
      </c>
      <c r="D56" s="854"/>
      <c r="E56" s="854"/>
      <c r="F56" s="854"/>
      <c r="G56" s="854"/>
      <c r="H56" s="854"/>
      <c r="I56" s="854"/>
      <c r="J56" s="854"/>
      <c r="K56" s="854"/>
      <c r="L56" s="854"/>
      <c r="M56" s="874"/>
      <c r="N56" s="439"/>
      <c r="O56" s="439"/>
      <c r="P56" s="439"/>
      <c r="Q56" s="439"/>
      <c r="R56" s="439"/>
      <c r="S56" s="439"/>
      <c r="T56" s="439"/>
      <c r="U56" s="439"/>
      <c r="V56" s="439"/>
      <c r="W56" s="439"/>
      <c r="X56" s="439"/>
      <c r="Y56" s="439"/>
      <c r="Z56" s="439"/>
    </row>
    <row r="57" spans="1:26" ht="15.75" customHeight="1">
      <c r="A57" s="833"/>
      <c r="B57" s="521" t="s">
        <v>605</v>
      </c>
      <c r="C57" s="873" t="s">
        <v>184</v>
      </c>
      <c r="D57" s="854"/>
      <c r="E57" s="854"/>
      <c r="F57" s="854"/>
      <c r="G57" s="854"/>
      <c r="H57" s="854"/>
      <c r="I57" s="854"/>
      <c r="J57" s="854"/>
      <c r="K57" s="854"/>
      <c r="L57" s="854"/>
      <c r="M57" s="874"/>
      <c r="N57" s="439"/>
      <c r="O57" s="439"/>
      <c r="P57" s="439"/>
      <c r="Q57" s="439"/>
      <c r="R57" s="439"/>
      <c r="S57" s="439"/>
      <c r="T57" s="439"/>
      <c r="U57" s="439"/>
      <c r="V57" s="439"/>
      <c r="W57" s="439"/>
      <c r="X57" s="439"/>
      <c r="Y57" s="439"/>
      <c r="Z57" s="439"/>
    </row>
    <row r="58" spans="1:26" ht="15.75" customHeight="1" thickBot="1">
      <c r="A58" s="872"/>
      <c r="B58" s="521" t="s">
        <v>607</v>
      </c>
      <c r="C58" s="873" t="s">
        <v>183</v>
      </c>
      <c r="D58" s="854"/>
      <c r="E58" s="854"/>
      <c r="F58" s="854"/>
      <c r="G58" s="854"/>
      <c r="H58" s="854"/>
      <c r="I58" s="854"/>
      <c r="J58" s="854"/>
      <c r="K58" s="854"/>
      <c r="L58" s="854"/>
      <c r="M58" s="874"/>
      <c r="N58" s="439"/>
      <c r="O58" s="439"/>
      <c r="P58" s="439"/>
      <c r="Q58" s="439"/>
      <c r="R58" s="439"/>
      <c r="S58" s="439"/>
      <c r="T58" s="439"/>
      <c r="U58" s="439"/>
      <c r="V58" s="439"/>
      <c r="W58" s="439"/>
      <c r="X58" s="439"/>
      <c r="Y58" s="439"/>
      <c r="Z58" s="439"/>
    </row>
    <row r="59" spans="1:26" ht="15.75" customHeight="1">
      <c r="A59" s="832" t="s">
        <v>609</v>
      </c>
      <c r="B59" s="523" t="s">
        <v>610</v>
      </c>
      <c r="C59" s="873" t="s">
        <v>679</v>
      </c>
      <c r="D59" s="854"/>
      <c r="E59" s="854"/>
      <c r="F59" s="854"/>
      <c r="G59" s="854"/>
      <c r="H59" s="854"/>
      <c r="I59" s="854"/>
      <c r="J59" s="854"/>
      <c r="K59" s="854"/>
      <c r="L59" s="854"/>
      <c r="M59" s="874"/>
      <c r="N59" s="439"/>
      <c r="O59" s="439"/>
      <c r="P59" s="439"/>
      <c r="Q59" s="439"/>
      <c r="R59" s="439"/>
      <c r="S59" s="439"/>
      <c r="T59" s="439"/>
      <c r="U59" s="439"/>
      <c r="V59" s="439"/>
      <c r="W59" s="439"/>
      <c r="X59" s="439"/>
      <c r="Y59" s="439"/>
      <c r="Z59" s="439"/>
    </row>
    <row r="60" spans="1:26" ht="30" customHeight="1">
      <c r="A60" s="833"/>
      <c r="B60" s="523" t="s">
        <v>612</v>
      </c>
      <c r="C60" s="873" t="s">
        <v>680</v>
      </c>
      <c r="D60" s="854"/>
      <c r="E60" s="854"/>
      <c r="F60" s="854"/>
      <c r="G60" s="854"/>
      <c r="H60" s="854"/>
      <c r="I60" s="854"/>
      <c r="J60" s="854"/>
      <c r="K60" s="854"/>
      <c r="L60" s="854"/>
      <c r="M60" s="874"/>
      <c r="N60" s="439"/>
      <c r="O60" s="439"/>
      <c r="P60" s="439"/>
      <c r="Q60" s="439"/>
      <c r="R60" s="439"/>
      <c r="S60" s="439"/>
      <c r="T60" s="439"/>
      <c r="U60" s="439"/>
      <c r="V60" s="439"/>
      <c r="W60" s="439"/>
      <c r="X60" s="439"/>
      <c r="Y60" s="439"/>
      <c r="Z60" s="439"/>
    </row>
    <row r="61" spans="1:26" ht="30" customHeight="1" thickBot="1">
      <c r="A61" s="833"/>
      <c r="B61" s="524" t="s">
        <v>44</v>
      </c>
      <c r="C61" s="873" t="s">
        <v>8</v>
      </c>
      <c r="D61" s="854"/>
      <c r="E61" s="854"/>
      <c r="F61" s="854"/>
      <c r="G61" s="854"/>
      <c r="H61" s="854"/>
      <c r="I61" s="854"/>
      <c r="J61" s="854"/>
      <c r="K61" s="854"/>
      <c r="L61" s="854"/>
      <c r="M61" s="874"/>
      <c r="N61" s="439"/>
      <c r="O61" s="439"/>
      <c r="P61" s="439"/>
      <c r="Q61" s="439"/>
      <c r="R61" s="439"/>
      <c r="S61" s="439"/>
      <c r="T61" s="439"/>
      <c r="U61" s="439"/>
      <c r="V61" s="439"/>
      <c r="W61" s="439"/>
      <c r="X61" s="439"/>
      <c r="Y61" s="439"/>
      <c r="Z61" s="439"/>
    </row>
    <row r="62" spans="1:26" ht="15.75" customHeight="1" thickBot="1">
      <c r="A62" s="525" t="s">
        <v>342</v>
      </c>
      <c r="B62" s="526"/>
      <c r="C62" s="876"/>
      <c r="D62" s="877"/>
      <c r="E62" s="877"/>
      <c r="F62" s="877"/>
      <c r="G62" s="877"/>
      <c r="H62" s="877"/>
      <c r="I62" s="877"/>
      <c r="J62" s="877"/>
      <c r="K62" s="877"/>
      <c r="L62" s="877"/>
      <c r="M62" s="878"/>
      <c r="N62" s="439"/>
      <c r="O62" s="439"/>
      <c r="P62" s="439"/>
      <c r="Q62" s="439"/>
      <c r="R62" s="439"/>
      <c r="S62" s="439"/>
      <c r="T62" s="439"/>
      <c r="U62" s="439"/>
      <c r="V62" s="439"/>
      <c r="W62" s="439"/>
      <c r="X62" s="439"/>
      <c r="Y62" s="439"/>
      <c r="Z62" s="439"/>
    </row>
    <row r="63" spans="1:26" ht="15.75" customHeight="1">
      <c r="A63" s="439"/>
      <c r="B63" s="527"/>
      <c r="C63" s="439"/>
      <c r="D63" s="439"/>
      <c r="E63" s="439"/>
      <c r="F63" s="439"/>
      <c r="G63" s="439"/>
      <c r="H63" s="439"/>
      <c r="I63" s="439"/>
      <c r="J63" s="439"/>
      <c r="K63" s="439"/>
      <c r="L63" s="439"/>
      <c r="M63" s="439"/>
      <c r="N63" s="439"/>
      <c r="O63" s="439"/>
      <c r="P63" s="439"/>
      <c r="Q63" s="439"/>
      <c r="R63" s="439"/>
      <c r="S63" s="439"/>
      <c r="T63" s="439"/>
      <c r="U63" s="439"/>
      <c r="V63" s="439"/>
      <c r="W63" s="439"/>
      <c r="X63" s="439"/>
      <c r="Y63" s="439"/>
      <c r="Z63" s="439"/>
    </row>
    <row r="64" spans="1:26" ht="15.75" customHeight="1">
      <c r="A64" s="439"/>
      <c r="B64" s="527"/>
      <c r="C64" s="439"/>
      <c r="D64" s="439"/>
      <c r="E64" s="439"/>
      <c r="F64" s="439"/>
      <c r="G64" s="439"/>
      <c r="H64" s="439"/>
      <c r="I64" s="439"/>
      <c r="J64" s="439"/>
      <c r="K64" s="439"/>
      <c r="L64" s="439"/>
      <c r="M64" s="439"/>
      <c r="N64" s="439"/>
      <c r="O64" s="439"/>
      <c r="P64" s="439"/>
      <c r="Q64" s="439"/>
      <c r="R64" s="439"/>
      <c r="S64" s="439"/>
      <c r="T64" s="439"/>
      <c r="U64" s="439"/>
      <c r="V64" s="439"/>
      <c r="W64" s="439"/>
      <c r="X64" s="439"/>
      <c r="Y64" s="439"/>
      <c r="Z64" s="439"/>
    </row>
    <row r="65" spans="1:26" ht="15.75" customHeight="1">
      <c r="A65" s="439"/>
      <c r="B65" s="527"/>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row>
    <row r="66" spans="1:26" ht="15.75" customHeight="1">
      <c r="A66" s="439"/>
      <c r="B66" s="527"/>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row>
    <row r="67" spans="1:26" ht="15.75" customHeight="1">
      <c r="A67" s="439"/>
      <c r="B67" s="527"/>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row>
    <row r="68" spans="1:26" ht="15.75" customHeight="1">
      <c r="A68" s="439"/>
      <c r="B68" s="527"/>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row>
    <row r="69" spans="1:26" ht="15.75" customHeight="1">
      <c r="A69" s="439"/>
      <c r="B69" s="527"/>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row>
    <row r="70" spans="1:26" ht="15.75" customHeight="1">
      <c r="A70" s="439"/>
      <c r="B70" s="527"/>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row>
    <row r="71" spans="1:26" ht="15.75" customHeight="1">
      <c r="A71" s="439"/>
      <c r="B71" s="527"/>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row>
    <row r="72" spans="1:26" ht="15.75" customHeight="1">
      <c r="A72" s="439"/>
      <c r="B72" s="527"/>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row>
    <row r="73" spans="1:26" ht="15.75" customHeight="1">
      <c r="A73" s="439"/>
      <c r="B73" s="527"/>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row>
    <row r="74" spans="1:26" ht="15.75" customHeight="1">
      <c r="A74" s="439"/>
      <c r="B74" s="527"/>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row>
    <row r="75" spans="1:26" ht="15.75" customHeight="1">
      <c r="A75" s="439"/>
      <c r="B75" s="527"/>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row>
    <row r="76" spans="1:26" ht="15.75" customHeight="1">
      <c r="A76" s="439"/>
      <c r="B76" s="527"/>
      <c r="C76" s="439"/>
      <c r="D76" s="439"/>
      <c r="E76" s="439"/>
      <c r="F76" s="439"/>
      <c r="G76" s="439"/>
      <c r="H76" s="439"/>
      <c r="I76" s="439"/>
      <c r="J76" s="439"/>
      <c r="K76" s="439"/>
      <c r="L76" s="439"/>
      <c r="M76" s="439"/>
      <c r="N76" s="439"/>
      <c r="O76" s="439"/>
      <c r="P76" s="439"/>
      <c r="Q76" s="439"/>
      <c r="R76" s="439"/>
      <c r="S76" s="439"/>
      <c r="T76" s="439"/>
      <c r="U76" s="439"/>
      <c r="V76" s="439"/>
      <c r="W76" s="439"/>
      <c r="X76" s="439"/>
      <c r="Y76" s="439"/>
      <c r="Z76" s="439"/>
    </row>
    <row r="77" spans="1:26" ht="15.75" customHeight="1">
      <c r="A77" s="439"/>
      <c r="B77" s="527"/>
      <c r="C77" s="439"/>
      <c r="D77" s="439"/>
      <c r="E77" s="439"/>
      <c r="F77" s="439"/>
      <c r="G77" s="439"/>
      <c r="H77" s="439"/>
      <c r="I77" s="439"/>
      <c r="J77" s="439"/>
      <c r="K77" s="439"/>
      <c r="L77" s="439"/>
      <c r="M77" s="439"/>
      <c r="N77" s="439"/>
      <c r="O77" s="439"/>
      <c r="P77" s="439"/>
      <c r="Q77" s="439"/>
      <c r="R77" s="439"/>
      <c r="S77" s="439"/>
      <c r="T77" s="439"/>
      <c r="U77" s="439"/>
      <c r="V77" s="439"/>
      <c r="W77" s="439"/>
      <c r="X77" s="439"/>
      <c r="Y77" s="439"/>
      <c r="Z77" s="439"/>
    </row>
    <row r="78" spans="1:26" ht="15.75" customHeight="1">
      <c r="A78" s="439"/>
      <c r="B78" s="527"/>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row>
    <row r="79" spans="1:26" ht="15.75" customHeight="1">
      <c r="A79" s="439"/>
      <c r="B79" s="527"/>
      <c r="C79" s="439"/>
      <c r="D79" s="439"/>
      <c r="E79" s="439"/>
      <c r="F79" s="439"/>
      <c r="G79" s="439"/>
      <c r="H79" s="439"/>
      <c r="I79" s="439"/>
      <c r="J79" s="439"/>
      <c r="K79" s="439"/>
      <c r="L79" s="439"/>
      <c r="M79" s="439"/>
      <c r="N79" s="439"/>
      <c r="O79" s="439"/>
      <c r="P79" s="439"/>
      <c r="Q79" s="439"/>
      <c r="R79" s="439"/>
      <c r="S79" s="439"/>
      <c r="T79" s="439"/>
      <c r="U79" s="439"/>
      <c r="V79" s="439"/>
      <c r="W79" s="439"/>
      <c r="X79" s="439"/>
      <c r="Y79" s="439"/>
      <c r="Z79" s="439"/>
    </row>
    <row r="80" spans="1:26" ht="15.75" customHeight="1">
      <c r="A80" s="439"/>
      <c r="B80" s="527"/>
      <c r="C80" s="439"/>
      <c r="D80" s="439"/>
      <c r="E80" s="439"/>
      <c r="F80" s="439"/>
      <c r="G80" s="439"/>
      <c r="H80" s="439"/>
      <c r="I80" s="439"/>
      <c r="J80" s="439"/>
      <c r="K80" s="439"/>
      <c r="L80" s="439"/>
      <c r="M80" s="439"/>
      <c r="N80" s="439"/>
      <c r="O80" s="439"/>
      <c r="P80" s="439"/>
      <c r="Q80" s="439"/>
      <c r="R80" s="439"/>
      <c r="S80" s="439"/>
      <c r="T80" s="439"/>
      <c r="U80" s="439"/>
      <c r="V80" s="439"/>
      <c r="W80" s="439"/>
      <c r="X80" s="439"/>
      <c r="Y80" s="439"/>
      <c r="Z80" s="439"/>
    </row>
    <row r="81" spans="1:26" ht="15.75" customHeight="1">
      <c r="A81" s="439"/>
      <c r="B81" s="527"/>
      <c r="C81" s="439"/>
      <c r="D81" s="439"/>
      <c r="E81" s="439"/>
      <c r="F81" s="439"/>
      <c r="G81" s="439"/>
      <c r="H81" s="439"/>
      <c r="I81" s="439"/>
      <c r="J81" s="439"/>
      <c r="K81" s="439"/>
      <c r="L81" s="439"/>
      <c r="M81" s="439"/>
      <c r="N81" s="439"/>
      <c r="O81" s="439"/>
      <c r="P81" s="439"/>
      <c r="Q81" s="439"/>
      <c r="R81" s="439"/>
      <c r="S81" s="439"/>
      <c r="T81" s="439"/>
      <c r="U81" s="439"/>
      <c r="V81" s="439"/>
      <c r="W81" s="439"/>
      <c r="X81" s="439"/>
      <c r="Y81" s="439"/>
      <c r="Z81" s="439"/>
    </row>
    <row r="82" spans="1:26" ht="15.75" customHeight="1">
      <c r="A82" s="439"/>
      <c r="B82" s="527"/>
      <c r="C82" s="439"/>
      <c r="D82" s="439"/>
      <c r="E82" s="439"/>
      <c r="F82" s="439"/>
      <c r="G82" s="439"/>
      <c r="H82" s="439"/>
      <c r="I82" s="439"/>
      <c r="J82" s="439"/>
      <c r="K82" s="439"/>
      <c r="L82" s="439"/>
      <c r="M82" s="439"/>
      <c r="N82" s="439"/>
      <c r="O82" s="439"/>
      <c r="P82" s="439"/>
      <c r="Q82" s="439"/>
      <c r="R82" s="439"/>
      <c r="S82" s="439"/>
      <c r="T82" s="439"/>
      <c r="U82" s="439"/>
      <c r="V82" s="439"/>
      <c r="W82" s="439"/>
      <c r="X82" s="439"/>
      <c r="Y82" s="439"/>
      <c r="Z82" s="439"/>
    </row>
    <row r="83" spans="1:26" ht="15.75" customHeight="1">
      <c r="A83" s="439"/>
      <c r="B83" s="527"/>
      <c r="C83" s="439"/>
      <c r="D83" s="439"/>
      <c r="E83" s="439"/>
      <c r="F83" s="439"/>
      <c r="G83" s="439"/>
      <c r="H83" s="439"/>
      <c r="I83" s="439"/>
      <c r="J83" s="439"/>
      <c r="K83" s="439"/>
      <c r="L83" s="439"/>
      <c r="M83" s="439"/>
      <c r="N83" s="439"/>
      <c r="O83" s="439"/>
      <c r="P83" s="439"/>
      <c r="Q83" s="439"/>
      <c r="R83" s="439"/>
      <c r="S83" s="439"/>
      <c r="T83" s="439"/>
      <c r="U83" s="439"/>
      <c r="V83" s="439"/>
      <c r="W83" s="439"/>
      <c r="X83" s="439"/>
      <c r="Y83" s="439"/>
      <c r="Z83" s="439"/>
    </row>
    <row r="84" spans="1:26" ht="15.75" customHeight="1">
      <c r="A84" s="439"/>
      <c r="B84" s="527"/>
      <c r="C84" s="439"/>
      <c r="D84" s="439"/>
      <c r="E84" s="439"/>
      <c r="F84" s="439"/>
      <c r="G84" s="439"/>
      <c r="H84" s="439"/>
      <c r="I84" s="439"/>
      <c r="J84" s="439"/>
      <c r="K84" s="439"/>
      <c r="L84" s="439"/>
      <c r="M84" s="439"/>
      <c r="N84" s="439"/>
      <c r="O84" s="439"/>
      <c r="P84" s="439"/>
      <c r="Q84" s="439"/>
      <c r="R84" s="439"/>
      <c r="S84" s="439"/>
      <c r="T84" s="439"/>
      <c r="U84" s="439"/>
      <c r="V84" s="439"/>
      <c r="W84" s="439"/>
      <c r="X84" s="439"/>
      <c r="Y84" s="439"/>
      <c r="Z84" s="439"/>
    </row>
    <row r="85" spans="1:26" ht="15.75" customHeight="1">
      <c r="A85" s="439"/>
      <c r="B85" s="527"/>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439"/>
    </row>
    <row r="86" spans="1:26" ht="15.75" customHeight="1">
      <c r="A86" s="439"/>
      <c r="B86" s="527"/>
      <c r="C86" s="439"/>
      <c r="D86" s="439"/>
      <c r="E86" s="439"/>
      <c r="F86" s="439"/>
      <c r="G86" s="439"/>
      <c r="H86" s="439"/>
      <c r="I86" s="439"/>
      <c r="J86" s="439"/>
      <c r="K86" s="439"/>
      <c r="L86" s="439"/>
      <c r="M86" s="439"/>
      <c r="N86" s="439"/>
      <c r="O86" s="439"/>
      <c r="P86" s="439"/>
      <c r="Q86" s="439"/>
      <c r="R86" s="439"/>
      <c r="S86" s="439"/>
      <c r="T86" s="439"/>
      <c r="U86" s="439"/>
      <c r="V86" s="439"/>
      <c r="W86" s="439"/>
      <c r="X86" s="439"/>
      <c r="Y86" s="439"/>
      <c r="Z86" s="439"/>
    </row>
    <row r="87" spans="1:26" ht="15.75" customHeight="1">
      <c r="A87" s="439"/>
      <c r="B87" s="527"/>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row>
    <row r="88" spans="1:26" ht="15.75" customHeight="1">
      <c r="A88" s="439"/>
      <c r="B88" s="527"/>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row>
    <row r="89" spans="1:26" ht="15.75" customHeight="1">
      <c r="A89" s="439"/>
      <c r="B89" s="527"/>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row>
    <row r="90" spans="1:26" ht="15.75" customHeight="1">
      <c r="A90" s="439"/>
      <c r="B90" s="527"/>
      <c r="C90" s="439"/>
      <c r="D90" s="439"/>
      <c r="E90" s="439"/>
      <c r="F90" s="439"/>
      <c r="G90" s="439"/>
      <c r="H90" s="439"/>
      <c r="I90" s="439"/>
      <c r="J90" s="439"/>
      <c r="K90" s="439"/>
      <c r="L90" s="439"/>
      <c r="M90" s="439"/>
      <c r="N90" s="439"/>
      <c r="O90" s="439"/>
      <c r="P90" s="439"/>
      <c r="Q90" s="439"/>
      <c r="R90" s="439"/>
      <c r="S90" s="439"/>
      <c r="T90" s="439"/>
      <c r="U90" s="439"/>
      <c r="V90" s="439"/>
      <c r="W90" s="439"/>
      <c r="X90" s="439"/>
      <c r="Y90" s="439"/>
      <c r="Z90" s="439"/>
    </row>
    <row r="91" spans="1:26" ht="15.75" customHeight="1">
      <c r="A91" s="439"/>
      <c r="B91" s="527"/>
      <c r="C91" s="439"/>
      <c r="D91" s="439"/>
      <c r="E91" s="439"/>
      <c r="F91" s="439"/>
      <c r="G91" s="439"/>
      <c r="H91" s="439"/>
      <c r="I91" s="439"/>
      <c r="J91" s="439"/>
      <c r="K91" s="439"/>
      <c r="L91" s="439"/>
      <c r="M91" s="439"/>
      <c r="N91" s="439"/>
      <c r="O91" s="439"/>
      <c r="P91" s="439"/>
      <c r="Q91" s="439"/>
      <c r="R91" s="439"/>
      <c r="S91" s="439"/>
      <c r="T91" s="439"/>
      <c r="U91" s="439"/>
      <c r="V91" s="439"/>
      <c r="W91" s="439"/>
      <c r="X91" s="439"/>
      <c r="Y91" s="439"/>
      <c r="Z91" s="439"/>
    </row>
    <row r="92" spans="1:26" ht="15.75" customHeight="1">
      <c r="A92" s="439"/>
      <c r="B92" s="527"/>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row>
    <row r="93" spans="1:26" ht="15.75" customHeight="1">
      <c r="A93" s="439"/>
      <c r="B93" s="527"/>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row>
    <row r="94" spans="1:26" ht="15.75" customHeight="1">
      <c r="A94" s="439"/>
      <c r="B94" s="527"/>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row>
    <row r="95" spans="1:26" ht="15.75" customHeight="1">
      <c r="A95" s="439"/>
      <c r="B95" s="527"/>
      <c r="C95" s="439"/>
      <c r="D95" s="439"/>
      <c r="E95" s="439"/>
      <c r="F95" s="439"/>
      <c r="G95" s="439"/>
      <c r="H95" s="439"/>
      <c r="I95" s="439"/>
      <c r="J95" s="439"/>
      <c r="K95" s="439"/>
      <c r="L95" s="439"/>
      <c r="M95" s="439"/>
      <c r="N95" s="439"/>
      <c r="O95" s="439"/>
      <c r="P95" s="439"/>
      <c r="Q95" s="439"/>
      <c r="R95" s="439"/>
      <c r="S95" s="439"/>
      <c r="T95" s="439"/>
      <c r="U95" s="439"/>
      <c r="V95" s="439"/>
      <c r="W95" s="439"/>
      <c r="X95" s="439"/>
      <c r="Y95" s="439"/>
      <c r="Z95" s="439"/>
    </row>
    <row r="96" spans="1:26" ht="15.75" customHeight="1">
      <c r="A96" s="439"/>
      <c r="B96" s="527"/>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row>
    <row r="97" spans="1:26" ht="15.75" customHeight="1">
      <c r="A97" s="439"/>
      <c r="B97" s="527"/>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row>
    <row r="98" spans="1:26" ht="15.75" customHeight="1">
      <c r="A98" s="439"/>
      <c r="B98" s="527"/>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row>
    <row r="99" spans="1:26" ht="15.75" customHeight="1">
      <c r="A99" s="439"/>
      <c r="B99" s="527"/>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row>
    <row r="100" spans="1:26" ht="15.75" customHeight="1">
      <c r="A100" s="439"/>
      <c r="B100" s="527"/>
      <c r="C100" s="439"/>
      <c r="D100" s="439"/>
      <c r="E100" s="439"/>
      <c r="F100" s="439"/>
      <c r="G100" s="439"/>
      <c r="H100" s="439"/>
      <c r="I100" s="439"/>
      <c r="J100" s="439"/>
      <c r="K100" s="439"/>
      <c r="L100" s="439"/>
      <c r="M100" s="439"/>
      <c r="N100" s="439"/>
      <c r="O100" s="439"/>
      <c r="P100" s="439"/>
      <c r="Q100" s="439"/>
      <c r="R100" s="439"/>
      <c r="S100" s="439"/>
      <c r="T100" s="439"/>
      <c r="U100" s="439"/>
      <c r="V100" s="439"/>
      <c r="W100" s="439"/>
      <c r="X100" s="439"/>
      <c r="Y100" s="439"/>
      <c r="Z100" s="439"/>
    </row>
    <row r="101" spans="1:26" ht="15.75" customHeight="1">
      <c r="A101" s="439"/>
      <c r="B101" s="527"/>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row>
    <row r="102" spans="1:26" ht="15.75" customHeight="1">
      <c r="A102" s="439"/>
      <c r="B102" s="527"/>
      <c r="C102" s="439"/>
      <c r="D102" s="439"/>
      <c r="E102" s="439"/>
      <c r="F102" s="439"/>
      <c r="G102" s="439"/>
      <c r="H102" s="439"/>
      <c r="I102" s="439"/>
      <c r="J102" s="439"/>
      <c r="K102" s="439"/>
      <c r="L102" s="439"/>
      <c r="M102" s="439"/>
      <c r="N102" s="439"/>
      <c r="O102" s="439"/>
      <c r="P102" s="439"/>
      <c r="Q102" s="439"/>
      <c r="R102" s="439"/>
      <c r="S102" s="439"/>
      <c r="T102" s="439"/>
      <c r="U102" s="439"/>
      <c r="V102" s="439"/>
      <c r="W102" s="439"/>
      <c r="X102" s="439"/>
      <c r="Y102" s="439"/>
      <c r="Z102" s="439"/>
    </row>
    <row r="103" spans="1:26" ht="15.75" customHeight="1">
      <c r="A103" s="439"/>
      <c r="B103" s="527"/>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row>
    <row r="104" spans="1:26" ht="15.75" customHeight="1">
      <c r="A104" s="439"/>
      <c r="B104" s="527"/>
      <c r="C104" s="439"/>
      <c r="D104" s="439"/>
      <c r="E104" s="439"/>
      <c r="F104" s="439"/>
      <c r="G104" s="439"/>
      <c r="H104" s="439"/>
      <c r="I104" s="439"/>
      <c r="J104" s="439"/>
      <c r="K104" s="439"/>
      <c r="L104" s="439"/>
      <c r="M104" s="439"/>
      <c r="N104" s="439"/>
      <c r="O104" s="439"/>
      <c r="P104" s="439"/>
      <c r="Q104" s="439"/>
      <c r="R104" s="439"/>
      <c r="S104" s="439"/>
      <c r="T104" s="439"/>
      <c r="U104" s="439"/>
      <c r="V104" s="439"/>
      <c r="W104" s="439"/>
      <c r="X104" s="439"/>
      <c r="Y104" s="439"/>
      <c r="Z104" s="439"/>
    </row>
    <row r="105" spans="1:26" ht="15.75" customHeight="1">
      <c r="A105" s="439"/>
      <c r="B105" s="527"/>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row>
    <row r="106" spans="1:26" ht="15.75" customHeight="1">
      <c r="A106" s="439"/>
      <c r="B106" s="527"/>
      <c r="C106" s="439"/>
      <c r="D106" s="439"/>
      <c r="E106" s="439"/>
      <c r="F106" s="439"/>
      <c r="G106" s="439"/>
      <c r="H106" s="439"/>
      <c r="I106" s="439"/>
      <c r="J106" s="439"/>
      <c r="K106" s="439"/>
      <c r="L106" s="439"/>
      <c r="M106" s="439"/>
      <c r="N106" s="439"/>
      <c r="O106" s="439"/>
      <c r="P106" s="439"/>
      <c r="Q106" s="439"/>
      <c r="R106" s="439"/>
      <c r="S106" s="439"/>
      <c r="T106" s="439"/>
      <c r="U106" s="439"/>
      <c r="V106" s="439"/>
      <c r="W106" s="439"/>
      <c r="X106" s="439"/>
      <c r="Y106" s="439"/>
      <c r="Z106" s="439"/>
    </row>
    <row r="107" spans="1:26" ht="15.75" customHeight="1">
      <c r="A107" s="439"/>
      <c r="B107" s="527"/>
      <c r="C107" s="439"/>
      <c r="D107" s="439"/>
      <c r="E107" s="439"/>
      <c r="F107" s="439"/>
      <c r="G107" s="439"/>
      <c r="H107" s="439"/>
      <c r="I107" s="439"/>
      <c r="J107" s="439"/>
      <c r="K107" s="439"/>
      <c r="L107" s="439"/>
      <c r="M107" s="439"/>
      <c r="N107" s="439"/>
      <c r="O107" s="439"/>
      <c r="P107" s="439"/>
      <c r="Q107" s="439"/>
      <c r="R107" s="439"/>
      <c r="S107" s="439"/>
      <c r="T107" s="439"/>
      <c r="U107" s="439"/>
      <c r="V107" s="439"/>
      <c r="W107" s="439"/>
      <c r="X107" s="439"/>
      <c r="Y107" s="439"/>
      <c r="Z107" s="439"/>
    </row>
    <row r="108" spans="1:26" ht="15.75" customHeight="1">
      <c r="A108" s="439"/>
      <c r="B108" s="527"/>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row>
    <row r="109" spans="1:26" ht="15.75" customHeight="1">
      <c r="A109" s="439"/>
      <c r="B109" s="527"/>
      <c r="C109" s="439"/>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row>
    <row r="110" spans="1:26" ht="15.75" customHeight="1">
      <c r="A110" s="439"/>
      <c r="B110" s="527"/>
      <c r="C110" s="439"/>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row>
    <row r="111" spans="1:26" ht="15.75" customHeight="1">
      <c r="A111" s="439"/>
      <c r="B111" s="527"/>
      <c r="C111" s="439"/>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row>
    <row r="112" spans="1:26" ht="15.75" customHeight="1">
      <c r="A112" s="439"/>
      <c r="B112" s="527"/>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row>
    <row r="113" spans="1:26" ht="15.75" customHeight="1">
      <c r="A113" s="439"/>
      <c r="B113" s="527"/>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row>
    <row r="114" spans="1:26" ht="15.75" customHeight="1">
      <c r="A114" s="439"/>
      <c r="B114" s="527"/>
      <c r="C114" s="439"/>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row>
    <row r="115" spans="1:26" ht="15.75" customHeight="1">
      <c r="A115" s="439"/>
      <c r="B115" s="527"/>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row>
    <row r="116" spans="1:26" ht="15.75" customHeight="1">
      <c r="A116" s="439"/>
      <c r="B116" s="527"/>
      <c r="C116" s="439"/>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row>
    <row r="117" spans="1:26" ht="15.75" customHeight="1">
      <c r="A117" s="439"/>
      <c r="B117" s="527"/>
      <c r="C117" s="439"/>
      <c r="D117" s="439"/>
      <c r="E117" s="439"/>
      <c r="F117" s="439"/>
      <c r="G117" s="439"/>
      <c r="H117" s="439"/>
      <c r="I117" s="439"/>
      <c r="J117" s="439"/>
      <c r="K117" s="439"/>
      <c r="L117" s="439"/>
      <c r="M117" s="439"/>
      <c r="N117" s="439"/>
      <c r="O117" s="439"/>
      <c r="P117" s="439"/>
      <c r="Q117" s="439"/>
      <c r="R117" s="439"/>
      <c r="S117" s="439"/>
      <c r="T117" s="439"/>
      <c r="U117" s="439"/>
      <c r="V117" s="439"/>
      <c r="W117" s="439"/>
      <c r="X117" s="439"/>
      <c r="Y117" s="439"/>
      <c r="Z117" s="439"/>
    </row>
    <row r="118" spans="1:26" ht="15.75" customHeight="1">
      <c r="A118" s="439"/>
      <c r="B118" s="527"/>
      <c r="C118" s="439"/>
      <c r="D118" s="439"/>
      <c r="E118" s="439"/>
      <c r="F118" s="439"/>
      <c r="G118" s="439"/>
      <c r="H118" s="439"/>
      <c r="I118" s="439"/>
      <c r="J118" s="439"/>
      <c r="K118" s="439"/>
      <c r="L118" s="439"/>
      <c r="M118" s="439"/>
      <c r="N118" s="439"/>
      <c r="O118" s="439"/>
      <c r="P118" s="439"/>
      <c r="Q118" s="439"/>
      <c r="R118" s="439"/>
      <c r="S118" s="439"/>
      <c r="T118" s="439"/>
      <c r="U118" s="439"/>
      <c r="V118" s="439"/>
      <c r="W118" s="439"/>
      <c r="X118" s="439"/>
      <c r="Y118" s="439"/>
      <c r="Z118" s="439"/>
    </row>
    <row r="119" spans="1:26" ht="15.75" customHeight="1">
      <c r="A119" s="439"/>
      <c r="B119" s="527"/>
      <c r="C119" s="439"/>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39"/>
    </row>
    <row r="120" spans="1:26" ht="15.75" customHeight="1">
      <c r="A120" s="439"/>
      <c r="B120" s="527"/>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row>
    <row r="121" spans="1:26" ht="15.75" customHeight="1">
      <c r="A121" s="439"/>
      <c r="B121" s="527"/>
      <c r="C121" s="439"/>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row>
    <row r="122" spans="1:26" ht="15.75" customHeight="1">
      <c r="A122" s="439"/>
      <c r="B122" s="527"/>
      <c r="C122" s="439"/>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row>
    <row r="123" spans="1:26" ht="15.75" customHeight="1">
      <c r="A123" s="439"/>
      <c r="B123" s="527"/>
      <c r="C123" s="439"/>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39"/>
    </row>
    <row r="124" spans="1:26" ht="15.75" customHeight="1">
      <c r="A124" s="439"/>
      <c r="B124" s="527"/>
      <c r="C124" s="439"/>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39"/>
    </row>
    <row r="125" spans="1:26" ht="15.75" customHeight="1">
      <c r="A125" s="439"/>
      <c r="B125" s="527"/>
      <c r="C125" s="439"/>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39"/>
    </row>
    <row r="126" spans="1:26" ht="15.75" customHeight="1">
      <c r="A126" s="439"/>
      <c r="B126" s="527"/>
      <c r="C126" s="439"/>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39"/>
    </row>
    <row r="127" spans="1:26" ht="15.75" customHeight="1">
      <c r="A127" s="439"/>
      <c r="B127" s="527"/>
      <c r="C127" s="439"/>
      <c r="D127" s="439"/>
      <c r="E127" s="439"/>
      <c r="F127" s="439"/>
      <c r="G127" s="439"/>
      <c r="H127" s="439"/>
      <c r="I127" s="439"/>
      <c r="J127" s="439"/>
      <c r="K127" s="439"/>
      <c r="L127" s="439"/>
      <c r="M127" s="439"/>
      <c r="N127" s="439"/>
      <c r="O127" s="439"/>
      <c r="P127" s="439"/>
      <c r="Q127" s="439"/>
      <c r="R127" s="439"/>
      <c r="S127" s="439"/>
      <c r="T127" s="439"/>
      <c r="U127" s="439"/>
      <c r="V127" s="439"/>
      <c r="W127" s="439"/>
      <c r="X127" s="439"/>
      <c r="Y127" s="439"/>
      <c r="Z127" s="439"/>
    </row>
    <row r="128" spans="1:26" ht="15.75" customHeight="1">
      <c r="A128" s="439"/>
      <c r="B128" s="527"/>
      <c r="C128" s="439"/>
      <c r="D128" s="439"/>
      <c r="E128" s="439"/>
      <c r="F128" s="439"/>
      <c r="G128" s="439"/>
      <c r="H128" s="439"/>
      <c r="I128" s="439"/>
      <c r="J128" s="439"/>
      <c r="K128" s="439"/>
      <c r="L128" s="439"/>
      <c r="M128" s="439"/>
      <c r="N128" s="439"/>
      <c r="O128" s="439"/>
      <c r="P128" s="439"/>
      <c r="Q128" s="439"/>
      <c r="R128" s="439"/>
      <c r="S128" s="439"/>
      <c r="T128" s="439"/>
      <c r="U128" s="439"/>
      <c r="V128" s="439"/>
      <c r="W128" s="439"/>
      <c r="X128" s="439"/>
      <c r="Y128" s="439"/>
      <c r="Z128" s="439"/>
    </row>
    <row r="129" spans="1:26" ht="15.75" customHeight="1">
      <c r="A129" s="439"/>
      <c r="B129" s="527"/>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row>
    <row r="130" spans="1:26" ht="15.75" customHeight="1">
      <c r="A130" s="439"/>
      <c r="B130" s="527"/>
      <c r="C130" s="439"/>
      <c r="D130" s="439"/>
      <c r="E130" s="439"/>
      <c r="F130" s="439"/>
      <c r="G130" s="439"/>
      <c r="H130" s="439"/>
      <c r="I130" s="439"/>
      <c r="J130" s="439"/>
      <c r="K130" s="439"/>
      <c r="L130" s="439"/>
      <c r="M130" s="439"/>
      <c r="N130" s="439"/>
      <c r="O130" s="439"/>
      <c r="P130" s="439"/>
      <c r="Q130" s="439"/>
      <c r="R130" s="439"/>
      <c r="S130" s="439"/>
      <c r="T130" s="439"/>
      <c r="U130" s="439"/>
      <c r="V130" s="439"/>
      <c r="W130" s="439"/>
      <c r="X130" s="439"/>
      <c r="Y130" s="439"/>
      <c r="Z130" s="439"/>
    </row>
    <row r="131" spans="1:26" ht="15.75" customHeight="1">
      <c r="A131" s="439"/>
      <c r="B131" s="527"/>
      <c r="C131" s="439"/>
      <c r="D131" s="439"/>
      <c r="E131" s="439"/>
      <c r="F131" s="439"/>
      <c r="G131" s="439"/>
      <c r="H131" s="439"/>
      <c r="I131" s="439"/>
      <c r="J131" s="439"/>
      <c r="K131" s="439"/>
      <c r="L131" s="439"/>
      <c r="M131" s="439"/>
      <c r="N131" s="439"/>
      <c r="O131" s="439"/>
      <c r="P131" s="439"/>
      <c r="Q131" s="439"/>
      <c r="R131" s="439"/>
      <c r="S131" s="439"/>
      <c r="T131" s="439"/>
      <c r="U131" s="439"/>
      <c r="V131" s="439"/>
      <c r="W131" s="439"/>
      <c r="X131" s="439"/>
      <c r="Y131" s="439"/>
      <c r="Z131" s="439"/>
    </row>
    <row r="132" spans="1:26" ht="15.75" customHeight="1">
      <c r="A132" s="439"/>
      <c r="B132" s="527"/>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row>
    <row r="133" spans="1:26" ht="15.75" customHeight="1">
      <c r="A133" s="439"/>
      <c r="B133" s="527"/>
      <c r="C133" s="439"/>
      <c r="D133" s="439"/>
      <c r="E133" s="439"/>
      <c r="F133" s="439"/>
      <c r="G133" s="439"/>
      <c r="H133" s="439"/>
      <c r="I133" s="439"/>
      <c r="J133" s="439"/>
      <c r="K133" s="439"/>
      <c r="L133" s="439"/>
      <c r="M133" s="439"/>
      <c r="N133" s="439"/>
      <c r="O133" s="439"/>
      <c r="P133" s="439"/>
      <c r="Q133" s="439"/>
      <c r="R133" s="439"/>
      <c r="S133" s="439"/>
      <c r="T133" s="439"/>
      <c r="U133" s="439"/>
      <c r="V133" s="439"/>
      <c r="W133" s="439"/>
      <c r="X133" s="439"/>
      <c r="Y133" s="439"/>
      <c r="Z133" s="439"/>
    </row>
    <row r="134" spans="1:26" ht="15.75" customHeight="1">
      <c r="A134" s="439"/>
      <c r="B134" s="527"/>
      <c r="C134" s="439"/>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row>
    <row r="135" spans="1:26" ht="15.75" customHeight="1">
      <c r="A135" s="439"/>
      <c r="B135" s="527"/>
      <c r="C135" s="439"/>
      <c r="D135" s="439"/>
      <c r="E135" s="439"/>
      <c r="F135" s="439"/>
      <c r="G135" s="439"/>
      <c r="H135" s="439"/>
      <c r="I135" s="439"/>
      <c r="J135" s="439"/>
      <c r="K135" s="439"/>
      <c r="L135" s="439"/>
      <c r="M135" s="439"/>
      <c r="N135" s="439"/>
      <c r="O135" s="439"/>
      <c r="P135" s="439"/>
      <c r="Q135" s="439"/>
      <c r="R135" s="439"/>
      <c r="S135" s="439"/>
      <c r="T135" s="439"/>
      <c r="U135" s="439"/>
      <c r="V135" s="439"/>
      <c r="W135" s="439"/>
      <c r="X135" s="439"/>
      <c r="Y135" s="439"/>
      <c r="Z135" s="439"/>
    </row>
    <row r="136" spans="1:26" ht="15.75" customHeight="1">
      <c r="A136" s="439"/>
      <c r="B136" s="527"/>
      <c r="C136" s="439"/>
      <c r="D136" s="439"/>
      <c r="E136" s="439"/>
      <c r="F136" s="439"/>
      <c r="G136" s="439"/>
      <c r="H136" s="439"/>
      <c r="I136" s="439"/>
      <c r="J136" s="439"/>
      <c r="K136" s="439"/>
      <c r="L136" s="439"/>
      <c r="M136" s="439"/>
      <c r="N136" s="439"/>
      <c r="O136" s="439"/>
      <c r="P136" s="439"/>
      <c r="Q136" s="439"/>
      <c r="R136" s="439"/>
      <c r="S136" s="439"/>
      <c r="T136" s="439"/>
      <c r="U136" s="439"/>
      <c r="V136" s="439"/>
      <c r="W136" s="439"/>
      <c r="X136" s="439"/>
      <c r="Y136" s="439"/>
      <c r="Z136" s="439"/>
    </row>
    <row r="137" spans="1:26" ht="15.75" customHeight="1">
      <c r="A137" s="439"/>
      <c r="B137" s="527"/>
      <c r="C137" s="439"/>
      <c r="D137" s="439"/>
      <c r="E137" s="439"/>
      <c r="F137" s="439"/>
      <c r="G137" s="439"/>
      <c r="H137" s="439"/>
      <c r="I137" s="439"/>
      <c r="J137" s="439"/>
      <c r="K137" s="439"/>
      <c r="L137" s="439"/>
      <c r="M137" s="439"/>
      <c r="N137" s="439"/>
      <c r="O137" s="439"/>
      <c r="P137" s="439"/>
      <c r="Q137" s="439"/>
      <c r="R137" s="439"/>
      <c r="S137" s="439"/>
      <c r="T137" s="439"/>
      <c r="U137" s="439"/>
      <c r="V137" s="439"/>
      <c r="W137" s="439"/>
      <c r="X137" s="439"/>
      <c r="Y137" s="439"/>
      <c r="Z137" s="439"/>
    </row>
    <row r="138" spans="1:26" ht="15.75" customHeight="1">
      <c r="A138" s="439"/>
      <c r="B138" s="527"/>
      <c r="C138" s="439"/>
      <c r="D138" s="439"/>
      <c r="E138" s="439"/>
      <c r="F138" s="439"/>
      <c r="G138" s="439"/>
      <c r="H138" s="439"/>
      <c r="I138" s="439"/>
      <c r="J138" s="439"/>
      <c r="K138" s="439"/>
      <c r="L138" s="439"/>
      <c r="M138" s="439"/>
      <c r="N138" s="439"/>
      <c r="O138" s="439"/>
      <c r="P138" s="439"/>
      <c r="Q138" s="439"/>
      <c r="R138" s="439"/>
      <c r="S138" s="439"/>
      <c r="T138" s="439"/>
      <c r="U138" s="439"/>
      <c r="V138" s="439"/>
      <c r="W138" s="439"/>
      <c r="X138" s="439"/>
      <c r="Y138" s="439"/>
      <c r="Z138" s="439"/>
    </row>
    <row r="139" spans="1:26" ht="15.75" customHeight="1">
      <c r="A139" s="439"/>
      <c r="B139" s="527"/>
      <c r="C139" s="439"/>
      <c r="D139" s="439"/>
      <c r="E139" s="439"/>
      <c r="F139" s="439"/>
      <c r="G139" s="439"/>
      <c r="H139" s="439"/>
      <c r="I139" s="439"/>
      <c r="J139" s="439"/>
      <c r="K139" s="439"/>
      <c r="L139" s="439"/>
      <c r="M139" s="439"/>
      <c r="N139" s="439"/>
      <c r="O139" s="439"/>
      <c r="P139" s="439"/>
      <c r="Q139" s="439"/>
      <c r="R139" s="439"/>
      <c r="S139" s="439"/>
      <c r="T139" s="439"/>
      <c r="U139" s="439"/>
      <c r="V139" s="439"/>
      <c r="W139" s="439"/>
      <c r="X139" s="439"/>
      <c r="Y139" s="439"/>
      <c r="Z139" s="439"/>
    </row>
    <row r="140" spans="1:26" ht="15.75" customHeight="1">
      <c r="A140" s="439"/>
      <c r="B140" s="527"/>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row>
    <row r="141" spans="1:26" ht="15.75" customHeight="1">
      <c r="A141" s="439"/>
      <c r="B141" s="527"/>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row>
    <row r="142" spans="1:26" ht="15.75" customHeight="1">
      <c r="A142" s="439"/>
      <c r="B142" s="527"/>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row>
    <row r="143" spans="1:26" ht="15.75" customHeight="1">
      <c r="A143" s="439"/>
      <c r="B143" s="527"/>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row>
    <row r="144" spans="1:26" ht="15.75" customHeight="1">
      <c r="A144" s="439"/>
      <c r="B144" s="527"/>
      <c r="C144" s="439"/>
      <c r="D144" s="439"/>
      <c r="E144" s="439"/>
      <c r="F144" s="439"/>
      <c r="G144" s="439"/>
      <c r="H144" s="439"/>
      <c r="I144" s="439"/>
      <c r="J144" s="439"/>
      <c r="K144" s="439"/>
      <c r="L144" s="439"/>
      <c r="M144" s="439"/>
      <c r="N144" s="439"/>
      <c r="O144" s="439"/>
      <c r="P144" s="439"/>
      <c r="Q144" s="439"/>
      <c r="R144" s="439"/>
      <c r="S144" s="439"/>
      <c r="T144" s="439"/>
      <c r="U144" s="439"/>
      <c r="V144" s="439"/>
      <c r="W144" s="439"/>
      <c r="X144" s="439"/>
      <c r="Y144" s="439"/>
      <c r="Z144" s="439"/>
    </row>
    <row r="145" spans="1:26" ht="15.75" customHeight="1">
      <c r="A145" s="439"/>
      <c r="B145" s="527"/>
      <c r="C145" s="439"/>
      <c r="D145" s="439"/>
      <c r="E145" s="439"/>
      <c r="F145" s="439"/>
      <c r="G145" s="439"/>
      <c r="H145" s="439"/>
      <c r="I145" s="439"/>
      <c r="J145" s="439"/>
      <c r="K145" s="439"/>
      <c r="L145" s="439"/>
      <c r="M145" s="439"/>
      <c r="N145" s="439"/>
      <c r="O145" s="439"/>
      <c r="P145" s="439"/>
      <c r="Q145" s="439"/>
      <c r="R145" s="439"/>
      <c r="S145" s="439"/>
      <c r="T145" s="439"/>
      <c r="U145" s="439"/>
      <c r="V145" s="439"/>
      <c r="W145" s="439"/>
      <c r="X145" s="439"/>
      <c r="Y145" s="439"/>
      <c r="Z145" s="439"/>
    </row>
    <row r="146" spans="1:26" ht="15.75" customHeight="1">
      <c r="A146" s="439"/>
      <c r="B146" s="527"/>
      <c r="C146" s="439"/>
      <c r="D146" s="439"/>
      <c r="E146" s="439"/>
      <c r="F146" s="439"/>
      <c r="G146" s="439"/>
      <c r="H146" s="439"/>
      <c r="I146" s="439"/>
      <c r="J146" s="439"/>
      <c r="K146" s="439"/>
      <c r="L146" s="439"/>
      <c r="M146" s="439"/>
      <c r="N146" s="439"/>
      <c r="O146" s="439"/>
      <c r="P146" s="439"/>
      <c r="Q146" s="439"/>
      <c r="R146" s="439"/>
      <c r="S146" s="439"/>
      <c r="T146" s="439"/>
      <c r="U146" s="439"/>
      <c r="V146" s="439"/>
      <c r="W146" s="439"/>
      <c r="X146" s="439"/>
      <c r="Y146" s="439"/>
      <c r="Z146" s="439"/>
    </row>
    <row r="147" spans="1:26" ht="15.75" customHeight="1">
      <c r="A147" s="439"/>
      <c r="B147" s="527"/>
      <c r="C147" s="439"/>
      <c r="D147" s="439"/>
      <c r="E147" s="439"/>
      <c r="F147" s="439"/>
      <c r="G147" s="439"/>
      <c r="H147" s="439"/>
      <c r="I147" s="439"/>
      <c r="J147" s="439"/>
      <c r="K147" s="439"/>
      <c r="L147" s="439"/>
      <c r="M147" s="439"/>
      <c r="N147" s="439"/>
      <c r="O147" s="439"/>
      <c r="P147" s="439"/>
      <c r="Q147" s="439"/>
      <c r="R147" s="439"/>
      <c r="S147" s="439"/>
      <c r="T147" s="439"/>
      <c r="U147" s="439"/>
      <c r="V147" s="439"/>
      <c r="W147" s="439"/>
      <c r="X147" s="439"/>
      <c r="Y147" s="439"/>
      <c r="Z147" s="439"/>
    </row>
    <row r="148" spans="1:26" ht="15.75" customHeight="1">
      <c r="A148" s="439"/>
      <c r="B148" s="527"/>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row>
    <row r="149" spans="1:26" ht="15.75" customHeight="1">
      <c r="A149" s="439"/>
      <c r="B149" s="527"/>
      <c r="C149" s="439"/>
      <c r="D149" s="439"/>
      <c r="E149" s="439"/>
      <c r="F149" s="439"/>
      <c r="G149" s="439"/>
      <c r="H149" s="439"/>
      <c r="I149" s="439"/>
      <c r="J149" s="439"/>
      <c r="K149" s="439"/>
      <c r="L149" s="439"/>
      <c r="M149" s="439"/>
      <c r="N149" s="439"/>
      <c r="O149" s="439"/>
      <c r="P149" s="439"/>
      <c r="Q149" s="439"/>
      <c r="R149" s="439"/>
      <c r="S149" s="439"/>
      <c r="T149" s="439"/>
      <c r="U149" s="439"/>
      <c r="V149" s="439"/>
      <c r="W149" s="439"/>
      <c r="X149" s="439"/>
      <c r="Y149" s="439"/>
      <c r="Z149" s="439"/>
    </row>
    <row r="150" spans="1:26" ht="15.75" customHeight="1">
      <c r="A150" s="439"/>
      <c r="B150" s="527"/>
      <c r="C150" s="439"/>
      <c r="D150" s="439"/>
      <c r="E150" s="439"/>
      <c r="F150" s="439"/>
      <c r="G150" s="439"/>
      <c r="H150" s="439"/>
      <c r="I150" s="439"/>
      <c r="J150" s="439"/>
      <c r="K150" s="439"/>
      <c r="L150" s="439"/>
      <c r="M150" s="439"/>
      <c r="N150" s="439"/>
      <c r="O150" s="439"/>
      <c r="P150" s="439"/>
      <c r="Q150" s="439"/>
      <c r="R150" s="439"/>
      <c r="S150" s="439"/>
      <c r="T150" s="439"/>
      <c r="U150" s="439"/>
      <c r="V150" s="439"/>
      <c r="W150" s="439"/>
      <c r="X150" s="439"/>
      <c r="Y150" s="439"/>
      <c r="Z150" s="439"/>
    </row>
    <row r="151" spans="1:26" ht="15.75" customHeight="1">
      <c r="A151" s="439"/>
      <c r="B151" s="527"/>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row>
    <row r="152" spans="1:26" ht="15.75" customHeight="1">
      <c r="A152" s="439"/>
      <c r="B152" s="527"/>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row>
    <row r="153" spans="1:26" ht="15.75" customHeight="1">
      <c r="A153" s="439"/>
      <c r="B153" s="527"/>
      <c r="C153" s="439"/>
      <c r="D153" s="439"/>
      <c r="E153" s="439"/>
      <c r="F153" s="439"/>
      <c r="G153" s="439"/>
      <c r="H153" s="439"/>
      <c r="I153" s="439"/>
      <c r="J153" s="439"/>
      <c r="K153" s="439"/>
      <c r="L153" s="439"/>
      <c r="M153" s="439"/>
      <c r="N153" s="439"/>
      <c r="O153" s="439"/>
      <c r="P153" s="439"/>
      <c r="Q153" s="439"/>
      <c r="R153" s="439"/>
      <c r="S153" s="439"/>
      <c r="T153" s="439"/>
      <c r="U153" s="439"/>
      <c r="V153" s="439"/>
      <c r="W153" s="439"/>
      <c r="X153" s="439"/>
      <c r="Y153" s="439"/>
      <c r="Z153" s="439"/>
    </row>
    <row r="154" spans="1:26" ht="15.75" customHeight="1">
      <c r="A154" s="439"/>
      <c r="B154" s="527"/>
      <c r="C154" s="439"/>
      <c r="D154" s="439"/>
      <c r="E154" s="439"/>
      <c r="F154" s="439"/>
      <c r="G154" s="439"/>
      <c r="H154" s="439"/>
      <c r="I154" s="439"/>
      <c r="J154" s="439"/>
      <c r="K154" s="439"/>
      <c r="L154" s="439"/>
      <c r="M154" s="439"/>
      <c r="N154" s="439"/>
      <c r="O154" s="439"/>
      <c r="P154" s="439"/>
      <c r="Q154" s="439"/>
      <c r="R154" s="439"/>
      <c r="S154" s="439"/>
      <c r="T154" s="439"/>
      <c r="U154" s="439"/>
      <c r="V154" s="439"/>
      <c r="W154" s="439"/>
      <c r="X154" s="439"/>
      <c r="Y154" s="439"/>
      <c r="Z154" s="439"/>
    </row>
    <row r="155" spans="1:26" ht="15.75" customHeight="1">
      <c r="A155" s="439"/>
      <c r="B155" s="527"/>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row>
    <row r="156" spans="1:26" ht="15.75" customHeight="1">
      <c r="A156" s="439"/>
      <c r="B156" s="527"/>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row>
    <row r="157" spans="1:26" ht="15.75" customHeight="1">
      <c r="A157" s="439"/>
      <c r="B157" s="527"/>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row>
    <row r="158" spans="1:26" ht="15.75" customHeight="1">
      <c r="A158" s="439"/>
      <c r="B158" s="527"/>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row>
    <row r="159" spans="1:26" ht="15.75" customHeight="1">
      <c r="A159" s="439"/>
      <c r="B159" s="527"/>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row>
    <row r="160" spans="1:26" ht="15.75" customHeight="1">
      <c r="A160" s="439"/>
      <c r="B160" s="527"/>
      <c r="C160" s="439"/>
      <c r="D160" s="439"/>
      <c r="E160" s="439"/>
      <c r="F160" s="439"/>
      <c r="G160" s="439"/>
      <c r="H160" s="439"/>
      <c r="I160" s="439"/>
      <c r="J160" s="439"/>
      <c r="K160" s="439"/>
      <c r="L160" s="439"/>
      <c r="M160" s="439"/>
      <c r="N160" s="439"/>
      <c r="O160" s="439"/>
      <c r="P160" s="439"/>
      <c r="Q160" s="439"/>
      <c r="R160" s="439"/>
      <c r="S160" s="439"/>
      <c r="T160" s="439"/>
      <c r="U160" s="439"/>
      <c r="V160" s="439"/>
      <c r="W160" s="439"/>
      <c r="X160" s="439"/>
      <c r="Y160" s="439"/>
      <c r="Z160" s="439"/>
    </row>
    <row r="161" spans="1:26" ht="15.75" customHeight="1">
      <c r="A161" s="439"/>
      <c r="B161" s="527"/>
      <c r="C161" s="439"/>
      <c r="D161" s="439"/>
      <c r="E161" s="439"/>
      <c r="F161" s="439"/>
      <c r="G161" s="439"/>
      <c r="H161" s="439"/>
      <c r="I161" s="439"/>
      <c r="J161" s="439"/>
      <c r="K161" s="439"/>
      <c r="L161" s="439"/>
      <c r="M161" s="439"/>
      <c r="N161" s="439"/>
      <c r="O161" s="439"/>
      <c r="P161" s="439"/>
      <c r="Q161" s="439"/>
      <c r="R161" s="439"/>
      <c r="S161" s="439"/>
      <c r="T161" s="439"/>
      <c r="U161" s="439"/>
      <c r="V161" s="439"/>
      <c r="W161" s="439"/>
      <c r="X161" s="439"/>
      <c r="Y161" s="439"/>
      <c r="Z161" s="439"/>
    </row>
    <row r="162" spans="1:26" ht="15.75" customHeight="1">
      <c r="A162" s="439"/>
      <c r="B162" s="527"/>
      <c r="C162" s="439"/>
      <c r="D162" s="439"/>
      <c r="E162" s="439"/>
      <c r="F162" s="439"/>
      <c r="G162" s="439"/>
      <c r="H162" s="439"/>
      <c r="I162" s="439"/>
      <c r="J162" s="439"/>
      <c r="K162" s="439"/>
      <c r="L162" s="439"/>
      <c r="M162" s="439"/>
      <c r="N162" s="439"/>
      <c r="O162" s="439"/>
      <c r="P162" s="439"/>
      <c r="Q162" s="439"/>
      <c r="R162" s="439"/>
      <c r="S162" s="439"/>
      <c r="T162" s="439"/>
      <c r="U162" s="439"/>
      <c r="V162" s="439"/>
      <c r="W162" s="439"/>
      <c r="X162" s="439"/>
      <c r="Y162" s="439"/>
      <c r="Z162" s="439"/>
    </row>
    <row r="163" spans="1:26" ht="15.75" customHeight="1">
      <c r="A163" s="439"/>
      <c r="B163" s="527"/>
      <c r="C163" s="439"/>
      <c r="D163" s="439"/>
      <c r="E163" s="439"/>
      <c r="F163" s="439"/>
      <c r="G163" s="439"/>
      <c r="H163" s="439"/>
      <c r="I163" s="439"/>
      <c r="J163" s="439"/>
      <c r="K163" s="439"/>
      <c r="L163" s="439"/>
      <c r="M163" s="439"/>
      <c r="N163" s="439"/>
      <c r="O163" s="439"/>
      <c r="P163" s="439"/>
      <c r="Q163" s="439"/>
      <c r="R163" s="439"/>
      <c r="S163" s="439"/>
      <c r="T163" s="439"/>
      <c r="U163" s="439"/>
      <c r="V163" s="439"/>
      <c r="W163" s="439"/>
      <c r="X163" s="439"/>
      <c r="Y163" s="439"/>
      <c r="Z163" s="439"/>
    </row>
    <row r="164" spans="1:26" ht="15.75" customHeight="1">
      <c r="A164" s="439"/>
      <c r="B164" s="527"/>
      <c r="C164" s="439"/>
      <c r="D164" s="439"/>
      <c r="E164" s="439"/>
      <c r="F164" s="439"/>
      <c r="G164" s="439"/>
      <c r="H164" s="439"/>
      <c r="I164" s="439"/>
      <c r="J164" s="439"/>
      <c r="K164" s="439"/>
      <c r="L164" s="439"/>
      <c r="M164" s="439"/>
      <c r="N164" s="439"/>
      <c r="O164" s="439"/>
      <c r="P164" s="439"/>
      <c r="Q164" s="439"/>
      <c r="R164" s="439"/>
      <c r="S164" s="439"/>
      <c r="T164" s="439"/>
      <c r="U164" s="439"/>
      <c r="V164" s="439"/>
      <c r="W164" s="439"/>
      <c r="X164" s="439"/>
      <c r="Y164" s="439"/>
      <c r="Z164" s="439"/>
    </row>
    <row r="165" spans="1:26" ht="15.75" customHeight="1">
      <c r="A165" s="439"/>
      <c r="B165" s="527"/>
      <c r="C165" s="439"/>
      <c r="D165" s="439"/>
      <c r="E165" s="439"/>
      <c r="F165" s="439"/>
      <c r="G165" s="439"/>
      <c r="H165" s="439"/>
      <c r="I165" s="439"/>
      <c r="J165" s="439"/>
      <c r="K165" s="439"/>
      <c r="L165" s="439"/>
      <c r="M165" s="439"/>
      <c r="N165" s="439"/>
      <c r="O165" s="439"/>
      <c r="P165" s="439"/>
      <c r="Q165" s="439"/>
      <c r="R165" s="439"/>
      <c r="S165" s="439"/>
      <c r="T165" s="439"/>
      <c r="U165" s="439"/>
      <c r="V165" s="439"/>
      <c r="W165" s="439"/>
      <c r="X165" s="439"/>
      <c r="Y165" s="439"/>
      <c r="Z165" s="439"/>
    </row>
    <row r="166" spans="1:26" ht="15.75" customHeight="1">
      <c r="A166" s="439"/>
      <c r="B166" s="527"/>
      <c r="C166" s="439"/>
      <c r="D166" s="439"/>
      <c r="E166" s="439"/>
      <c r="F166" s="439"/>
      <c r="G166" s="439"/>
      <c r="H166" s="439"/>
      <c r="I166" s="439"/>
      <c r="J166" s="439"/>
      <c r="K166" s="439"/>
      <c r="L166" s="439"/>
      <c r="M166" s="439"/>
      <c r="N166" s="439"/>
      <c r="O166" s="439"/>
      <c r="P166" s="439"/>
      <c r="Q166" s="439"/>
      <c r="R166" s="439"/>
      <c r="S166" s="439"/>
      <c r="T166" s="439"/>
      <c r="U166" s="439"/>
      <c r="V166" s="439"/>
      <c r="W166" s="439"/>
      <c r="X166" s="439"/>
      <c r="Y166" s="439"/>
      <c r="Z166" s="439"/>
    </row>
    <row r="167" spans="1:26" ht="15.75" customHeight="1">
      <c r="A167" s="439"/>
      <c r="B167" s="527"/>
      <c r="C167" s="439"/>
      <c r="D167" s="439"/>
      <c r="E167" s="439"/>
      <c r="F167" s="439"/>
      <c r="G167" s="439"/>
      <c r="H167" s="439"/>
      <c r="I167" s="439"/>
      <c r="J167" s="439"/>
      <c r="K167" s="439"/>
      <c r="L167" s="439"/>
      <c r="M167" s="439"/>
      <c r="N167" s="439"/>
      <c r="O167" s="439"/>
      <c r="P167" s="439"/>
      <c r="Q167" s="439"/>
      <c r="R167" s="439"/>
      <c r="S167" s="439"/>
      <c r="T167" s="439"/>
      <c r="U167" s="439"/>
      <c r="V167" s="439"/>
      <c r="W167" s="439"/>
      <c r="X167" s="439"/>
      <c r="Y167" s="439"/>
      <c r="Z167" s="439"/>
    </row>
    <row r="168" spans="1:26" ht="15.75" customHeight="1">
      <c r="A168" s="439"/>
      <c r="B168" s="527"/>
      <c r="C168" s="439"/>
      <c r="D168" s="439"/>
      <c r="E168" s="439"/>
      <c r="F168" s="439"/>
      <c r="G168" s="439"/>
      <c r="H168" s="439"/>
      <c r="I168" s="439"/>
      <c r="J168" s="439"/>
      <c r="K168" s="439"/>
      <c r="L168" s="439"/>
      <c r="M168" s="439"/>
      <c r="N168" s="439"/>
      <c r="O168" s="439"/>
      <c r="P168" s="439"/>
      <c r="Q168" s="439"/>
      <c r="R168" s="439"/>
      <c r="S168" s="439"/>
      <c r="T168" s="439"/>
      <c r="U168" s="439"/>
      <c r="V168" s="439"/>
      <c r="W168" s="439"/>
      <c r="X168" s="439"/>
      <c r="Y168" s="439"/>
      <c r="Z168" s="439"/>
    </row>
    <row r="169" spans="1:26" ht="15.75" customHeight="1">
      <c r="A169" s="439"/>
      <c r="B169" s="527"/>
      <c r="C169" s="439"/>
      <c r="D169" s="439"/>
      <c r="E169" s="439"/>
      <c r="F169" s="439"/>
      <c r="G169" s="439"/>
      <c r="H169" s="439"/>
      <c r="I169" s="439"/>
      <c r="J169" s="439"/>
      <c r="K169" s="439"/>
      <c r="L169" s="439"/>
      <c r="M169" s="439"/>
      <c r="N169" s="439"/>
      <c r="O169" s="439"/>
      <c r="P169" s="439"/>
      <c r="Q169" s="439"/>
      <c r="R169" s="439"/>
      <c r="S169" s="439"/>
      <c r="T169" s="439"/>
      <c r="U169" s="439"/>
      <c r="V169" s="439"/>
      <c r="W169" s="439"/>
      <c r="X169" s="439"/>
      <c r="Y169" s="439"/>
      <c r="Z169" s="439"/>
    </row>
    <row r="170" spans="1:26" ht="15.75" customHeight="1">
      <c r="A170" s="439"/>
      <c r="B170" s="527"/>
      <c r="C170" s="439"/>
      <c r="D170" s="439"/>
      <c r="E170" s="439"/>
      <c r="F170" s="439"/>
      <c r="G170" s="439"/>
      <c r="H170" s="439"/>
      <c r="I170" s="439"/>
      <c r="J170" s="439"/>
      <c r="K170" s="439"/>
      <c r="L170" s="439"/>
      <c r="M170" s="439"/>
      <c r="N170" s="439"/>
      <c r="O170" s="439"/>
      <c r="P170" s="439"/>
      <c r="Q170" s="439"/>
      <c r="R170" s="439"/>
      <c r="S170" s="439"/>
      <c r="T170" s="439"/>
      <c r="U170" s="439"/>
      <c r="V170" s="439"/>
      <c r="W170" s="439"/>
      <c r="X170" s="439"/>
      <c r="Y170" s="439"/>
      <c r="Z170" s="439"/>
    </row>
    <row r="171" spans="1:26" ht="15.75" customHeight="1">
      <c r="A171" s="439"/>
      <c r="B171" s="527"/>
      <c r="C171" s="439"/>
      <c r="D171" s="439"/>
      <c r="E171" s="439"/>
      <c r="F171" s="439"/>
      <c r="G171" s="439"/>
      <c r="H171" s="439"/>
      <c r="I171" s="439"/>
      <c r="J171" s="439"/>
      <c r="K171" s="439"/>
      <c r="L171" s="439"/>
      <c r="M171" s="439"/>
      <c r="N171" s="439"/>
      <c r="O171" s="439"/>
      <c r="P171" s="439"/>
      <c r="Q171" s="439"/>
      <c r="R171" s="439"/>
      <c r="S171" s="439"/>
      <c r="T171" s="439"/>
      <c r="U171" s="439"/>
      <c r="V171" s="439"/>
      <c r="W171" s="439"/>
      <c r="X171" s="439"/>
      <c r="Y171" s="439"/>
      <c r="Z171" s="439"/>
    </row>
    <row r="172" spans="1:26" ht="15.75" customHeight="1">
      <c r="A172" s="439"/>
      <c r="B172" s="527"/>
      <c r="C172" s="439"/>
      <c r="D172" s="439"/>
      <c r="E172" s="439"/>
      <c r="F172" s="439"/>
      <c r="G172" s="439"/>
      <c r="H172" s="439"/>
      <c r="I172" s="439"/>
      <c r="J172" s="439"/>
      <c r="K172" s="439"/>
      <c r="L172" s="439"/>
      <c r="M172" s="439"/>
      <c r="N172" s="439"/>
      <c r="O172" s="439"/>
      <c r="P172" s="439"/>
      <c r="Q172" s="439"/>
      <c r="R172" s="439"/>
      <c r="S172" s="439"/>
      <c r="T172" s="439"/>
      <c r="U172" s="439"/>
      <c r="V172" s="439"/>
      <c r="W172" s="439"/>
      <c r="X172" s="439"/>
      <c r="Y172" s="439"/>
      <c r="Z172" s="439"/>
    </row>
    <row r="173" spans="1:26" ht="15.75" customHeight="1">
      <c r="A173" s="439"/>
      <c r="B173" s="527"/>
      <c r="C173" s="439"/>
      <c r="D173" s="439"/>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row>
    <row r="174" spans="1:26" ht="15.75" customHeight="1">
      <c r="A174" s="439"/>
      <c r="B174" s="527"/>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row>
    <row r="175" spans="1:26" ht="15.75" customHeight="1">
      <c r="A175" s="439"/>
      <c r="B175" s="527"/>
      <c r="C175" s="439"/>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row>
    <row r="176" spans="1:26" ht="15.75" customHeight="1">
      <c r="A176" s="439"/>
      <c r="B176" s="527"/>
      <c r="C176" s="439"/>
      <c r="D176" s="439"/>
      <c r="E176" s="439"/>
      <c r="F176" s="439"/>
      <c r="G176" s="439"/>
      <c r="H176" s="439"/>
      <c r="I176" s="439"/>
      <c r="J176" s="439"/>
      <c r="K176" s="439"/>
      <c r="L176" s="439"/>
      <c r="M176" s="439"/>
      <c r="N176" s="439"/>
      <c r="O176" s="439"/>
      <c r="P176" s="439"/>
      <c r="Q176" s="439"/>
      <c r="R176" s="439"/>
      <c r="S176" s="439"/>
      <c r="T176" s="439"/>
      <c r="U176" s="439"/>
      <c r="V176" s="439"/>
      <c r="W176" s="439"/>
      <c r="X176" s="439"/>
      <c r="Y176" s="439"/>
      <c r="Z176" s="439"/>
    </row>
    <row r="177" spans="1:26" ht="15.75" customHeight="1">
      <c r="A177" s="439"/>
      <c r="B177" s="527"/>
      <c r="C177" s="439"/>
      <c r="D177" s="439"/>
      <c r="E177" s="439"/>
      <c r="F177" s="439"/>
      <c r="G177" s="439"/>
      <c r="H177" s="439"/>
      <c r="I177" s="439"/>
      <c r="J177" s="439"/>
      <c r="K177" s="439"/>
      <c r="L177" s="439"/>
      <c r="M177" s="439"/>
      <c r="N177" s="439"/>
      <c r="O177" s="439"/>
      <c r="P177" s="439"/>
      <c r="Q177" s="439"/>
      <c r="R177" s="439"/>
      <c r="S177" s="439"/>
      <c r="T177" s="439"/>
      <c r="U177" s="439"/>
      <c r="V177" s="439"/>
      <c r="W177" s="439"/>
      <c r="X177" s="439"/>
      <c r="Y177" s="439"/>
      <c r="Z177" s="439"/>
    </row>
    <row r="178" spans="1:26" ht="15.75" customHeight="1">
      <c r="A178" s="439"/>
      <c r="B178" s="527"/>
      <c r="C178" s="439"/>
      <c r="D178" s="439"/>
      <c r="E178" s="439"/>
      <c r="F178" s="439"/>
      <c r="G178" s="439"/>
      <c r="H178" s="439"/>
      <c r="I178" s="439"/>
      <c r="J178" s="439"/>
      <c r="K178" s="439"/>
      <c r="L178" s="439"/>
      <c r="M178" s="439"/>
      <c r="N178" s="439"/>
      <c r="O178" s="439"/>
      <c r="P178" s="439"/>
      <c r="Q178" s="439"/>
      <c r="R178" s="439"/>
      <c r="S178" s="439"/>
      <c r="T178" s="439"/>
      <c r="U178" s="439"/>
      <c r="V178" s="439"/>
      <c r="W178" s="439"/>
      <c r="X178" s="439"/>
      <c r="Y178" s="439"/>
      <c r="Z178" s="439"/>
    </row>
    <row r="179" spans="1:26" ht="15.75" customHeight="1">
      <c r="A179" s="439"/>
      <c r="B179" s="527"/>
      <c r="C179" s="439"/>
      <c r="D179" s="439"/>
      <c r="E179" s="439"/>
      <c r="F179" s="439"/>
      <c r="G179" s="439"/>
      <c r="H179" s="439"/>
      <c r="I179" s="439"/>
      <c r="J179" s="439"/>
      <c r="K179" s="439"/>
      <c r="L179" s="439"/>
      <c r="M179" s="439"/>
      <c r="N179" s="439"/>
      <c r="O179" s="439"/>
      <c r="P179" s="439"/>
      <c r="Q179" s="439"/>
      <c r="R179" s="439"/>
      <c r="S179" s="439"/>
      <c r="T179" s="439"/>
      <c r="U179" s="439"/>
      <c r="V179" s="439"/>
      <c r="W179" s="439"/>
      <c r="X179" s="439"/>
      <c r="Y179" s="439"/>
      <c r="Z179" s="439"/>
    </row>
    <row r="180" spans="1:26" ht="15.75" customHeight="1">
      <c r="A180" s="439"/>
      <c r="B180" s="527"/>
      <c r="C180" s="439"/>
      <c r="D180" s="439"/>
      <c r="E180" s="439"/>
      <c r="F180" s="439"/>
      <c r="G180" s="439"/>
      <c r="H180" s="439"/>
      <c r="I180" s="439"/>
      <c r="J180" s="439"/>
      <c r="K180" s="439"/>
      <c r="L180" s="439"/>
      <c r="M180" s="439"/>
      <c r="N180" s="439"/>
      <c r="O180" s="439"/>
      <c r="P180" s="439"/>
      <c r="Q180" s="439"/>
      <c r="R180" s="439"/>
      <c r="S180" s="439"/>
      <c r="T180" s="439"/>
      <c r="U180" s="439"/>
      <c r="V180" s="439"/>
      <c r="W180" s="439"/>
      <c r="X180" s="439"/>
      <c r="Y180" s="439"/>
      <c r="Z180" s="439"/>
    </row>
    <row r="181" spans="1:26" ht="15.75" customHeight="1">
      <c r="A181" s="439"/>
      <c r="B181" s="527"/>
      <c r="C181" s="439"/>
      <c r="D181" s="439"/>
      <c r="E181" s="439"/>
      <c r="F181" s="439"/>
      <c r="G181" s="439"/>
      <c r="H181" s="439"/>
      <c r="I181" s="439"/>
      <c r="J181" s="439"/>
      <c r="K181" s="439"/>
      <c r="L181" s="439"/>
      <c r="M181" s="439"/>
      <c r="N181" s="439"/>
      <c r="O181" s="439"/>
      <c r="P181" s="439"/>
      <c r="Q181" s="439"/>
      <c r="R181" s="439"/>
      <c r="S181" s="439"/>
      <c r="T181" s="439"/>
      <c r="U181" s="439"/>
      <c r="V181" s="439"/>
      <c r="W181" s="439"/>
      <c r="X181" s="439"/>
      <c r="Y181" s="439"/>
      <c r="Z181" s="439"/>
    </row>
    <row r="182" spans="1:26" ht="15.75" customHeight="1">
      <c r="A182" s="439"/>
      <c r="B182" s="527"/>
      <c r="C182" s="439"/>
      <c r="D182" s="439"/>
      <c r="E182" s="439"/>
      <c r="F182" s="439"/>
      <c r="G182" s="439"/>
      <c r="H182" s="439"/>
      <c r="I182" s="439"/>
      <c r="J182" s="439"/>
      <c r="K182" s="439"/>
      <c r="L182" s="439"/>
      <c r="M182" s="439"/>
      <c r="N182" s="439"/>
      <c r="O182" s="439"/>
      <c r="P182" s="439"/>
      <c r="Q182" s="439"/>
      <c r="R182" s="439"/>
      <c r="S182" s="439"/>
      <c r="T182" s="439"/>
      <c r="U182" s="439"/>
      <c r="V182" s="439"/>
      <c r="W182" s="439"/>
      <c r="X182" s="439"/>
      <c r="Y182" s="439"/>
      <c r="Z182" s="439"/>
    </row>
    <row r="183" spans="1:26" ht="15.75" customHeight="1">
      <c r="A183" s="439"/>
      <c r="B183" s="527"/>
      <c r="C183" s="439"/>
      <c r="D183" s="439"/>
      <c r="E183" s="439"/>
      <c r="F183" s="439"/>
      <c r="G183" s="439"/>
      <c r="H183" s="439"/>
      <c r="I183" s="439"/>
      <c r="J183" s="439"/>
      <c r="K183" s="439"/>
      <c r="L183" s="439"/>
      <c r="M183" s="439"/>
      <c r="N183" s="439"/>
      <c r="O183" s="439"/>
      <c r="P183" s="439"/>
      <c r="Q183" s="439"/>
      <c r="R183" s="439"/>
      <c r="S183" s="439"/>
      <c r="T183" s="439"/>
      <c r="U183" s="439"/>
      <c r="V183" s="439"/>
      <c r="W183" s="439"/>
      <c r="X183" s="439"/>
      <c r="Y183" s="439"/>
      <c r="Z183" s="439"/>
    </row>
    <row r="184" spans="1:26" ht="15.75" customHeight="1">
      <c r="A184" s="439"/>
      <c r="B184" s="527"/>
      <c r="C184" s="439"/>
      <c r="D184" s="439"/>
      <c r="E184" s="439"/>
      <c r="F184" s="439"/>
      <c r="G184" s="439"/>
      <c r="H184" s="439"/>
      <c r="I184" s="439"/>
      <c r="J184" s="439"/>
      <c r="K184" s="439"/>
      <c r="L184" s="439"/>
      <c r="M184" s="439"/>
      <c r="N184" s="439"/>
      <c r="O184" s="439"/>
      <c r="P184" s="439"/>
      <c r="Q184" s="439"/>
      <c r="R184" s="439"/>
      <c r="S184" s="439"/>
      <c r="T184" s="439"/>
      <c r="U184" s="439"/>
      <c r="V184" s="439"/>
      <c r="W184" s="439"/>
      <c r="X184" s="439"/>
      <c r="Y184" s="439"/>
      <c r="Z184" s="439"/>
    </row>
    <row r="185" spans="1:26" ht="15.75" customHeight="1">
      <c r="A185" s="439"/>
      <c r="B185" s="527"/>
      <c r="C185" s="439"/>
      <c r="D185" s="439"/>
      <c r="E185" s="439"/>
      <c r="F185" s="439"/>
      <c r="G185" s="439"/>
      <c r="H185" s="439"/>
      <c r="I185" s="439"/>
      <c r="J185" s="439"/>
      <c r="K185" s="439"/>
      <c r="L185" s="439"/>
      <c r="M185" s="439"/>
      <c r="N185" s="439"/>
      <c r="O185" s="439"/>
      <c r="P185" s="439"/>
      <c r="Q185" s="439"/>
      <c r="R185" s="439"/>
      <c r="S185" s="439"/>
      <c r="T185" s="439"/>
      <c r="U185" s="439"/>
      <c r="V185" s="439"/>
      <c r="W185" s="439"/>
      <c r="X185" s="439"/>
      <c r="Y185" s="439"/>
      <c r="Z185" s="439"/>
    </row>
    <row r="186" spans="1:26" ht="15.75" customHeight="1">
      <c r="A186" s="439"/>
      <c r="B186" s="527"/>
      <c r="C186" s="439"/>
      <c r="D186" s="439"/>
      <c r="E186" s="439"/>
      <c r="F186" s="439"/>
      <c r="G186" s="439"/>
      <c r="H186" s="439"/>
      <c r="I186" s="439"/>
      <c r="J186" s="439"/>
      <c r="K186" s="439"/>
      <c r="L186" s="439"/>
      <c r="M186" s="439"/>
      <c r="N186" s="439"/>
      <c r="O186" s="439"/>
      <c r="P186" s="439"/>
      <c r="Q186" s="439"/>
      <c r="R186" s="439"/>
      <c r="S186" s="439"/>
      <c r="T186" s="439"/>
      <c r="U186" s="439"/>
      <c r="V186" s="439"/>
      <c r="W186" s="439"/>
      <c r="X186" s="439"/>
      <c r="Y186" s="439"/>
      <c r="Z186" s="439"/>
    </row>
    <row r="187" spans="1:26" ht="15.75" customHeight="1">
      <c r="A187" s="439"/>
      <c r="B187" s="527"/>
      <c r="C187" s="439"/>
      <c r="D187" s="439"/>
      <c r="E187" s="439"/>
      <c r="F187" s="439"/>
      <c r="G187" s="439"/>
      <c r="H187" s="439"/>
      <c r="I187" s="439"/>
      <c r="J187" s="439"/>
      <c r="K187" s="439"/>
      <c r="L187" s="439"/>
      <c r="M187" s="439"/>
      <c r="N187" s="439"/>
      <c r="O187" s="439"/>
      <c r="P187" s="439"/>
      <c r="Q187" s="439"/>
      <c r="R187" s="439"/>
      <c r="S187" s="439"/>
      <c r="T187" s="439"/>
      <c r="U187" s="439"/>
      <c r="V187" s="439"/>
      <c r="W187" s="439"/>
      <c r="X187" s="439"/>
      <c r="Y187" s="439"/>
      <c r="Z187" s="439"/>
    </row>
    <row r="188" spans="1:26" ht="15.75" customHeight="1">
      <c r="A188" s="439"/>
      <c r="B188" s="527"/>
      <c r="C188" s="439"/>
      <c r="D188" s="439"/>
      <c r="E188" s="439"/>
      <c r="F188" s="439"/>
      <c r="G188" s="439"/>
      <c r="H188" s="439"/>
      <c r="I188" s="439"/>
      <c r="J188" s="439"/>
      <c r="K188" s="439"/>
      <c r="L188" s="439"/>
      <c r="M188" s="439"/>
      <c r="N188" s="439"/>
      <c r="O188" s="439"/>
      <c r="P188" s="439"/>
      <c r="Q188" s="439"/>
      <c r="R188" s="439"/>
      <c r="S188" s="439"/>
      <c r="T188" s="439"/>
      <c r="U188" s="439"/>
      <c r="V188" s="439"/>
      <c r="W188" s="439"/>
      <c r="X188" s="439"/>
      <c r="Y188" s="439"/>
      <c r="Z188" s="439"/>
    </row>
    <row r="189" spans="1:26" ht="15.75" customHeight="1">
      <c r="A189" s="439"/>
      <c r="B189" s="527"/>
      <c r="C189" s="439"/>
      <c r="D189" s="439"/>
      <c r="E189" s="439"/>
      <c r="F189" s="439"/>
      <c r="G189" s="439"/>
      <c r="H189" s="439"/>
      <c r="I189" s="439"/>
      <c r="J189" s="439"/>
      <c r="K189" s="439"/>
      <c r="L189" s="439"/>
      <c r="M189" s="439"/>
      <c r="N189" s="439"/>
      <c r="O189" s="439"/>
      <c r="P189" s="439"/>
      <c r="Q189" s="439"/>
      <c r="R189" s="439"/>
      <c r="S189" s="439"/>
      <c r="T189" s="439"/>
      <c r="U189" s="439"/>
      <c r="V189" s="439"/>
      <c r="W189" s="439"/>
      <c r="X189" s="439"/>
      <c r="Y189" s="439"/>
      <c r="Z189" s="439"/>
    </row>
    <row r="190" spans="1:26" ht="15.75" customHeight="1">
      <c r="A190" s="439"/>
      <c r="B190" s="527"/>
      <c r="C190" s="439"/>
      <c r="D190" s="439"/>
      <c r="E190" s="439"/>
      <c r="F190" s="439"/>
      <c r="G190" s="439"/>
      <c r="H190" s="439"/>
      <c r="I190" s="439"/>
      <c r="J190" s="439"/>
      <c r="K190" s="439"/>
      <c r="L190" s="439"/>
      <c r="M190" s="439"/>
      <c r="N190" s="439"/>
      <c r="O190" s="439"/>
      <c r="P190" s="439"/>
      <c r="Q190" s="439"/>
      <c r="R190" s="439"/>
      <c r="S190" s="439"/>
      <c r="T190" s="439"/>
      <c r="U190" s="439"/>
      <c r="V190" s="439"/>
      <c r="W190" s="439"/>
      <c r="X190" s="439"/>
      <c r="Y190" s="439"/>
      <c r="Z190" s="439"/>
    </row>
    <row r="191" spans="1:26" ht="15.75" customHeight="1">
      <c r="A191" s="439"/>
      <c r="B191" s="527"/>
      <c r="C191" s="439"/>
      <c r="D191" s="439"/>
      <c r="E191" s="439"/>
      <c r="F191" s="439"/>
      <c r="G191" s="439"/>
      <c r="H191" s="439"/>
      <c r="I191" s="439"/>
      <c r="J191" s="439"/>
      <c r="K191" s="439"/>
      <c r="L191" s="439"/>
      <c r="M191" s="439"/>
      <c r="N191" s="439"/>
      <c r="O191" s="439"/>
      <c r="P191" s="439"/>
      <c r="Q191" s="439"/>
      <c r="R191" s="439"/>
      <c r="S191" s="439"/>
      <c r="T191" s="439"/>
      <c r="U191" s="439"/>
      <c r="V191" s="439"/>
      <c r="W191" s="439"/>
      <c r="X191" s="439"/>
      <c r="Y191" s="439"/>
      <c r="Z191" s="439"/>
    </row>
    <row r="192" spans="1:26" ht="15.75" customHeight="1">
      <c r="A192" s="439"/>
      <c r="B192" s="527"/>
      <c r="C192" s="439"/>
      <c r="D192" s="439"/>
      <c r="E192" s="439"/>
      <c r="F192" s="439"/>
      <c r="G192" s="439"/>
      <c r="H192" s="439"/>
      <c r="I192" s="439"/>
      <c r="J192" s="439"/>
      <c r="K192" s="439"/>
      <c r="L192" s="439"/>
      <c r="M192" s="439"/>
      <c r="N192" s="439"/>
      <c r="O192" s="439"/>
      <c r="P192" s="439"/>
      <c r="Q192" s="439"/>
      <c r="R192" s="439"/>
      <c r="S192" s="439"/>
      <c r="T192" s="439"/>
      <c r="U192" s="439"/>
      <c r="V192" s="439"/>
      <c r="W192" s="439"/>
      <c r="X192" s="439"/>
      <c r="Y192" s="439"/>
      <c r="Z192" s="439"/>
    </row>
    <row r="193" spans="1:26" ht="15.75" customHeight="1">
      <c r="A193" s="439"/>
      <c r="B193" s="527"/>
      <c r="C193" s="439"/>
      <c r="D193" s="439"/>
      <c r="E193" s="439"/>
      <c r="F193" s="439"/>
      <c r="G193" s="439"/>
      <c r="H193" s="439"/>
      <c r="I193" s="439"/>
      <c r="J193" s="439"/>
      <c r="K193" s="439"/>
      <c r="L193" s="439"/>
      <c r="M193" s="439"/>
      <c r="N193" s="439"/>
      <c r="O193" s="439"/>
      <c r="P193" s="439"/>
      <c r="Q193" s="439"/>
      <c r="R193" s="439"/>
      <c r="S193" s="439"/>
      <c r="T193" s="439"/>
      <c r="U193" s="439"/>
      <c r="V193" s="439"/>
      <c r="W193" s="439"/>
      <c r="X193" s="439"/>
      <c r="Y193" s="439"/>
      <c r="Z193" s="439"/>
    </row>
    <row r="194" spans="1:26" ht="15.75" customHeight="1">
      <c r="A194" s="439"/>
      <c r="B194" s="527"/>
      <c r="C194" s="439"/>
      <c r="D194" s="439"/>
      <c r="E194" s="439"/>
      <c r="F194" s="439"/>
      <c r="G194" s="439"/>
      <c r="H194" s="439"/>
      <c r="I194" s="439"/>
      <c r="J194" s="439"/>
      <c r="K194" s="439"/>
      <c r="L194" s="439"/>
      <c r="M194" s="439"/>
      <c r="N194" s="439"/>
      <c r="O194" s="439"/>
      <c r="P194" s="439"/>
      <c r="Q194" s="439"/>
      <c r="R194" s="439"/>
      <c r="S194" s="439"/>
      <c r="T194" s="439"/>
      <c r="U194" s="439"/>
      <c r="V194" s="439"/>
      <c r="W194" s="439"/>
      <c r="X194" s="439"/>
      <c r="Y194" s="439"/>
      <c r="Z194" s="439"/>
    </row>
    <row r="195" spans="1:26" ht="15.75" customHeight="1">
      <c r="A195" s="439"/>
      <c r="B195" s="527"/>
      <c r="C195" s="439"/>
      <c r="D195" s="439"/>
      <c r="E195" s="439"/>
      <c r="F195" s="439"/>
      <c r="G195" s="439"/>
      <c r="H195" s="439"/>
      <c r="I195" s="439"/>
      <c r="J195" s="439"/>
      <c r="K195" s="439"/>
      <c r="L195" s="439"/>
      <c r="M195" s="439"/>
      <c r="N195" s="439"/>
      <c r="O195" s="439"/>
      <c r="P195" s="439"/>
      <c r="Q195" s="439"/>
      <c r="R195" s="439"/>
      <c r="S195" s="439"/>
      <c r="T195" s="439"/>
      <c r="U195" s="439"/>
      <c r="V195" s="439"/>
      <c r="W195" s="439"/>
      <c r="X195" s="439"/>
      <c r="Y195" s="439"/>
      <c r="Z195" s="439"/>
    </row>
    <row r="196" spans="1:26" ht="15.75" customHeight="1">
      <c r="A196" s="439"/>
      <c r="B196" s="527"/>
      <c r="C196" s="439"/>
      <c r="D196" s="439"/>
      <c r="E196" s="439"/>
      <c r="F196" s="439"/>
      <c r="G196" s="439"/>
      <c r="H196" s="439"/>
      <c r="I196" s="439"/>
      <c r="J196" s="439"/>
      <c r="K196" s="439"/>
      <c r="L196" s="439"/>
      <c r="M196" s="439"/>
      <c r="N196" s="439"/>
      <c r="O196" s="439"/>
      <c r="P196" s="439"/>
      <c r="Q196" s="439"/>
      <c r="R196" s="439"/>
      <c r="S196" s="439"/>
      <c r="T196" s="439"/>
      <c r="U196" s="439"/>
      <c r="V196" s="439"/>
      <c r="W196" s="439"/>
      <c r="X196" s="439"/>
      <c r="Y196" s="439"/>
      <c r="Z196" s="439"/>
    </row>
    <row r="197" spans="1:26" ht="15.75" customHeight="1">
      <c r="A197" s="439"/>
      <c r="B197" s="527"/>
      <c r="C197" s="439"/>
      <c r="D197" s="439"/>
      <c r="E197" s="439"/>
      <c r="F197" s="439"/>
      <c r="G197" s="439"/>
      <c r="H197" s="439"/>
      <c r="I197" s="439"/>
      <c r="J197" s="439"/>
      <c r="K197" s="439"/>
      <c r="L197" s="439"/>
      <c r="M197" s="439"/>
      <c r="N197" s="439"/>
      <c r="O197" s="439"/>
      <c r="P197" s="439"/>
      <c r="Q197" s="439"/>
      <c r="R197" s="439"/>
      <c r="S197" s="439"/>
      <c r="T197" s="439"/>
      <c r="U197" s="439"/>
      <c r="V197" s="439"/>
      <c r="W197" s="439"/>
      <c r="X197" s="439"/>
      <c r="Y197" s="439"/>
      <c r="Z197" s="439"/>
    </row>
    <row r="198" spans="1:26" ht="15.75" customHeight="1">
      <c r="A198" s="439"/>
      <c r="B198" s="527"/>
      <c r="C198" s="439"/>
      <c r="D198" s="439"/>
      <c r="E198" s="439"/>
      <c r="F198" s="439"/>
      <c r="G198" s="439"/>
      <c r="H198" s="439"/>
      <c r="I198" s="439"/>
      <c r="J198" s="439"/>
      <c r="K198" s="439"/>
      <c r="L198" s="439"/>
      <c r="M198" s="439"/>
      <c r="N198" s="439"/>
      <c r="O198" s="439"/>
      <c r="P198" s="439"/>
      <c r="Q198" s="439"/>
      <c r="R198" s="439"/>
      <c r="S198" s="439"/>
      <c r="T198" s="439"/>
      <c r="U198" s="439"/>
      <c r="V198" s="439"/>
      <c r="W198" s="439"/>
      <c r="X198" s="439"/>
      <c r="Y198" s="439"/>
      <c r="Z198" s="439"/>
    </row>
    <row r="199" spans="1:26" ht="15.75" customHeight="1">
      <c r="A199" s="439"/>
      <c r="B199" s="527"/>
      <c r="C199" s="439"/>
      <c r="D199" s="439"/>
      <c r="E199" s="439"/>
      <c r="F199" s="439"/>
      <c r="G199" s="439"/>
      <c r="H199" s="439"/>
      <c r="I199" s="439"/>
      <c r="J199" s="439"/>
      <c r="K199" s="439"/>
      <c r="L199" s="439"/>
      <c r="M199" s="439"/>
      <c r="N199" s="439"/>
      <c r="O199" s="439"/>
      <c r="P199" s="439"/>
      <c r="Q199" s="439"/>
      <c r="R199" s="439"/>
      <c r="S199" s="439"/>
      <c r="T199" s="439"/>
      <c r="U199" s="439"/>
      <c r="V199" s="439"/>
      <c r="W199" s="439"/>
      <c r="X199" s="439"/>
      <c r="Y199" s="439"/>
      <c r="Z199" s="439"/>
    </row>
    <row r="200" spans="1:26" ht="15.75" customHeight="1">
      <c r="A200" s="439"/>
      <c r="B200" s="527"/>
      <c r="C200" s="439"/>
      <c r="D200" s="439"/>
      <c r="E200" s="439"/>
      <c r="F200" s="439"/>
      <c r="G200" s="439"/>
      <c r="H200" s="439"/>
      <c r="I200" s="439"/>
      <c r="J200" s="439"/>
      <c r="K200" s="439"/>
      <c r="L200" s="439"/>
      <c r="M200" s="439"/>
      <c r="N200" s="439"/>
      <c r="O200" s="439"/>
      <c r="P200" s="439"/>
      <c r="Q200" s="439"/>
      <c r="R200" s="439"/>
      <c r="S200" s="439"/>
      <c r="T200" s="439"/>
      <c r="U200" s="439"/>
      <c r="V200" s="439"/>
      <c r="W200" s="439"/>
      <c r="X200" s="439"/>
      <c r="Y200" s="439"/>
      <c r="Z200" s="439"/>
    </row>
    <row r="201" spans="1:26" ht="15.75" customHeight="1">
      <c r="A201" s="439"/>
      <c r="B201" s="527"/>
      <c r="C201" s="439"/>
      <c r="D201" s="439"/>
      <c r="E201" s="439"/>
      <c r="F201" s="439"/>
      <c r="G201" s="439"/>
      <c r="H201" s="439"/>
      <c r="I201" s="439"/>
      <c r="J201" s="439"/>
      <c r="K201" s="439"/>
      <c r="L201" s="439"/>
      <c r="M201" s="439"/>
      <c r="N201" s="439"/>
      <c r="O201" s="439"/>
      <c r="P201" s="439"/>
      <c r="Q201" s="439"/>
      <c r="R201" s="439"/>
      <c r="S201" s="439"/>
      <c r="T201" s="439"/>
      <c r="U201" s="439"/>
      <c r="V201" s="439"/>
      <c r="W201" s="439"/>
      <c r="X201" s="439"/>
      <c r="Y201" s="439"/>
      <c r="Z201" s="439"/>
    </row>
    <row r="202" spans="1:26" ht="15.75" customHeight="1">
      <c r="A202" s="439"/>
      <c r="B202" s="527"/>
      <c r="C202" s="439"/>
      <c r="D202" s="439"/>
      <c r="E202" s="439"/>
      <c r="F202" s="439"/>
      <c r="G202" s="439"/>
      <c r="H202" s="439"/>
      <c r="I202" s="439"/>
      <c r="J202" s="439"/>
      <c r="K202" s="439"/>
      <c r="L202" s="439"/>
      <c r="M202" s="439"/>
      <c r="N202" s="439"/>
      <c r="O202" s="439"/>
      <c r="P202" s="439"/>
      <c r="Q202" s="439"/>
      <c r="R202" s="439"/>
      <c r="S202" s="439"/>
      <c r="T202" s="439"/>
      <c r="U202" s="439"/>
      <c r="V202" s="439"/>
      <c r="W202" s="439"/>
      <c r="X202" s="439"/>
      <c r="Y202" s="439"/>
      <c r="Z202" s="439"/>
    </row>
    <row r="203" spans="1:26" ht="15.75" customHeight="1">
      <c r="A203" s="439"/>
      <c r="B203" s="527"/>
      <c r="C203" s="439"/>
      <c r="D203" s="439"/>
      <c r="E203" s="439"/>
      <c r="F203" s="439"/>
      <c r="G203" s="439"/>
      <c r="H203" s="439"/>
      <c r="I203" s="439"/>
      <c r="J203" s="439"/>
      <c r="K203" s="439"/>
      <c r="L203" s="439"/>
      <c r="M203" s="439"/>
      <c r="N203" s="439"/>
      <c r="O203" s="439"/>
      <c r="P203" s="439"/>
      <c r="Q203" s="439"/>
      <c r="R203" s="439"/>
      <c r="S203" s="439"/>
      <c r="T203" s="439"/>
      <c r="U203" s="439"/>
      <c r="V203" s="439"/>
      <c r="W203" s="439"/>
      <c r="X203" s="439"/>
      <c r="Y203" s="439"/>
      <c r="Z203" s="439"/>
    </row>
    <row r="204" spans="1:26" ht="15.75" customHeight="1">
      <c r="A204" s="439"/>
      <c r="B204" s="527"/>
      <c r="C204" s="439"/>
      <c r="D204" s="439"/>
      <c r="E204" s="439"/>
      <c r="F204" s="439"/>
      <c r="G204" s="439"/>
      <c r="H204" s="439"/>
      <c r="I204" s="439"/>
      <c r="J204" s="439"/>
      <c r="K204" s="439"/>
      <c r="L204" s="439"/>
      <c r="M204" s="439"/>
      <c r="N204" s="439"/>
      <c r="O204" s="439"/>
      <c r="P204" s="439"/>
      <c r="Q204" s="439"/>
      <c r="R204" s="439"/>
      <c r="S204" s="439"/>
      <c r="T204" s="439"/>
      <c r="U204" s="439"/>
      <c r="V204" s="439"/>
      <c r="W204" s="439"/>
      <c r="X204" s="439"/>
      <c r="Y204" s="439"/>
      <c r="Z204" s="439"/>
    </row>
    <row r="205" spans="1:26" ht="15.75" customHeight="1">
      <c r="A205" s="439"/>
      <c r="B205" s="527"/>
      <c r="C205" s="439"/>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row>
    <row r="206" spans="1:26" ht="15.75" customHeight="1">
      <c r="A206" s="439"/>
      <c r="B206" s="527"/>
      <c r="C206" s="439"/>
      <c r="D206" s="439"/>
      <c r="E206" s="439"/>
      <c r="F206" s="439"/>
      <c r="G206" s="439"/>
      <c r="H206" s="439"/>
      <c r="I206" s="439"/>
      <c r="J206" s="439"/>
      <c r="K206" s="439"/>
      <c r="L206" s="439"/>
      <c r="M206" s="439"/>
      <c r="N206" s="439"/>
      <c r="O206" s="439"/>
      <c r="P206" s="439"/>
      <c r="Q206" s="439"/>
      <c r="R206" s="439"/>
      <c r="S206" s="439"/>
      <c r="T206" s="439"/>
      <c r="U206" s="439"/>
      <c r="V206" s="439"/>
      <c r="W206" s="439"/>
      <c r="X206" s="439"/>
      <c r="Y206" s="439"/>
      <c r="Z206" s="439"/>
    </row>
    <row r="207" spans="1:26" ht="15.75" customHeight="1">
      <c r="A207" s="439"/>
      <c r="B207" s="527"/>
      <c r="C207" s="439"/>
      <c r="D207" s="439"/>
      <c r="E207" s="439"/>
      <c r="F207" s="439"/>
      <c r="G207" s="439"/>
      <c r="H207" s="439"/>
      <c r="I207" s="439"/>
      <c r="J207" s="439"/>
      <c r="K207" s="439"/>
      <c r="L207" s="439"/>
      <c r="M207" s="439"/>
      <c r="N207" s="439"/>
      <c r="O207" s="439"/>
      <c r="P207" s="439"/>
      <c r="Q207" s="439"/>
      <c r="R207" s="439"/>
      <c r="S207" s="439"/>
      <c r="T207" s="439"/>
      <c r="U207" s="439"/>
      <c r="V207" s="439"/>
      <c r="W207" s="439"/>
      <c r="X207" s="439"/>
      <c r="Y207" s="439"/>
      <c r="Z207" s="439"/>
    </row>
    <row r="208" spans="1:26" ht="15.75" customHeight="1">
      <c r="A208" s="439"/>
      <c r="B208" s="527"/>
      <c r="C208" s="439"/>
      <c r="D208" s="439"/>
      <c r="E208" s="439"/>
      <c r="F208" s="439"/>
      <c r="G208" s="439"/>
      <c r="H208" s="439"/>
      <c r="I208" s="439"/>
      <c r="J208" s="439"/>
      <c r="K208" s="439"/>
      <c r="L208" s="439"/>
      <c r="M208" s="439"/>
      <c r="N208" s="439"/>
      <c r="O208" s="439"/>
      <c r="P208" s="439"/>
      <c r="Q208" s="439"/>
      <c r="R208" s="439"/>
      <c r="S208" s="439"/>
      <c r="T208" s="439"/>
      <c r="U208" s="439"/>
      <c r="V208" s="439"/>
      <c r="W208" s="439"/>
      <c r="X208" s="439"/>
      <c r="Y208" s="439"/>
      <c r="Z208" s="439"/>
    </row>
    <row r="209" spans="1:26" ht="15.75" customHeight="1">
      <c r="A209" s="439"/>
      <c r="B209" s="527"/>
      <c r="C209" s="439"/>
      <c r="D209" s="439"/>
      <c r="E209" s="439"/>
      <c r="F209" s="439"/>
      <c r="G209" s="439"/>
      <c r="H209" s="439"/>
      <c r="I209" s="439"/>
      <c r="J209" s="439"/>
      <c r="K209" s="439"/>
      <c r="L209" s="439"/>
      <c r="M209" s="439"/>
      <c r="N209" s="439"/>
      <c r="O209" s="439"/>
      <c r="P209" s="439"/>
      <c r="Q209" s="439"/>
      <c r="R209" s="439"/>
      <c r="S209" s="439"/>
      <c r="T209" s="439"/>
      <c r="U209" s="439"/>
      <c r="V209" s="439"/>
      <c r="W209" s="439"/>
      <c r="X209" s="439"/>
      <c r="Y209" s="439"/>
      <c r="Z209" s="439"/>
    </row>
    <row r="210" spans="1:26" ht="15.75" customHeight="1">
      <c r="A210" s="439"/>
      <c r="B210" s="527"/>
      <c r="C210" s="439"/>
      <c r="D210" s="439"/>
      <c r="E210" s="439"/>
      <c r="F210" s="439"/>
      <c r="G210" s="439"/>
      <c r="H210" s="439"/>
      <c r="I210" s="439"/>
      <c r="J210" s="439"/>
      <c r="K210" s="439"/>
      <c r="L210" s="439"/>
      <c r="M210" s="439"/>
      <c r="N210" s="439"/>
      <c r="O210" s="439"/>
      <c r="P210" s="439"/>
      <c r="Q210" s="439"/>
      <c r="R210" s="439"/>
      <c r="S210" s="439"/>
      <c r="T210" s="439"/>
      <c r="U210" s="439"/>
      <c r="V210" s="439"/>
      <c r="W210" s="439"/>
      <c r="X210" s="439"/>
      <c r="Y210" s="439"/>
      <c r="Z210" s="439"/>
    </row>
    <row r="211" spans="1:26" ht="15.75" customHeight="1">
      <c r="A211" s="439"/>
      <c r="B211" s="527"/>
      <c r="C211" s="439"/>
      <c r="D211" s="439"/>
      <c r="E211" s="439"/>
      <c r="F211" s="439"/>
      <c r="G211" s="439"/>
      <c r="H211" s="439"/>
      <c r="I211" s="439"/>
      <c r="J211" s="439"/>
      <c r="K211" s="439"/>
      <c r="L211" s="439"/>
      <c r="M211" s="439"/>
      <c r="N211" s="439"/>
      <c r="O211" s="439"/>
      <c r="P211" s="439"/>
      <c r="Q211" s="439"/>
      <c r="R211" s="439"/>
      <c r="S211" s="439"/>
      <c r="T211" s="439"/>
      <c r="U211" s="439"/>
      <c r="V211" s="439"/>
      <c r="W211" s="439"/>
      <c r="X211" s="439"/>
      <c r="Y211" s="439"/>
      <c r="Z211" s="439"/>
    </row>
    <row r="212" spans="1:26" ht="15.75" customHeight="1">
      <c r="A212" s="439"/>
      <c r="B212" s="527"/>
      <c r="C212" s="439"/>
      <c r="D212" s="439"/>
      <c r="E212" s="439"/>
      <c r="F212" s="439"/>
      <c r="G212" s="439"/>
      <c r="H212" s="439"/>
      <c r="I212" s="439"/>
      <c r="J212" s="439"/>
      <c r="K212" s="439"/>
      <c r="L212" s="439"/>
      <c r="M212" s="439"/>
      <c r="N212" s="439"/>
      <c r="O212" s="439"/>
      <c r="P212" s="439"/>
      <c r="Q212" s="439"/>
      <c r="R212" s="439"/>
      <c r="S212" s="439"/>
      <c r="T212" s="439"/>
      <c r="U212" s="439"/>
      <c r="V212" s="439"/>
      <c r="W212" s="439"/>
      <c r="X212" s="439"/>
      <c r="Y212" s="439"/>
      <c r="Z212" s="439"/>
    </row>
    <row r="213" spans="1:26" ht="15.75" customHeight="1">
      <c r="A213" s="439"/>
      <c r="B213" s="527"/>
      <c r="C213" s="439"/>
      <c r="D213" s="439"/>
      <c r="E213" s="439"/>
      <c r="F213" s="439"/>
      <c r="G213" s="439"/>
      <c r="H213" s="439"/>
      <c r="I213" s="439"/>
      <c r="J213" s="439"/>
      <c r="K213" s="439"/>
      <c r="L213" s="439"/>
      <c r="M213" s="439"/>
      <c r="N213" s="439"/>
      <c r="O213" s="439"/>
      <c r="P213" s="439"/>
      <c r="Q213" s="439"/>
      <c r="R213" s="439"/>
      <c r="S213" s="439"/>
      <c r="T213" s="439"/>
      <c r="U213" s="439"/>
      <c r="V213" s="439"/>
      <c r="W213" s="439"/>
      <c r="X213" s="439"/>
      <c r="Y213" s="439"/>
      <c r="Z213" s="439"/>
    </row>
    <row r="214" spans="1:26" ht="15.75" customHeight="1">
      <c r="A214" s="439"/>
      <c r="B214" s="527"/>
      <c r="C214" s="439"/>
      <c r="D214" s="439"/>
      <c r="E214" s="439"/>
      <c r="F214" s="439"/>
      <c r="G214" s="439"/>
      <c r="H214" s="439"/>
      <c r="I214" s="439"/>
      <c r="J214" s="439"/>
      <c r="K214" s="439"/>
      <c r="L214" s="439"/>
      <c r="M214" s="439"/>
      <c r="N214" s="439"/>
      <c r="O214" s="439"/>
      <c r="P214" s="439"/>
      <c r="Q214" s="439"/>
      <c r="R214" s="439"/>
      <c r="S214" s="439"/>
      <c r="T214" s="439"/>
      <c r="U214" s="439"/>
      <c r="V214" s="439"/>
      <c r="W214" s="439"/>
      <c r="X214" s="439"/>
      <c r="Y214" s="439"/>
      <c r="Z214" s="439"/>
    </row>
    <row r="215" spans="1:26" ht="15.75" customHeight="1">
      <c r="A215" s="439"/>
      <c r="B215" s="527"/>
      <c r="C215" s="439"/>
      <c r="D215" s="439"/>
      <c r="E215" s="439"/>
      <c r="F215" s="439"/>
      <c r="G215" s="439"/>
      <c r="H215" s="439"/>
      <c r="I215" s="439"/>
      <c r="J215" s="439"/>
      <c r="K215" s="439"/>
      <c r="L215" s="439"/>
      <c r="M215" s="439"/>
      <c r="N215" s="439"/>
      <c r="O215" s="439"/>
      <c r="P215" s="439"/>
      <c r="Q215" s="439"/>
      <c r="R215" s="439"/>
      <c r="S215" s="439"/>
      <c r="T215" s="439"/>
      <c r="U215" s="439"/>
      <c r="V215" s="439"/>
      <c r="W215" s="439"/>
      <c r="X215" s="439"/>
      <c r="Y215" s="439"/>
      <c r="Z215" s="439"/>
    </row>
    <row r="216" spans="1:26" ht="15.75" customHeight="1">
      <c r="A216" s="439"/>
      <c r="B216" s="527"/>
      <c r="C216" s="439"/>
      <c r="D216" s="439"/>
      <c r="E216" s="439"/>
      <c r="F216" s="439"/>
      <c r="G216" s="439"/>
      <c r="H216" s="439"/>
      <c r="I216" s="439"/>
      <c r="J216" s="439"/>
      <c r="K216" s="439"/>
      <c r="L216" s="439"/>
      <c r="M216" s="439"/>
      <c r="N216" s="439"/>
      <c r="O216" s="439"/>
      <c r="P216" s="439"/>
      <c r="Q216" s="439"/>
      <c r="R216" s="439"/>
      <c r="S216" s="439"/>
      <c r="T216" s="439"/>
      <c r="U216" s="439"/>
      <c r="V216" s="439"/>
      <c r="W216" s="439"/>
      <c r="X216" s="439"/>
      <c r="Y216" s="439"/>
      <c r="Z216" s="439"/>
    </row>
    <row r="217" spans="1:26" ht="15.75" customHeight="1">
      <c r="A217" s="439"/>
      <c r="B217" s="527"/>
      <c r="C217" s="439"/>
      <c r="D217" s="439"/>
      <c r="E217" s="439"/>
      <c r="F217" s="439"/>
      <c r="G217" s="439"/>
      <c r="H217" s="439"/>
      <c r="I217" s="439"/>
      <c r="J217" s="439"/>
      <c r="K217" s="439"/>
      <c r="L217" s="439"/>
      <c r="M217" s="439"/>
      <c r="N217" s="439"/>
      <c r="O217" s="439"/>
      <c r="P217" s="439"/>
      <c r="Q217" s="439"/>
      <c r="R217" s="439"/>
      <c r="S217" s="439"/>
      <c r="T217" s="439"/>
      <c r="U217" s="439"/>
      <c r="V217" s="439"/>
      <c r="W217" s="439"/>
      <c r="X217" s="439"/>
      <c r="Y217" s="439"/>
      <c r="Z217" s="439"/>
    </row>
    <row r="218" spans="1:26" ht="15.75" customHeight="1">
      <c r="A218" s="439"/>
      <c r="B218" s="527"/>
      <c r="C218" s="439"/>
      <c r="D218" s="439"/>
      <c r="E218" s="439"/>
      <c r="F218" s="439"/>
      <c r="G218" s="439"/>
      <c r="H218" s="439"/>
      <c r="I218" s="439"/>
      <c r="J218" s="439"/>
      <c r="K218" s="439"/>
      <c r="L218" s="439"/>
      <c r="M218" s="439"/>
      <c r="N218" s="439"/>
      <c r="O218" s="439"/>
      <c r="P218" s="439"/>
      <c r="Q218" s="439"/>
      <c r="R218" s="439"/>
      <c r="S218" s="439"/>
      <c r="T218" s="439"/>
      <c r="U218" s="439"/>
      <c r="V218" s="439"/>
      <c r="W218" s="439"/>
      <c r="X218" s="439"/>
      <c r="Y218" s="439"/>
      <c r="Z218" s="439"/>
    </row>
    <row r="219" spans="1:26" ht="15.75" customHeight="1">
      <c r="A219" s="439"/>
      <c r="B219" s="527"/>
      <c r="C219" s="439"/>
      <c r="D219" s="439"/>
      <c r="E219" s="439"/>
      <c r="F219" s="439"/>
      <c r="G219" s="439"/>
      <c r="H219" s="439"/>
      <c r="I219" s="439"/>
      <c r="J219" s="439"/>
      <c r="K219" s="439"/>
      <c r="L219" s="439"/>
      <c r="M219" s="439"/>
      <c r="N219" s="439"/>
      <c r="O219" s="439"/>
      <c r="P219" s="439"/>
      <c r="Q219" s="439"/>
      <c r="R219" s="439"/>
      <c r="S219" s="439"/>
      <c r="T219" s="439"/>
      <c r="U219" s="439"/>
      <c r="V219" s="439"/>
      <c r="W219" s="439"/>
      <c r="X219" s="439"/>
      <c r="Y219" s="439"/>
      <c r="Z219" s="439"/>
    </row>
    <row r="220" spans="1:26" ht="15.75" customHeight="1">
      <c r="A220" s="439"/>
      <c r="B220" s="527"/>
      <c r="C220" s="439"/>
      <c r="D220" s="439"/>
      <c r="E220" s="439"/>
      <c r="F220" s="439"/>
      <c r="G220" s="439"/>
      <c r="H220" s="439"/>
      <c r="I220" s="439"/>
      <c r="J220" s="439"/>
      <c r="K220" s="439"/>
      <c r="L220" s="439"/>
      <c r="M220" s="439"/>
      <c r="N220" s="439"/>
      <c r="O220" s="439"/>
      <c r="P220" s="439"/>
      <c r="Q220" s="439"/>
      <c r="R220" s="439"/>
      <c r="S220" s="439"/>
      <c r="T220" s="439"/>
      <c r="U220" s="439"/>
      <c r="V220" s="439"/>
      <c r="W220" s="439"/>
      <c r="X220" s="439"/>
      <c r="Y220" s="439"/>
      <c r="Z220" s="439"/>
    </row>
    <row r="221" spans="1:26" ht="15.75" customHeight="1">
      <c r="A221" s="439"/>
      <c r="B221" s="527"/>
      <c r="C221" s="439"/>
      <c r="D221" s="439"/>
      <c r="E221" s="439"/>
      <c r="F221" s="439"/>
      <c r="G221" s="439"/>
      <c r="H221" s="439"/>
      <c r="I221" s="439"/>
      <c r="J221" s="439"/>
      <c r="K221" s="439"/>
      <c r="L221" s="439"/>
      <c r="M221" s="439"/>
      <c r="N221" s="439"/>
      <c r="O221" s="439"/>
      <c r="P221" s="439"/>
      <c r="Q221" s="439"/>
      <c r="R221" s="439"/>
      <c r="S221" s="439"/>
      <c r="T221" s="439"/>
      <c r="U221" s="439"/>
      <c r="V221" s="439"/>
      <c r="W221" s="439"/>
      <c r="X221" s="439"/>
      <c r="Y221" s="439"/>
      <c r="Z221" s="439"/>
    </row>
    <row r="222" spans="1:26" ht="15.75" customHeight="1">
      <c r="A222" s="439"/>
      <c r="B222" s="527"/>
      <c r="C222" s="439"/>
      <c r="D222" s="439"/>
      <c r="E222" s="439"/>
      <c r="F222" s="439"/>
      <c r="G222" s="439"/>
      <c r="H222" s="439"/>
      <c r="I222" s="439"/>
      <c r="J222" s="439"/>
      <c r="K222" s="439"/>
      <c r="L222" s="439"/>
      <c r="M222" s="439"/>
      <c r="N222" s="439"/>
      <c r="O222" s="439"/>
      <c r="P222" s="439"/>
      <c r="Q222" s="439"/>
      <c r="R222" s="439"/>
      <c r="S222" s="439"/>
      <c r="T222" s="439"/>
      <c r="U222" s="439"/>
      <c r="V222" s="439"/>
      <c r="W222" s="439"/>
      <c r="X222" s="439"/>
      <c r="Y222" s="439"/>
      <c r="Z222" s="439"/>
    </row>
    <row r="223" spans="1:26" ht="15.75" customHeight="1">
      <c r="A223" s="439"/>
      <c r="B223" s="527"/>
      <c r="C223" s="439"/>
      <c r="D223" s="439"/>
      <c r="E223" s="439"/>
      <c r="F223" s="439"/>
      <c r="G223" s="439"/>
      <c r="H223" s="439"/>
      <c r="I223" s="439"/>
      <c r="J223" s="439"/>
      <c r="K223" s="439"/>
      <c r="L223" s="439"/>
      <c r="M223" s="439"/>
      <c r="N223" s="439"/>
      <c r="O223" s="439"/>
      <c r="P223" s="439"/>
      <c r="Q223" s="439"/>
      <c r="R223" s="439"/>
      <c r="S223" s="439"/>
      <c r="T223" s="439"/>
      <c r="U223" s="439"/>
      <c r="V223" s="439"/>
      <c r="W223" s="439"/>
      <c r="X223" s="439"/>
      <c r="Y223" s="439"/>
      <c r="Z223" s="439"/>
    </row>
    <row r="224" spans="1:26" ht="15.75" customHeight="1">
      <c r="A224" s="439"/>
      <c r="B224" s="527"/>
      <c r="C224" s="439"/>
      <c r="D224" s="439"/>
      <c r="E224" s="439"/>
      <c r="F224" s="439"/>
      <c r="G224" s="439"/>
      <c r="H224" s="439"/>
      <c r="I224" s="439"/>
      <c r="J224" s="439"/>
      <c r="K224" s="439"/>
      <c r="L224" s="439"/>
      <c r="M224" s="439"/>
      <c r="N224" s="439"/>
      <c r="O224" s="439"/>
      <c r="P224" s="439"/>
      <c r="Q224" s="439"/>
      <c r="R224" s="439"/>
      <c r="S224" s="439"/>
      <c r="T224" s="439"/>
      <c r="U224" s="439"/>
      <c r="V224" s="439"/>
      <c r="W224" s="439"/>
      <c r="X224" s="439"/>
      <c r="Y224" s="439"/>
      <c r="Z224" s="439"/>
    </row>
    <row r="225" spans="1:26" ht="15.75" customHeight="1">
      <c r="A225" s="439"/>
      <c r="B225" s="527"/>
      <c r="C225" s="439"/>
      <c r="D225" s="439"/>
      <c r="E225" s="439"/>
      <c r="F225" s="439"/>
      <c r="G225" s="439"/>
      <c r="H225" s="439"/>
      <c r="I225" s="439"/>
      <c r="J225" s="439"/>
      <c r="K225" s="439"/>
      <c r="L225" s="439"/>
      <c r="M225" s="439"/>
      <c r="N225" s="439"/>
      <c r="O225" s="439"/>
      <c r="P225" s="439"/>
      <c r="Q225" s="439"/>
      <c r="R225" s="439"/>
      <c r="S225" s="439"/>
      <c r="T225" s="439"/>
      <c r="U225" s="439"/>
      <c r="V225" s="439"/>
      <c r="W225" s="439"/>
      <c r="X225" s="439"/>
      <c r="Y225" s="439"/>
      <c r="Z225" s="439"/>
    </row>
    <row r="226" spans="1:26" ht="15.75" customHeight="1">
      <c r="A226" s="439"/>
      <c r="B226" s="527"/>
      <c r="C226" s="439"/>
      <c r="D226" s="439"/>
      <c r="E226" s="439"/>
      <c r="F226" s="439"/>
      <c r="G226" s="439"/>
      <c r="H226" s="439"/>
      <c r="I226" s="439"/>
      <c r="J226" s="439"/>
      <c r="K226" s="439"/>
      <c r="L226" s="439"/>
      <c r="M226" s="439"/>
      <c r="N226" s="439"/>
      <c r="O226" s="439"/>
      <c r="P226" s="439"/>
      <c r="Q226" s="439"/>
      <c r="R226" s="439"/>
      <c r="S226" s="439"/>
      <c r="T226" s="439"/>
      <c r="U226" s="439"/>
      <c r="V226" s="439"/>
      <c r="W226" s="439"/>
      <c r="X226" s="439"/>
      <c r="Y226" s="439"/>
      <c r="Z226" s="439"/>
    </row>
    <row r="227" spans="1:26" ht="15.75" customHeight="1">
      <c r="A227" s="439"/>
      <c r="B227" s="527"/>
      <c r="C227" s="439"/>
      <c r="D227" s="439"/>
      <c r="E227" s="439"/>
      <c r="F227" s="439"/>
      <c r="G227" s="439"/>
      <c r="H227" s="439"/>
      <c r="I227" s="439"/>
      <c r="J227" s="439"/>
      <c r="K227" s="439"/>
      <c r="L227" s="439"/>
      <c r="M227" s="439"/>
      <c r="N227" s="439"/>
      <c r="O227" s="439"/>
      <c r="P227" s="439"/>
      <c r="Q227" s="439"/>
      <c r="R227" s="439"/>
      <c r="S227" s="439"/>
      <c r="T227" s="439"/>
      <c r="U227" s="439"/>
      <c r="V227" s="439"/>
      <c r="W227" s="439"/>
      <c r="X227" s="439"/>
      <c r="Y227" s="439"/>
      <c r="Z227" s="439"/>
    </row>
    <row r="228" spans="1:26" ht="15.75" customHeight="1">
      <c r="A228" s="439"/>
      <c r="B228" s="527"/>
      <c r="C228" s="439"/>
      <c r="D228" s="439"/>
      <c r="E228" s="439"/>
      <c r="F228" s="439"/>
      <c r="G228" s="439"/>
      <c r="H228" s="439"/>
      <c r="I228" s="439"/>
      <c r="J228" s="439"/>
      <c r="K228" s="439"/>
      <c r="L228" s="439"/>
      <c r="M228" s="439"/>
      <c r="N228" s="439"/>
      <c r="O228" s="439"/>
      <c r="P228" s="439"/>
      <c r="Q228" s="439"/>
      <c r="R228" s="439"/>
      <c r="S228" s="439"/>
      <c r="T228" s="439"/>
      <c r="U228" s="439"/>
      <c r="V228" s="439"/>
      <c r="W228" s="439"/>
      <c r="X228" s="439"/>
      <c r="Y228" s="439"/>
      <c r="Z228" s="439"/>
    </row>
    <row r="229" spans="1:26" ht="15.75" customHeight="1">
      <c r="A229" s="439"/>
      <c r="B229" s="527"/>
      <c r="C229" s="439"/>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row>
    <row r="230" spans="1:26" ht="15.75" customHeight="1">
      <c r="A230" s="439"/>
      <c r="B230" s="527"/>
      <c r="C230" s="439"/>
      <c r="D230" s="439"/>
      <c r="E230" s="439"/>
      <c r="F230" s="439"/>
      <c r="G230" s="439"/>
      <c r="H230" s="439"/>
      <c r="I230" s="439"/>
      <c r="J230" s="439"/>
      <c r="K230" s="439"/>
      <c r="L230" s="439"/>
      <c r="M230" s="439"/>
      <c r="N230" s="439"/>
      <c r="O230" s="439"/>
      <c r="P230" s="439"/>
      <c r="Q230" s="439"/>
      <c r="R230" s="439"/>
      <c r="S230" s="439"/>
      <c r="T230" s="439"/>
      <c r="U230" s="439"/>
      <c r="V230" s="439"/>
      <c r="W230" s="439"/>
      <c r="X230" s="439"/>
      <c r="Y230" s="439"/>
      <c r="Z230" s="439"/>
    </row>
    <row r="231" spans="1:26" ht="15.75" customHeight="1">
      <c r="A231" s="439"/>
      <c r="B231" s="527"/>
      <c r="C231" s="439"/>
      <c r="D231" s="439"/>
      <c r="E231" s="439"/>
      <c r="F231" s="439"/>
      <c r="G231" s="439"/>
      <c r="H231" s="439"/>
      <c r="I231" s="439"/>
      <c r="J231" s="439"/>
      <c r="K231" s="439"/>
      <c r="L231" s="439"/>
      <c r="M231" s="439"/>
      <c r="N231" s="439"/>
      <c r="O231" s="439"/>
      <c r="P231" s="439"/>
      <c r="Q231" s="439"/>
      <c r="R231" s="439"/>
      <c r="S231" s="439"/>
      <c r="T231" s="439"/>
      <c r="U231" s="439"/>
      <c r="V231" s="439"/>
      <c r="W231" s="439"/>
      <c r="X231" s="439"/>
      <c r="Y231" s="439"/>
      <c r="Z231" s="439"/>
    </row>
    <row r="232" spans="1:26" ht="15.75" customHeight="1">
      <c r="A232" s="439"/>
      <c r="B232" s="527"/>
      <c r="C232" s="439"/>
      <c r="D232" s="439"/>
      <c r="E232" s="439"/>
      <c r="F232" s="439"/>
      <c r="G232" s="439"/>
      <c r="H232" s="439"/>
      <c r="I232" s="439"/>
      <c r="J232" s="439"/>
      <c r="K232" s="439"/>
      <c r="L232" s="439"/>
      <c r="M232" s="439"/>
      <c r="N232" s="439"/>
      <c r="O232" s="439"/>
      <c r="P232" s="439"/>
      <c r="Q232" s="439"/>
      <c r="R232" s="439"/>
      <c r="S232" s="439"/>
      <c r="T232" s="439"/>
      <c r="U232" s="439"/>
      <c r="V232" s="439"/>
      <c r="W232" s="439"/>
      <c r="X232" s="439"/>
      <c r="Y232" s="439"/>
      <c r="Z232" s="439"/>
    </row>
    <row r="233" spans="1:26" ht="15.75" customHeight="1">
      <c r="A233" s="439"/>
      <c r="B233" s="527"/>
      <c r="C233" s="439"/>
      <c r="D233" s="439"/>
      <c r="E233" s="439"/>
      <c r="F233" s="439"/>
      <c r="G233" s="439"/>
      <c r="H233" s="439"/>
      <c r="I233" s="439"/>
      <c r="J233" s="439"/>
      <c r="K233" s="439"/>
      <c r="L233" s="439"/>
      <c r="M233" s="439"/>
      <c r="N233" s="439"/>
      <c r="O233" s="439"/>
      <c r="P233" s="439"/>
      <c r="Q233" s="439"/>
      <c r="R233" s="439"/>
      <c r="S233" s="439"/>
      <c r="T233" s="439"/>
      <c r="U233" s="439"/>
      <c r="V233" s="439"/>
      <c r="W233" s="439"/>
      <c r="X233" s="439"/>
      <c r="Y233" s="439"/>
      <c r="Z233" s="439"/>
    </row>
    <row r="234" spans="1:26" ht="15.75" customHeight="1">
      <c r="A234" s="439"/>
      <c r="B234" s="527"/>
      <c r="C234" s="439"/>
      <c r="D234" s="439"/>
      <c r="E234" s="439"/>
      <c r="F234" s="439"/>
      <c r="G234" s="439"/>
      <c r="H234" s="439"/>
      <c r="I234" s="439"/>
      <c r="J234" s="439"/>
      <c r="K234" s="439"/>
      <c r="L234" s="439"/>
      <c r="M234" s="439"/>
      <c r="N234" s="439"/>
      <c r="O234" s="439"/>
      <c r="P234" s="439"/>
      <c r="Q234" s="439"/>
      <c r="R234" s="439"/>
      <c r="S234" s="439"/>
      <c r="T234" s="439"/>
      <c r="U234" s="439"/>
      <c r="V234" s="439"/>
      <c r="W234" s="439"/>
      <c r="X234" s="439"/>
      <c r="Y234" s="439"/>
      <c r="Z234" s="439"/>
    </row>
    <row r="235" spans="1:26" ht="15.75" customHeight="1">
      <c r="A235" s="439"/>
      <c r="B235" s="527"/>
      <c r="C235" s="439"/>
      <c r="D235" s="439"/>
      <c r="E235" s="439"/>
      <c r="F235" s="439"/>
      <c r="G235" s="439"/>
      <c r="H235" s="439"/>
      <c r="I235" s="439"/>
      <c r="J235" s="439"/>
      <c r="K235" s="439"/>
      <c r="L235" s="439"/>
      <c r="M235" s="439"/>
      <c r="N235" s="439"/>
      <c r="O235" s="439"/>
      <c r="P235" s="439"/>
      <c r="Q235" s="439"/>
      <c r="R235" s="439"/>
      <c r="S235" s="439"/>
      <c r="T235" s="439"/>
      <c r="U235" s="439"/>
      <c r="V235" s="439"/>
      <c r="W235" s="439"/>
      <c r="X235" s="439"/>
      <c r="Y235" s="439"/>
      <c r="Z235" s="439"/>
    </row>
    <row r="236" spans="1:26" ht="15.75" customHeight="1">
      <c r="A236" s="439"/>
      <c r="B236" s="527"/>
      <c r="C236" s="439"/>
      <c r="D236" s="439"/>
      <c r="E236" s="439"/>
      <c r="F236" s="439"/>
      <c r="G236" s="439"/>
      <c r="H236" s="439"/>
      <c r="I236" s="439"/>
      <c r="J236" s="439"/>
      <c r="K236" s="439"/>
      <c r="L236" s="439"/>
      <c r="M236" s="439"/>
      <c r="N236" s="439"/>
      <c r="O236" s="439"/>
      <c r="P236" s="439"/>
      <c r="Q236" s="439"/>
      <c r="R236" s="439"/>
      <c r="S236" s="439"/>
      <c r="T236" s="439"/>
      <c r="U236" s="439"/>
      <c r="V236" s="439"/>
      <c r="W236" s="439"/>
      <c r="X236" s="439"/>
      <c r="Y236" s="439"/>
      <c r="Z236" s="439"/>
    </row>
    <row r="237" spans="1:26" ht="15.75" customHeight="1">
      <c r="A237" s="439"/>
      <c r="B237" s="527"/>
      <c r="C237" s="439"/>
      <c r="D237" s="439"/>
      <c r="E237" s="439"/>
      <c r="F237" s="439"/>
      <c r="G237" s="439"/>
      <c r="H237" s="439"/>
      <c r="I237" s="439"/>
      <c r="J237" s="439"/>
      <c r="K237" s="439"/>
      <c r="L237" s="439"/>
      <c r="M237" s="439"/>
      <c r="N237" s="439"/>
      <c r="O237" s="439"/>
      <c r="P237" s="439"/>
      <c r="Q237" s="439"/>
      <c r="R237" s="439"/>
      <c r="S237" s="439"/>
      <c r="T237" s="439"/>
      <c r="U237" s="439"/>
      <c r="V237" s="439"/>
      <c r="W237" s="439"/>
      <c r="X237" s="439"/>
      <c r="Y237" s="439"/>
      <c r="Z237" s="439"/>
    </row>
    <row r="238" spans="1:26" ht="15.75" customHeight="1">
      <c r="A238" s="439"/>
      <c r="B238" s="527"/>
      <c r="C238" s="439"/>
      <c r="D238" s="439"/>
      <c r="E238" s="439"/>
      <c r="F238" s="439"/>
      <c r="G238" s="439"/>
      <c r="H238" s="439"/>
      <c r="I238" s="439"/>
      <c r="J238" s="439"/>
      <c r="K238" s="439"/>
      <c r="L238" s="439"/>
      <c r="M238" s="439"/>
      <c r="N238" s="439"/>
      <c r="O238" s="439"/>
      <c r="P238" s="439"/>
      <c r="Q238" s="439"/>
      <c r="R238" s="439"/>
      <c r="S238" s="439"/>
      <c r="T238" s="439"/>
      <c r="U238" s="439"/>
      <c r="V238" s="439"/>
      <c r="W238" s="439"/>
      <c r="X238" s="439"/>
      <c r="Y238" s="439"/>
      <c r="Z238" s="439"/>
    </row>
    <row r="239" spans="1:26" ht="15.75" customHeight="1">
      <c r="A239" s="439"/>
      <c r="B239" s="527"/>
      <c r="C239" s="439"/>
      <c r="D239" s="439"/>
      <c r="E239" s="439"/>
      <c r="F239" s="439"/>
      <c r="G239" s="439"/>
      <c r="H239" s="439"/>
      <c r="I239" s="439"/>
      <c r="J239" s="439"/>
      <c r="K239" s="439"/>
      <c r="L239" s="439"/>
      <c r="M239" s="439"/>
      <c r="N239" s="439"/>
      <c r="O239" s="439"/>
      <c r="P239" s="439"/>
      <c r="Q239" s="439"/>
      <c r="R239" s="439"/>
      <c r="S239" s="439"/>
      <c r="T239" s="439"/>
      <c r="U239" s="439"/>
      <c r="V239" s="439"/>
      <c r="W239" s="439"/>
      <c r="X239" s="439"/>
      <c r="Y239" s="439"/>
      <c r="Z239" s="439"/>
    </row>
    <row r="240" spans="1:26" ht="15.75" customHeight="1">
      <c r="A240" s="439"/>
      <c r="B240" s="527"/>
      <c r="C240" s="439"/>
      <c r="D240" s="439"/>
      <c r="E240" s="439"/>
      <c r="F240" s="439"/>
      <c r="G240" s="439"/>
      <c r="H240" s="439"/>
      <c r="I240" s="439"/>
      <c r="J240" s="439"/>
      <c r="K240" s="439"/>
      <c r="L240" s="439"/>
      <c r="M240" s="439"/>
      <c r="N240" s="439"/>
      <c r="O240" s="439"/>
      <c r="P240" s="439"/>
      <c r="Q240" s="439"/>
      <c r="R240" s="439"/>
      <c r="S240" s="439"/>
      <c r="T240" s="439"/>
      <c r="U240" s="439"/>
      <c r="V240" s="439"/>
      <c r="W240" s="439"/>
      <c r="X240" s="439"/>
      <c r="Y240" s="439"/>
      <c r="Z240" s="439"/>
    </row>
    <row r="241" spans="1:26" ht="15.75" customHeight="1">
      <c r="A241" s="439"/>
      <c r="B241" s="527"/>
      <c r="C241" s="439"/>
      <c r="D241" s="439"/>
      <c r="E241" s="439"/>
      <c r="F241" s="439"/>
      <c r="G241" s="439"/>
      <c r="H241" s="439"/>
      <c r="I241" s="439"/>
      <c r="J241" s="439"/>
      <c r="K241" s="439"/>
      <c r="L241" s="439"/>
      <c r="M241" s="439"/>
      <c r="N241" s="439"/>
      <c r="O241" s="439"/>
      <c r="P241" s="439"/>
      <c r="Q241" s="439"/>
      <c r="R241" s="439"/>
      <c r="S241" s="439"/>
      <c r="T241" s="439"/>
      <c r="U241" s="439"/>
      <c r="V241" s="439"/>
      <c r="W241" s="439"/>
      <c r="X241" s="439"/>
      <c r="Y241" s="439"/>
      <c r="Z241" s="439"/>
    </row>
    <row r="242" spans="1:26" ht="15.75" customHeight="1">
      <c r="A242" s="439"/>
      <c r="B242" s="527"/>
      <c r="C242" s="439"/>
      <c r="D242" s="439"/>
      <c r="E242" s="439"/>
      <c r="F242" s="439"/>
      <c r="G242" s="439"/>
      <c r="H242" s="439"/>
      <c r="I242" s="439"/>
      <c r="J242" s="439"/>
      <c r="K242" s="439"/>
      <c r="L242" s="439"/>
      <c r="M242" s="439"/>
      <c r="N242" s="439"/>
      <c r="O242" s="439"/>
      <c r="P242" s="439"/>
      <c r="Q242" s="439"/>
      <c r="R242" s="439"/>
      <c r="S242" s="439"/>
      <c r="T242" s="439"/>
      <c r="U242" s="439"/>
      <c r="V242" s="439"/>
      <c r="W242" s="439"/>
      <c r="X242" s="439"/>
      <c r="Y242" s="439"/>
      <c r="Z242" s="439"/>
    </row>
    <row r="243" spans="1:26" ht="15.75" customHeight="1">
      <c r="A243" s="439"/>
      <c r="B243" s="527"/>
      <c r="C243" s="439"/>
      <c r="D243" s="439"/>
      <c r="E243" s="439"/>
      <c r="F243" s="439"/>
      <c r="G243" s="439"/>
      <c r="H243" s="439"/>
      <c r="I243" s="439"/>
      <c r="J243" s="439"/>
      <c r="K243" s="439"/>
      <c r="L243" s="439"/>
      <c r="M243" s="439"/>
      <c r="N243" s="439"/>
      <c r="O243" s="439"/>
      <c r="P243" s="439"/>
      <c r="Q243" s="439"/>
      <c r="R243" s="439"/>
      <c r="S243" s="439"/>
      <c r="T243" s="439"/>
      <c r="U243" s="439"/>
      <c r="V243" s="439"/>
      <c r="W243" s="439"/>
      <c r="X243" s="439"/>
      <c r="Y243" s="439"/>
      <c r="Z243" s="439"/>
    </row>
    <row r="244" spans="1:26" ht="15.75" customHeight="1">
      <c r="A244" s="439"/>
      <c r="B244" s="527"/>
      <c r="C244" s="439"/>
      <c r="D244" s="439"/>
      <c r="E244" s="439"/>
      <c r="F244" s="439"/>
      <c r="G244" s="439"/>
      <c r="H244" s="439"/>
      <c r="I244" s="439"/>
      <c r="J244" s="439"/>
      <c r="K244" s="439"/>
      <c r="L244" s="439"/>
      <c r="M244" s="439"/>
      <c r="N244" s="439"/>
      <c r="O244" s="439"/>
      <c r="P244" s="439"/>
      <c r="Q244" s="439"/>
      <c r="R244" s="439"/>
      <c r="S244" s="439"/>
      <c r="T244" s="439"/>
      <c r="U244" s="439"/>
      <c r="V244" s="439"/>
      <c r="W244" s="439"/>
      <c r="X244" s="439"/>
      <c r="Y244" s="439"/>
      <c r="Z244" s="439"/>
    </row>
    <row r="245" spans="1:26" ht="15.75" customHeight="1">
      <c r="A245" s="439"/>
      <c r="B245" s="527"/>
      <c r="C245" s="439"/>
      <c r="D245" s="439"/>
      <c r="E245" s="439"/>
      <c r="F245" s="439"/>
      <c r="G245" s="439"/>
      <c r="H245" s="439"/>
      <c r="I245" s="439"/>
      <c r="J245" s="439"/>
      <c r="K245" s="439"/>
      <c r="L245" s="439"/>
      <c r="M245" s="439"/>
      <c r="N245" s="439"/>
      <c r="O245" s="439"/>
      <c r="P245" s="439"/>
      <c r="Q245" s="439"/>
      <c r="R245" s="439"/>
      <c r="S245" s="439"/>
      <c r="T245" s="439"/>
      <c r="U245" s="439"/>
      <c r="V245" s="439"/>
      <c r="W245" s="439"/>
      <c r="X245" s="439"/>
      <c r="Y245" s="439"/>
      <c r="Z245" s="439"/>
    </row>
    <row r="246" spans="1:26" ht="15.75" customHeight="1">
      <c r="A246" s="439"/>
      <c r="B246" s="527"/>
      <c r="C246" s="439"/>
      <c r="D246" s="439"/>
      <c r="E246" s="439"/>
      <c r="F246" s="439"/>
      <c r="G246" s="439"/>
      <c r="H246" s="439"/>
      <c r="I246" s="439"/>
      <c r="J246" s="439"/>
      <c r="K246" s="439"/>
      <c r="L246" s="439"/>
      <c r="M246" s="439"/>
      <c r="N246" s="439"/>
      <c r="O246" s="439"/>
      <c r="P246" s="439"/>
      <c r="Q246" s="439"/>
      <c r="R246" s="439"/>
      <c r="S246" s="439"/>
      <c r="T246" s="439"/>
      <c r="U246" s="439"/>
      <c r="V246" s="439"/>
      <c r="W246" s="439"/>
      <c r="X246" s="439"/>
      <c r="Y246" s="439"/>
      <c r="Z246" s="439"/>
    </row>
    <row r="247" spans="1:26" ht="15.75" customHeight="1">
      <c r="A247" s="439"/>
      <c r="B247" s="527"/>
      <c r="C247" s="439"/>
      <c r="D247" s="439"/>
      <c r="E247" s="439"/>
      <c r="F247" s="439"/>
      <c r="G247" s="439"/>
      <c r="H247" s="439"/>
      <c r="I247" s="439"/>
      <c r="J247" s="439"/>
      <c r="K247" s="439"/>
      <c r="L247" s="439"/>
      <c r="M247" s="439"/>
      <c r="N247" s="439"/>
      <c r="O247" s="439"/>
      <c r="P247" s="439"/>
      <c r="Q247" s="439"/>
      <c r="R247" s="439"/>
      <c r="S247" s="439"/>
      <c r="T247" s="439"/>
      <c r="U247" s="439"/>
      <c r="V247" s="439"/>
      <c r="W247" s="439"/>
      <c r="X247" s="439"/>
      <c r="Y247" s="439"/>
      <c r="Z247" s="439"/>
    </row>
    <row r="248" spans="1:26" ht="15.75" customHeight="1">
      <c r="A248" s="439"/>
      <c r="B248" s="527"/>
      <c r="C248" s="439"/>
      <c r="D248" s="439"/>
      <c r="E248" s="439"/>
      <c r="F248" s="439"/>
      <c r="G248" s="439"/>
      <c r="H248" s="439"/>
      <c r="I248" s="439"/>
      <c r="J248" s="439"/>
      <c r="K248" s="439"/>
      <c r="L248" s="439"/>
      <c r="M248" s="439"/>
      <c r="N248" s="439"/>
      <c r="O248" s="439"/>
      <c r="P248" s="439"/>
      <c r="Q248" s="439"/>
      <c r="R248" s="439"/>
      <c r="S248" s="439"/>
      <c r="T248" s="439"/>
      <c r="U248" s="439"/>
      <c r="V248" s="439"/>
      <c r="W248" s="439"/>
      <c r="X248" s="439"/>
      <c r="Y248" s="439"/>
      <c r="Z248" s="439"/>
    </row>
    <row r="249" spans="1:26" ht="15.75" customHeight="1">
      <c r="A249" s="439"/>
      <c r="B249" s="527"/>
      <c r="C249" s="439"/>
      <c r="D249" s="439"/>
      <c r="E249" s="439"/>
      <c r="F249" s="439"/>
      <c r="G249" s="439"/>
      <c r="H249" s="439"/>
      <c r="I249" s="439"/>
      <c r="J249" s="439"/>
      <c r="K249" s="439"/>
      <c r="L249" s="439"/>
      <c r="M249" s="439"/>
      <c r="N249" s="439"/>
      <c r="O249" s="439"/>
      <c r="P249" s="439"/>
      <c r="Q249" s="439"/>
      <c r="R249" s="439"/>
      <c r="S249" s="439"/>
      <c r="T249" s="439"/>
      <c r="U249" s="439"/>
      <c r="V249" s="439"/>
      <c r="W249" s="439"/>
      <c r="X249" s="439"/>
      <c r="Y249" s="439"/>
      <c r="Z249" s="439"/>
    </row>
    <row r="250" spans="1:26" ht="15.75" customHeight="1">
      <c r="A250" s="439"/>
      <c r="B250" s="527"/>
      <c r="C250" s="439"/>
      <c r="D250" s="439"/>
      <c r="E250" s="439"/>
      <c r="F250" s="439"/>
      <c r="G250" s="439"/>
      <c r="H250" s="439"/>
      <c r="I250" s="439"/>
      <c r="J250" s="439"/>
      <c r="K250" s="439"/>
      <c r="L250" s="439"/>
      <c r="M250" s="439"/>
      <c r="N250" s="439"/>
      <c r="O250" s="439"/>
      <c r="P250" s="439"/>
      <c r="Q250" s="439"/>
      <c r="R250" s="439"/>
      <c r="S250" s="439"/>
      <c r="T250" s="439"/>
      <c r="U250" s="439"/>
      <c r="V250" s="439"/>
      <c r="W250" s="439"/>
      <c r="X250" s="439"/>
      <c r="Y250" s="439"/>
      <c r="Z250" s="439"/>
    </row>
    <row r="251" spans="1:26" ht="15.75" customHeight="1">
      <c r="A251" s="439"/>
      <c r="B251" s="527"/>
      <c r="C251" s="439"/>
      <c r="D251" s="439"/>
      <c r="E251" s="439"/>
      <c r="F251" s="439"/>
      <c r="G251" s="439"/>
      <c r="H251" s="439"/>
      <c r="I251" s="439"/>
      <c r="J251" s="439"/>
      <c r="K251" s="439"/>
      <c r="L251" s="439"/>
      <c r="M251" s="439"/>
      <c r="N251" s="439"/>
      <c r="O251" s="439"/>
      <c r="P251" s="439"/>
      <c r="Q251" s="439"/>
      <c r="R251" s="439"/>
      <c r="S251" s="439"/>
      <c r="T251" s="439"/>
      <c r="U251" s="439"/>
      <c r="V251" s="439"/>
      <c r="W251" s="439"/>
      <c r="X251" s="439"/>
      <c r="Y251" s="439"/>
      <c r="Z251" s="439"/>
    </row>
    <row r="252" spans="1:26" ht="15.75" customHeight="1">
      <c r="A252" s="439"/>
      <c r="B252" s="527"/>
      <c r="C252" s="439"/>
      <c r="D252" s="439"/>
      <c r="E252" s="439"/>
      <c r="F252" s="439"/>
      <c r="G252" s="439"/>
      <c r="H252" s="439"/>
      <c r="I252" s="439"/>
      <c r="J252" s="439"/>
      <c r="K252" s="439"/>
      <c r="L252" s="439"/>
      <c r="M252" s="439"/>
      <c r="N252" s="439"/>
      <c r="O252" s="439"/>
      <c r="P252" s="439"/>
      <c r="Q252" s="439"/>
      <c r="R252" s="439"/>
      <c r="S252" s="439"/>
      <c r="T252" s="439"/>
      <c r="U252" s="439"/>
      <c r="V252" s="439"/>
      <c r="W252" s="439"/>
      <c r="X252" s="439"/>
      <c r="Y252" s="439"/>
      <c r="Z252" s="439"/>
    </row>
    <row r="253" spans="1:26" ht="15.75" customHeight="1">
      <c r="A253" s="439"/>
      <c r="B253" s="527"/>
      <c r="C253" s="439"/>
      <c r="D253" s="439"/>
      <c r="E253" s="439"/>
      <c r="F253" s="439"/>
      <c r="G253" s="439"/>
      <c r="H253" s="439"/>
      <c r="I253" s="439"/>
      <c r="J253" s="439"/>
      <c r="K253" s="439"/>
      <c r="L253" s="439"/>
      <c r="M253" s="439"/>
      <c r="N253" s="439"/>
      <c r="O253" s="439"/>
      <c r="P253" s="439"/>
      <c r="Q253" s="439"/>
      <c r="R253" s="439"/>
      <c r="S253" s="439"/>
      <c r="T253" s="439"/>
      <c r="U253" s="439"/>
      <c r="V253" s="439"/>
      <c r="W253" s="439"/>
      <c r="X253" s="439"/>
      <c r="Y253" s="439"/>
      <c r="Z253" s="439"/>
    </row>
    <row r="254" spans="1:26" ht="15.75" customHeight="1">
      <c r="A254" s="439"/>
      <c r="B254" s="527"/>
      <c r="C254" s="439"/>
      <c r="D254" s="439"/>
      <c r="E254" s="439"/>
      <c r="F254" s="439"/>
      <c r="G254" s="439"/>
      <c r="H254" s="439"/>
      <c r="I254" s="439"/>
      <c r="J254" s="439"/>
      <c r="K254" s="439"/>
      <c r="L254" s="439"/>
      <c r="M254" s="439"/>
      <c r="N254" s="439"/>
      <c r="O254" s="439"/>
      <c r="P254" s="439"/>
      <c r="Q254" s="439"/>
      <c r="R254" s="439"/>
      <c r="S254" s="439"/>
      <c r="T254" s="439"/>
      <c r="U254" s="439"/>
      <c r="V254" s="439"/>
      <c r="W254" s="439"/>
      <c r="X254" s="439"/>
      <c r="Y254" s="439"/>
      <c r="Z254" s="439"/>
    </row>
    <row r="255" spans="1:26" ht="15.75" customHeight="1">
      <c r="A255" s="439"/>
      <c r="B255" s="527"/>
      <c r="C255" s="439"/>
      <c r="D255" s="439"/>
      <c r="E255" s="439"/>
      <c r="F255" s="439"/>
      <c r="G255" s="439"/>
      <c r="H255" s="439"/>
      <c r="I255" s="439"/>
      <c r="J255" s="439"/>
      <c r="K255" s="439"/>
      <c r="L255" s="439"/>
      <c r="M255" s="439"/>
      <c r="N255" s="439"/>
      <c r="O255" s="439"/>
      <c r="P255" s="439"/>
      <c r="Q255" s="439"/>
      <c r="R255" s="439"/>
      <c r="S255" s="439"/>
      <c r="T255" s="439"/>
      <c r="U255" s="439"/>
      <c r="V255" s="439"/>
      <c r="W255" s="439"/>
      <c r="X255" s="439"/>
      <c r="Y255" s="439"/>
      <c r="Z255" s="439"/>
    </row>
    <row r="256" spans="1:26" ht="15.75" customHeight="1">
      <c r="A256" s="439"/>
      <c r="B256" s="527"/>
      <c r="C256" s="439"/>
      <c r="D256" s="439"/>
      <c r="E256" s="439"/>
      <c r="F256" s="439"/>
      <c r="G256" s="439"/>
      <c r="H256" s="439"/>
      <c r="I256" s="439"/>
      <c r="J256" s="439"/>
      <c r="K256" s="439"/>
      <c r="L256" s="439"/>
      <c r="M256" s="439"/>
      <c r="N256" s="439"/>
      <c r="O256" s="439"/>
      <c r="P256" s="439"/>
      <c r="Q256" s="439"/>
      <c r="R256" s="439"/>
      <c r="S256" s="439"/>
      <c r="T256" s="439"/>
      <c r="U256" s="439"/>
      <c r="V256" s="439"/>
      <c r="W256" s="439"/>
      <c r="X256" s="439"/>
      <c r="Y256" s="439"/>
      <c r="Z256" s="439"/>
    </row>
    <row r="257" spans="1:26" ht="15.75" customHeight="1">
      <c r="A257" s="439"/>
      <c r="B257" s="527"/>
      <c r="C257" s="439"/>
      <c r="D257" s="439"/>
      <c r="E257" s="439"/>
      <c r="F257" s="439"/>
      <c r="G257" s="439"/>
      <c r="H257" s="439"/>
      <c r="I257" s="439"/>
      <c r="J257" s="439"/>
      <c r="K257" s="439"/>
      <c r="L257" s="439"/>
      <c r="M257" s="439"/>
      <c r="N257" s="439"/>
      <c r="O257" s="439"/>
      <c r="P257" s="439"/>
      <c r="Q257" s="439"/>
      <c r="R257" s="439"/>
      <c r="S257" s="439"/>
      <c r="T257" s="439"/>
      <c r="U257" s="439"/>
      <c r="V257" s="439"/>
      <c r="W257" s="439"/>
      <c r="X257" s="439"/>
      <c r="Y257" s="439"/>
      <c r="Z257" s="439"/>
    </row>
    <row r="258" spans="1:26" ht="15.75" customHeight="1">
      <c r="A258" s="439"/>
      <c r="B258" s="527"/>
      <c r="C258" s="439"/>
      <c r="D258" s="439"/>
      <c r="E258" s="439"/>
      <c r="F258" s="439"/>
      <c r="G258" s="439"/>
      <c r="H258" s="439"/>
      <c r="I258" s="439"/>
      <c r="J258" s="439"/>
      <c r="K258" s="439"/>
      <c r="L258" s="439"/>
      <c r="M258" s="439"/>
      <c r="N258" s="439"/>
      <c r="O258" s="439"/>
      <c r="P258" s="439"/>
      <c r="Q258" s="439"/>
      <c r="R258" s="439"/>
      <c r="S258" s="439"/>
      <c r="T258" s="439"/>
      <c r="U258" s="439"/>
      <c r="V258" s="439"/>
      <c r="W258" s="439"/>
      <c r="X258" s="439"/>
      <c r="Y258" s="439"/>
      <c r="Z258" s="439"/>
    </row>
    <row r="259" spans="1:26" ht="15.75" customHeight="1">
      <c r="A259" s="439"/>
      <c r="B259" s="527"/>
      <c r="C259" s="439"/>
      <c r="D259" s="439"/>
      <c r="E259" s="439"/>
      <c r="F259" s="439"/>
      <c r="G259" s="439"/>
      <c r="H259" s="439"/>
      <c r="I259" s="439"/>
      <c r="J259" s="439"/>
      <c r="K259" s="439"/>
      <c r="L259" s="439"/>
      <c r="M259" s="439"/>
      <c r="N259" s="439"/>
      <c r="O259" s="439"/>
      <c r="P259" s="439"/>
      <c r="Q259" s="439"/>
      <c r="R259" s="439"/>
      <c r="S259" s="439"/>
      <c r="T259" s="439"/>
      <c r="U259" s="439"/>
      <c r="V259" s="439"/>
      <c r="W259" s="439"/>
      <c r="X259" s="439"/>
      <c r="Y259" s="439"/>
      <c r="Z259" s="439"/>
    </row>
    <row r="260" spans="1:26" ht="15.75" customHeight="1">
      <c r="A260" s="439"/>
      <c r="B260" s="527"/>
      <c r="C260" s="439"/>
      <c r="D260" s="439"/>
      <c r="E260" s="439"/>
      <c r="F260" s="439"/>
      <c r="G260" s="439"/>
      <c r="H260" s="439"/>
      <c r="I260" s="439"/>
      <c r="J260" s="439"/>
      <c r="K260" s="439"/>
      <c r="L260" s="439"/>
      <c r="M260" s="439"/>
      <c r="N260" s="439"/>
      <c r="O260" s="439"/>
      <c r="P260" s="439"/>
      <c r="Q260" s="439"/>
      <c r="R260" s="439"/>
      <c r="S260" s="439"/>
      <c r="T260" s="439"/>
      <c r="U260" s="439"/>
      <c r="V260" s="439"/>
      <c r="W260" s="439"/>
      <c r="X260" s="439"/>
      <c r="Y260" s="439"/>
      <c r="Z260" s="439"/>
    </row>
    <row r="261" spans="1:26" ht="15.75" customHeight="1">
      <c r="A261" s="439"/>
      <c r="B261" s="527"/>
      <c r="C261" s="439"/>
      <c r="D261" s="439"/>
      <c r="E261" s="439"/>
      <c r="F261" s="439"/>
      <c r="G261" s="439"/>
      <c r="H261" s="439"/>
      <c r="I261" s="439"/>
      <c r="J261" s="439"/>
      <c r="K261" s="439"/>
      <c r="L261" s="439"/>
      <c r="M261" s="439"/>
      <c r="N261" s="439"/>
      <c r="O261" s="439"/>
      <c r="P261" s="439"/>
      <c r="Q261" s="439"/>
      <c r="R261" s="439"/>
      <c r="S261" s="439"/>
      <c r="T261" s="439"/>
      <c r="U261" s="439"/>
      <c r="V261" s="439"/>
      <c r="W261" s="439"/>
      <c r="X261" s="439"/>
      <c r="Y261" s="439"/>
      <c r="Z261" s="439"/>
    </row>
    <row r="262" spans="1:26" ht="15.75" customHeight="1">
      <c r="A262" s="439"/>
      <c r="B262" s="527"/>
      <c r="C262" s="439"/>
      <c r="D262" s="439"/>
      <c r="E262" s="439"/>
      <c r="F262" s="439"/>
      <c r="G262" s="439"/>
      <c r="H262" s="439"/>
      <c r="I262" s="439"/>
      <c r="J262" s="439"/>
      <c r="K262" s="439"/>
      <c r="L262" s="439"/>
      <c r="M262" s="439"/>
      <c r="N262" s="439"/>
      <c r="O262" s="439"/>
      <c r="P262" s="439"/>
      <c r="Q262" s="439"/>
      <c r="R262" s="439"/>
      <c r="S262" s="439"/>
      <c r="T262" s="439"/>
      <c r="U262" s="439"/>
      <c r="V262" s="439"/>
      <c r="W262" s="439"/>
      <c r="X262" s="439"/>
      <c r="Y262" s="439"/>
      <c r="Z262" s="43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A59:A61"/>
    <mergeCell ref="C59:M59"/>
    <mergeCell ref="C60:M60"/>
    <mergeCell ref="C61:M61"/>
    <mergeCell ref="C62:M62"/>
    <mergeCell ref="C50:M50"/>
    <mergeCell ref="A53:A58"/>
    <mergeCell ref="C53:M53"/>
    <mergeCell ref="C54:M54"/>
    <mergeCell ref="C55:M55"/>
    <mergeCell ref="C56:M56"/>
    <mergeCell ref="C57:M57"/>
    <mergeCell ref="C58:M58"/>
    <mergeCell ref="A16:A52"/>
    <mergeCell ref="C16:M16"/>
    <mergeCell ref="C17:M17"/>
    <mergeCell ref="B18:B24"/>
    <mergeCell ref="B25:B28"/>
    <mergeCell ref="J30:L30"/>
    <mergeCell ref="B32:B34"/>
    <mergeCell ref="B45:B48"/>
    <mergeCell ref="F46:F47"/>
    <mergeCell ref="G46:J47"/>
    <mergeCell ref="B35:B44"/>
    <mergeCell ref="C49:M49"/>
    <mergeCell ref="L46:M47"/>
    <mergeCell ref="D40:E40"/>
    <mergeCell ref="F40:G40"/>
    <mergeCell ref="H40:I40"/>
    <mergeCell ref="J40:K40"/>
    <mergeCell ref="L40:M40"/>
    <mergeCell ref="D41:E41"/>
    <mergeCell ref="F41:G41"/>
    <mergeCell ref="H41:I41"/>
    <mergeCell ref="J41:K41"/>
    <mergeCell ref="L41:M41"/>
    <mergeCell ref="D42:E42"/>
    <mergeCell ref="D43:E43"/>
    <mergeCell ref="D38:E38"/>
    <mergeCell ref="F38:G38"/>
    <mergeCell ref="H38:I38"/>
    <mergeCell ref="J38:K38"/>
    <mergeCell ref="L38:M38"/>
    <mergeCell ref="D39:E39"/>
    <mergeCell ref="F39:G39"/>
    <mergeCell ref="H39:I39"/>
    <mergeCell ref="J39:K39"/>
    <mergeCell ref="L39:M39"/>
    <mergeCell ref="H36:I36"/>
    <mergeCell ref="J36:K36"/>
    <mergeCell ref="L36:M36"/>
    <mergeCell ref="D37:E37"/>
    <mergeCell ref="F37:G37"/>
    <mergeCell ref="H37:I37"/>
    <mergeCell ref="J37:K37"/>
    <mergeCell ref="L37:M37"/>
    <mergeCell ref="D36:E36"/>
    <mergeCell ref="F36:G36"/>
    <mergeCell ref="C11:M11"/>
    <mergeCell ref="C12:M12"/>
    <mergeCell ref="C13:M13"/>
    <mergeCell ref="B14:B15"/>
    <mergeCell ref="C14:D14"/>
    <mergeCell ref="F14:M14"/>
    <mergeCell ref="C15:M15"/>
    <mergeCell ref="A2:A15"/>
    <mergeCell ref="C2:M2"/>
    <mergeCell ref="C3:M3"/>
    <mergeCell ref="F4:G4"/>
    <mergeCell ref="I4:M4"/>
    <mergeCell ref="C5:M5"/>
    <mergeCell ref="C6:M6"/>
    <mergeCell ref="C7:D7"/>
    <mergeCell ref="I7:M7"/>
    <mergeCell ref="B8:B10"/>
    <mergeCell ref="C9:D9"/>
    <mergeCell ref="F9:G9"/>
    <mergeCell ref="I9:J9"/>
    <mergeCell ref="C10:D10"/>
    <mergeCell ref="F10:G10"/>
    <mergeCell ref="I10:J10"/>
  </mergeCells>
  <dataValidations disablePrompts="1" count="1">
    <dataValidation type="list" allowBlank="1" showErrorMessage="1" sqref="I7" xr:uid="{00000000-0002-0000-1B00-000000000000}">
      <formula1>INDIRECT($C$7)</formula1>
    </dataValidation>
  </dataValidations>
  <pageMargins left="0.7" right="0.7" top="0.75" bottom="0.75" header="0" footer="0"/>
  <pageSetup paperSize="9" scale="4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sheetPr>
  <dimension ref="A1:Z1000"/>
  <sheetViews>
    <sheetView view="pageBreakPreview" topLeftCell="A19" zoomScale="60" zoomScaleNormal="100" workbookViewId="0">
      <selection activeCell="C13" sqref="C13:M13"/>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51.75" customHeight="1">
      <c r="A2" s="741" t="s">
        <v>522</v>
      </c>
      <c r="B2" s="180" t="s">
        <v>523</v>
      </c>
      <c r="C2" s="707" t="str">
        <f>'Plan de acción'!AF37</f>
        <v>Espacios físicos habilitados y en funcionamiento para la descentralización de los servicios del sector desarrollo económico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784</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121</v>
      </c>
      <c r="I4" s="711" t="s">
        <v>777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2" t="s">
        <v>533</v>
      </c>
      <c r="D9" s="692"/>
      <c r="E9" s="194"/>
      <c r="F9" s="722" t="s">
        <v>785</v>
      </c>
      <c r="G9" s="692"/>
      <c r="H9" s="194"/>
      <c r="I9" s="722" t="s">
        <v>786</v>
      </c>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98.25" customHeight="1">
      <c r="A11" s="739"/>
      <c r="B11" s="181" t="s">
        <v>535</v>
      </c>
      <c r="C11" s="713" t="s">
        <v>787</v>
      </c>
      <c r="D11" s="666"/>
      <c r="E11" s="666"/>
      <c r="F11" s="666"/>
      <c r="G11" s="666"/>
      <c r="H11" s="666"/>
      <c r="I11" s="666"/>
      <c r="J11" s="666"/>
      <c r="K11" s="666"/>
      <c r="L11" s="666"/>
      <c r="M11" s="712"/>
      <c r="N11" s="163"/>
      <c r="O11" s="163"/>
      <c r="P11" s="149"/>
      <c r="Q11" s="149"/>
      <c r="R11" s="149"/>
      <c r="S11" s="149"/>
      <c r="T11" s="149"/>
      <c r="U11" s="149"/>
      <c r="V11" s="149"/>
      <c r="W11" s="149"/>
      <c r="X11" s="149"/>
      <c r="Y11" s="149"/>
      <c r="Z11" s="149"/>
    </row>
    <row r="12" spans="1:26" ht="178.5" customHeight="1">
      <c r="A12" s="739"/>
      <c r="B12" s="181" t="s">
        <v>537</v>
      </c>
      <c r="C12" s="713" t="s">
        <v>1022</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29.25" customHeight="1">
      <c r="A13" s="739"/>
      <c r="B13" s="181" t="s">
        <v>539</v>
      </c>
      <c r="C13" s="713" t="str">
        <f>'Plan de acción'!C37</f>
        <v>3.2. Aumento en la descentralización de los servicios del sector Desarrollo Económico del Distrito con enfoque modular y territorial.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07" t="str">
        <f>'Plan de acción'!AG37</f>
        <v>Sumatoria del número de espacios físicos habilitados y en funcionamiento para la descentralización de los servicios del sector desarrollo económico.</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 r="A23" s="739"/>
      <c r="B23" s="744"/>
      <c r="C23" s="208" t="s">
        <v>437</v>
      </c>
      <c r="D23" s="212" t="s">
        <v>554</v>
      </c>
      <c r="E23" s="210" t="s">
        <v>555</v>
      </c>
      <c r="F23" s="879" t="s">
        <v>788</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15" t="s">
        <v>649</v>
      </c>
      <c r="E30" s="159"/>
      <c r="F30" s="231" t="s">
        <v>565</v>
      </c>
      <c r="G30" s="212" t="s">
        <v>649</v>
      </c>
      <c r="H30" s="159"/>
      <c r="I30" s="231" t="s">
        <v>567</v>
      </c>
      <c r="J30" s="725" t="s">
        <v>789</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86"/>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91"/>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91"/>
      <c r="D37" s="754">
        <v>1</v>
      </c>
      <c r="E37" s="673"/>
      <c r="F37" s="754">
        <v>2</v>
      </c>
      <c r="G37" s="673"/>
      <c r="H37" s="754">
        <v>3</v>
      </c>
      <c r="I37" s="673"/>
      <c r="J37" s="754">
        <v>4</v>
      </c>
      <c r="K37" s="673"/>
      <c r="L37" s="754">
        <v>5</v>
      </c>
      <c r="M37" s="712"/>
      <c r="N37" s="149"/>
      <c r="O37" s="149"/>
      <c r="P37" s="149"/>
      <c r="Q37" s="149"/>
      <c r="R37" s="149"/>
      <c r="S37" s="149"/>
      <c r="T37" s="149"/>
      <c r="U37" s="149"/>
      <c r="V37" s="149"/>
      <c r="W37" s="149"/>
      <c r="X37" s="149"/>
      <c r="Y37" s="149"/>
      <c r="Z37" s="149"/>
    </row>
    <row r="38" spans="1:26" ht="15.75" customHeight="1">
      <c r="A38" s="739"/>
      <c r="B38" s="744"/>
      <c r="C38" s="291"/>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91"/>
      <c r="D39" s="754">
        <v>6</v>
      </c>
      <c r="E39" s="673"/>
      <c r="F39" s="754">
        <v>7</v>
      </c>
      <c r="G39" s="673"/>
      <c r="H39" s="754">
        <v>8</v>
      </c>
      <c r="I39" s="673"/>
      <c r="J39" s="754">
        <v>9</v>
      </c>
      <c r="K39" s="673"/>
      <c r="L39" s="754">
        <v>10</v>
      </c>
      <c r="M39" s="712"/>
      <c r="N39" s="149"/>
      <c r="O39" s="149"/>
      <c r="P39" s="149"/>
      <c r="Q39" s="149"/>
      <c r="R39" s="149"/>
      <c r="S39" s="149"/>
      <c r="T39" s="149"/>
      <c r="U39" s="149"/>
      <c r="V39" s="149"/>
      <c r="W39" s="149"/>
      <c r="X39" s="149"/>
      <c r="Y39" s="149"/>
      <c r="Z39" s="149"/>
    </row>
    <row r="40" spans="1:26" ht="15.75" customHeight="1">
      <c r="A40" s="739"/>
      <c r="B40" s="744"/>
      <c r="C40" s="291"/>
      <c r="D40" s="727" t="s">
        <v>584</v>
      </c>
      <c r="E40" s="702"/>
      <c r="F40" s="727" t="s">
        <v>585</v>
      </c>
      <c r="G40" s="702"/>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91"/>
      <c r="D41" s="754">
        <v>12</v>
      </c>
      <c r="E41" s="673"/>
      <c r="F41" s="754">
        <v>14</v>
      </c>
      <c r="G41" s="673"/>
      <c r="H41" s="754">
        <v>16</v>
      </c>
      <c r="I41" s="673"/>
      <c r="J41" s="754">
        <v>18</v>
      </c>
      <c r="K41" s="673"/>
      <c r="L41" s="754">
        <v>20</v>
      </c>
      <c r="M41" s="712"/>
      <c r="N41" s="149"/>
      <c r="O41" s="149"/>
      <c r="P41" s="149"/>
      <c r="Q41" s="149"/>
      <c r="R41" s="149"/>
      <c r="S41" s="149"/>
      <c r="T41" s="149"/>
      <c r="U41" s="149"/>
      <c r="V41" s="149"/>
      <c r="W41" s="149"/>
      <c r="X41" s="149"/>
      <c r="Y41" s="149"/>
      <c r="Z41" s="149"/>
    </row>
    <row r="42" spans="1:26" ht="15.75" customHeight="1">
      <c r="A42" s="739"/>
      <c r="B42" s="744"/>
      <c r="C42" s="291"/>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91"/>
      <c r="D43" s="754">
        <v>20</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93"/>
      <c r="D44" s="294"/>
      <c r="E44" s="295"/>
      <c r="F44" s="296"/>
      <c r="G44" s="296"/>
      <c r="H44" s="297"/>
      <c r="I44" s="298"/>
      <c r="J44" s="297"/>
      <c r="K44" s="298"/>
      <c r="L44" s="297"/>
      <c r="M44" s="299"/>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790</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791</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792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793</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794</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795</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M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1C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C00-000001000000}">
          <x14:formula1>
            <xm:f>Desplegables!$I$4:$I$18</xm:f>
          </x14:formula1>
          <xm:sqref>C7</xm:sqref>
        </x14:dataValidation>
        <x14:dataValidation type="list" allowBlank="1" showErrorMessage="1" xr:uid="{00000000-0002-0000-1C00-000002000000}">
          <x14:formula1>
            <xm:f>Desplegables!$B$50:$B$52</xm:f>
          </x14:formula1>
          <xm:sqref>G46</xm:sqref>
        </x14:dataValidation>
        <x14:dataValidation type="list" allowBlank="1" showErrorMessage="1" xr:uid="{00000000-0002-0000-1C00-000003000000}">
          <x14:formula1>
            <xm:f>Desplegables!$L$24:$L$39</xm:f>
          </x14:formula1>
          <xm:sqref>C14</xm:sqref>
        </x14:dataValidation>
        <x14:dataValidation type="list" allowBlank="1" showErrorMessage="1" xr:uid="{00000000-0002-0000-1C00-000004000000}">
          <x14:formula1>
            <xm:f>Desplegables!$B$45:$B$46</xm:f>
          </x14:formula1>
          <xm:sqref>C4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sheetPr>
  <dimension ref="A1:Z1000"/>
  <sheetViews>
    <sheetView view="pageBreakPreview" topLeftCell="A22" zoomScale="60" zoomScaleNormal="100" workbookViewId="0">
      <selection activeCell="G46" sqref="G46:J47"/>
    </sheetView>
  </sheetViews>
  <sheetFormatPr baseColWidth="10" defaultColWidth="14.42578125" defaultRowHeight="15" customHeight="1"/>
  <cols>
    <col min="1" max="1" width="25.140625" customWidth="1"/>
    <col min="2" max="2" width="27.425781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32.25" customHeight="1">
      <c r="A2" s="741" t="s">
        <v>522</v>
      </c>
      <c r="B2" s="180" t="s">
        <v>523</v>
      </c>
      <c r="C2" s="707" t="str">
        <f>'Plan de acción'!AF38</f>
        <v>Áreas de la ciudad intervenidas mediante estrategias del cuidado que cuentan con servicios de desarrollo empresarial, empleo y/o emprendimiento integrados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33" customHeight="1">
      <c r="A3" s="739"/>
      <c r="B3" s="181" t="s">
        <v>524</v>
      </c>
      <c r="C3" s="713" t="s">
        <v>784</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121</v>
      </c>
      <c r="I4" s="711" t="s">
        <v>777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8" customHeight="1">
      <c r="A9" s="739"/>
      <c r="B9" s="744"/>
      <c r="C9" s="721" t="s">
        <v>533</v>
      </c>
      <c r="D9" s="692"/>
      <c r="E9" s="194"/>
      <c r="F9" s="722" t="s">
        <v>796</v>
      </c>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797</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23.75" customHeight="1">
      <c r="A12" s="739"/>
      <c r="B12" s="181" t="s">
        <v>537</v>
      </c>
      <c r="C12" s="713" t="s">
        <v>798</v>
      </c>
      <c r="D12" s="666"/>
      <c r="E12" s="666"/>
      <c r="F12" s="666"/>
      <c r="G12" s="666"/>
      <c r="H12" s="666"/>
      <c r="I12" s="666"/>
      <c r="J12" s="666"/>
      <c r="K12" s="666"/>
      <c r="L12" s="666"/>
      <c r="M12" s="712"/>
      <c r="N12" s="163"/>
      <c r="O12" s="149"/>
      <c r="P12" s="149"/>
      <c r="Q12" s="149"/>
      <c r="R12" s="149"/>
      <c r="S12" s="149"/>
      <c r="T12" s="149"/>
      <c r="U12" s="149"/>
      <c r="V12" s="149"/>
      <c r="W12" s="149"/>
      <c r="X12" s="149"/>
      <c r="Y12" s="149"/>
      <c r="Z12" s="149"/>
    </row>
    <row r="13" spans="1:26" ht="15.75" customHeight="1">
      <c r="A13" s="739"/>
      <c r="B13" s="181" t="s">
        <v>539</v>
      </c>
      <c r="C13" s="714" t="str">
        <f>'Plan de acción'!AD27</f>
        <v>2.1.4. Servicios de gestión y colocación de empleo para la mitigación de barreras con un enfoque de cierre de brechas, a través de la Agencia Pública de Empleo Distrital (APED).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 r="A16" s="738" t="s">
        <v>326</v>
      </c>
      <c r="B16" s="181" t="s">
        <v>26</v>
      </c>
      <c r="C16" s="713" t="s">
        <v>799</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07" t="str">
        <f>'Plan de acción'!AG38</f>
        <v>(Número de áreas de la ciudad intervenidas mediante estrategias del cuidado que cuentan con servicios para la integración de servicios de desarrollo empresarial, empleo y/o emprendimiento / Número total de áreas de la ciudad con estrategias del cuidado) * 100</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745</v>
      </c>
      <c r="G23" s="697"/>
      <c r="H23" s="697"/>
      <c r="I23" s="697"/>
      <c r="J23" s="697"/>
      <c r="K23" s="697"/>
      <c r="L23" s="697"/>
      <c r="M23" s="765"/>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15" t="s">
        <v>649</v>
      </c>
      <c r="E30" s="159"/>
      <c r="F30" s="231" t="s">
        <v>565</v>
      </c>
      <c r="G30" s="212" t="s">
        <v>649</v>
      </c>
      <c r="H30" s="159"/>
      <c r="I30" s="231" t="s">
        <v>567</v>
      </c>
      <c r="J30" s="725" t="s">
        <v>800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158"/>
      <c r="F33" s="159" t="s">
        <v>571</v>
      </c>
      <c r="G33" s="211">
        <v>2038</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0.25</v>
      </c>
      <c r="E37" s="673"/>
      <c r="F37" s="762">
        <v>0.25</v>
      </c>
      <c r="G37" s="673"/>
      <c r="H37" s="762">
        <v>0.5</v>
      </c>
      <c r="I37" s="673"/>
      <c r="J37" s="762">
        <v>0.5</v>
      </c>
      <c r="K37" s="673"/>
      <c r="L37" s="762">
        <v>0.75</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62">
        <v>0.75</v>
      </c>
      <c r="E39" s="673"/>
      <c r="F39" s="762">
        <v>1</v>
      </c>
      <c r="G39" s="673"/>
      <c r="H39" s="762">
        <v>1</v>
      </c>
      <c r="I39" s="673"/>
      <c r="J39" s="762">
        <v>1</v>
      </c>
      <c r="K39" s="673"/>
      <c r="L39" s="762">
        <v>1</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57" t="s">
        <v>586</v>
      </c>
      <c r="I40" s="758"/>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62">
        <v>1</v>
      </c>
      <c r="E41" s="673"/>
      <c r="F41" s="762">
        <v>1</v>
      </c>
      <c r="G41" s="673"/>
      <c r="H41" s="762">
        <v>1</v>
      </c>
      <c r="I41" s="673"/>
      <c r="J41" s="762">
        <v>1</v>
      </c>
      <c r="K41" s="673"/>
      <c r="L41" s="762">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1</v>
      </c>
      <c r="E43" s="673"/>
      <c r="F43" s="228"/>
      <c r="G43" s="228"/>
      <c r="H43" s="228"/>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16"/>
      <c r="G44" s="216"/>
      <c r="H44" s="216"/>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23" t="s">
        <v>801</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23" t="s">
        <v>800</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802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803</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804</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659</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M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M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1D00-000000000000}">
      <formula1>INDIRECT($C$7)</formula1>
    </dataValidation>
  </dataValidations>
  <pageMargins left="0.7" right="0.7" top="0.75" bottom="0.75" header="0" footer="0"/>
  <pageSetup paperSize="9" scale="49"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D00-000001000000}">
          <x14:formula1>
            <xm:f>Desplegables!$I$4:$I$18</xm:f>
          </x14:formula1>
          <xm:sqref>C7</xm:sqref>
        </x14:dataValidation>
        <x14:dataValidation type="list" allowBlank="1" showErrorMessage="1" xr:uid="{00000000-0002-0000-1D00-000002000000}">
          <x14:formula1>
            <xm:f>Desplegables!$B$50:$B$52</xm:f>
          </x14:formula1>
          <xm:sqref>G46</xm:sqref>
        </x14:dataValidation>
        <x14:dataValidation type="list" allowBlank="1" showErrorMessage="1" xr:uid="{00000000-0002-0000-1D00-000003000000}">
          <x14:formula1>
            <xm:f>Desplegables!$L$24:$L$39</xm:f>
          </x14:formula1>
          <xm:sqref>C14</xm:sqref>
        </x14:dataValidation>
        <x14:dataValidation type="list" allowBlank="1" showErrorMessage="1" xr:uid="{00000000-0002-0000-1D00-000004000000}">
          <x14:formula1>
            <xm:f>Desplegables!$B$45:$B$46</xm:f>
          </x14:formula1>
          <xm:sqref>C4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sheetPr>
  <dimension ref="A1:Z1000"/>
  <sheetViews>
    <sheetView view="pageBreakPreview" topLeftCell="A20" zoomScale="60" zoomScaleNormal="100" workbookViewId="0">
      <selection activeCell="G46" sqref="G46:J47"/>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acción'!AF39</f>
        <v>Tasa de actualización de la información territorial de las actividades económicas de las localidades o UPL (según la normatividad vigente).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806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808</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2" t="s">
        <v>533</v>
      </c>
      <c r="D9" s="692"/>
      <c r="E9" s="194"/>
      <c r="F9" s="722" t="s">
        <v>809</v>
      </c>
      <c r="G9" s="692"/>
      <c r="H9" s="194"/>
      <c r="I9" s="722" t="s">
        <v>810</v>
      </c>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68" t="s">
        <v>534</v>
      </c>
      <c r="G10" s="767"/>
      <c r="H10" s="197"/>
      <c r="I10" s="768" t="s">
        <v>534</v>
      </c>
      <c r="J10" s="767"/>
      <c r="K10" s="197"/>
      <c r="L10" s="198"/>
      <c r="M10" s="199"/>
      <c r="N10" s="149"/>
      <c r="O10" s="149"/>
      <c r="P10" s="149"/>
      <c r="Q10" s="149"/>
      <c r="R10" s="149"/>
      <c r="S10" s="149"/>
      <c r="T10" s="149"/>
      <c r="U10" s="149"/>
      <c r="V10" s="149"/>
      <c r="W10" s="149"/>
      <c r="X10" s="149"/>
      <c r="Y10" s="149"/>
      <c r="Z10" s="149"/>
    </row>
    <row r="11" spans="1:26" ht="15.75">
      <c r="A11" s="739"/>
      <c r="B11" s="181" t="s">
        <v>535</v>
      </c>
      <c r="C11" s="880" t="s">
        <v>963</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23" t="s">
        <v>811</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acción'!C39</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418</v>
      </c>
      <c r="D14" s="715"/>
      <c r="E14" s="200" t="s">
        <v>439</v>
      </c>
      <c r="F14" s="716" t="s">
        <v>812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07" t="str">
        <f>'Plan de acción'!AG39</f>
        <v>(Número de localidades o UPL con información territorial actualizada de sus actividades económicas/Número total de localidades o UPL)*100</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197"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15" t="s">
        <v>649</v>
      </c>
      <c r="E30" s="159"/>
      <c r="F30" s="231" t="s">
        <v>565</v>
      </c>
      <c r="G30" s="212" t="s">
        <v>649</v>
      </c>
      <c r="H30" s="159"/>
      <c r="I30" s="231" t="s">
        <v>567</v>
      </c>
      <c r="J30" s="335" t="s">
        <v>813</v>
      </c>
      <c r="K30" s="257"/>
      <c r="L30" s="279"/>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0.5</v>
      </c>
      <c r="E37" s="673"/>
      <c r="F37" s="762">
        <v>0.75</v>
      </c>
      <c r="G37" s="673"/>
      <c r="H37" s="762">
        <v>1</v>
      </c>
      <c r="I37" s="673"/>
      <c r="J37" s="762">
        <v>1</v>
      </c>
      <c r="K37" s="673"/>
      <c r="L37" s="762">
        <v>1</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62">
        <v>1</v>
      </c>
      <c r="E39" s="673"/>
      <c r="F39" s="762">
        <v>1</v>
      </c>
      <c r="G39" s="673"/>
      <c r="H39" s="762">
        <v>1</v>
      </c>
      <c r="I39" s="673"/>
      <c r="J39" s="762">
        <v>1</v>
      </c>
      <c r="K39" s="673"/>
      <c r="L39" s="762">
        <v>1</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57" t="s">
        <v>586</v>
      </c>
      <c r="I40" s="758"/>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62">
        <v>1</v>
      </c>
      <c r="E41" s="673"/>
      <c r="F41" s="762">
        <v>1</v>
      </c>
      <c r="G41" s="673"/>
      <c r="H41" s="762">
        <v>1</v>
      </c>
      <c r="I41" s="673"/>
      <c r="J41" s="762">
        <v>1</v>
      </c>
      <c r="K41" s="673"/>
      <c r="L41" s="762">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1</v>
      </c>
      <c r="E43" s="673"/>
      <c r="F43" s="252"/>
      <c r="G43" s="252"/>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9"/>
      <c r="G44" s="259"/>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814</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 r="A50" s="739"/>
      <c r="B50" s="181" t="s">
        <v>595</v>
      </c>
      <c r="C50" s="713" t="s">
        <v>815</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713" t="s">
        <v>649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816</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817</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815</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818</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15.75">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15.75">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L39:M39"/>
    <mergeCell ref="C14:D14"/>
    <mergeCell ref="F14:M14"/>
    <mergeCell ref="C15:M15"/>
    <mergeCell ref="C16:M16"/>
    <mergeCell ref="C17:M17"/>
    <mergeCell ref="D36:E36"/>
    <mergeCell ref="D37:E37"/>
    <mergeCell ref="F37:G37"/>
    <mergeCell ref="H37:I37"/>
    <mergeCell ref="J37:K37"/>
    <mergeCell ref="F36:G36"/>
    <mergeCell ref="H36:I36"/>
    <mergeCell ref="J36:K36"/>
    <mergeCell ref="L36:M36"/>
    <mergeCell ref="L38:M38"/>
    <mergeCell ref="C62:M62"/>
    <mergeCell ref="C52:M52"/>
    <mergeCell ref="C53:M53"/>
    <mergeCell ref="C54:M54"/>
    <mergeCell ref="C55:M55"/>
    <mergeCell ref="C56:M56"/>
    <mergeCell ref="C57:M57"/>
    <mergeCell ref="C58:M58"/>
    <mergeCell ref="A2:A15"/>
    <mergeCell ref="B14:B15"/>
    <mergeCell ref="B18:B24"/>
    <mergeCell ref="B25:B28"/>
    <mergeCell ref="B32:B34"/>
    <mergeCell ref="A16:A52"/>
    <mergeCell ref="B8:B10"/>
    <mergeCell ref="A53:A58"/>
    <mergeCell ref="A59:A61"/>
    <mergeCell ref="B35:B44"/>
    <mergeCell ref="B45:B48"/>
    <mergeCell ref="C59:M59"/>
    <mergeCell ref="C60:M60"/>
    <mergeCell ref="C61:M61"/>
    <mergeCell ref="L46:M47"/>
    <mergeCell ref="C49:M49"/>
    <mergeCell ref="C50:M50"/>
    <mergeCell ref="L40:M40"/>
    <mergeCell ref="D41:E41"/>
    <mergeCell ref="F41:G41"/>
    <mergeCell ref="F46:F47"/>
    <mergeCell ref="L41:M41"/>
    <mergeCell ref="F38:G38"/>
    <mergeCell ref="G46:J47"/>
    <mergeCell ref="D38:E38"/>
    <mergeCell ref="H41:I41"/>
    <mergeCell ref="J41:K41"/>
    <mergeCell ref="D40:E40"/>
    <mergeCell ref="F40:G40"/>
    <mergeCell ref="H40:I40"/>
    <mergeCell ref="J40:K40"/>
    <mergeCell ref="H39:I39"/>
    <mergeCell ref="J39:K39"/>
    <mergeCell ref="D42:E42"/>
    <mergeCell ref="D43:E43"/>
    <mergeCell ref="H38:I38"/>
    <mergeCell ref="D39:E39"/>
    <mergeCell ref="F39:G39"/>
    <mergeCell ref="J38:K38"/>
    <mergeCell ref="L37:M37"/>
    <mergeCell ref="C6:M6"/>
    <mergeCell ref="C13:M13"/>
    <mergeCell ref="C9:D9"/>
    <mergeCell ref="C10:D10"/>
    <mergeCell ref="C7:D7"/>
    <mergeCell ref="I7:M7"/>
    <mergeCell ref="F9:G9"/>
    <mergeCell ref="I9:J9"/>
    <mergeCell ref="F10:G10"/>
    <mergeCell ref="I10:J10"/>
    <mergeCell ref="C11:M11"/>
    <mergeCell ref="C12:M12"/>
    <mergeCell ref="C2:M2"/>
    <mergeCell ref="C3:M3"/>
    <mergeCell ref="F4:G4"/>
    <mergeCell ref="I4:M4"/>
    <mergeCell ref="C5:M5"/>
  </mergeCells>
  <dataValidations count="1">
    <dataValidation type="list" allowBlank="1" showErrorMessage="1" sqref="I7" xr:uid="{00000000-0002-0000-1E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E00-000001000000}">
          <x14:formula1>
            <xm:f>Desplegables!$I$4:$I$18</xm:f>
          </x14:formula1>
          <xm:sqref>C7</xm:sqref>
        </x14:dataValidation>
        <x14:dataValidation type="list" allowBlank="1" showErrorMessage="1" xr:uid="{00000000-0002-0000-1E00-000002000000}">
          <x14:formula1>
            <xm:f>Desplegables!$B$50:$B$52</xm:f>
          </x14:formula1>
          <xm:sqref>G46</xm:sqref>
        </x14:dataValidation>
        <x14:dataValidation type="list" allowBlank="1" showErrorMessage="1" xr:uid="{00000000-0002-0000-1E00-000003000000}">
          <x14:formula1>
            <xm:f>Desplegables!$L$24:$L$39</xm:f>
          </x14:formula1>
          <xm:sqref>C14</xm:sqref>
        </x14:dataValidation>
        <x14:dataValidation type="list" allowBlank="1" showErrorMessage="1" xr:uid="{00000000-0002-0000-1E00-000004000000}">
          <x14:formula1>
            <xm:f>Desplegables!$B$45:$B$46</xm:f>
          </x14:formula1>
          <xm:sqref>C4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sheetPr>
  <dimension ref="A1:Z1000"/>
  <sheetViews>
    <sheetView view="pageBreakPreview" topLeftCell="A11" zoomScale="60" zoomScaleNormal="100" workbookViewId="0">
      <selection activeCell="C11" sqref="C11:M11"/>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 r="A2" s="741" t="s">
        <v>522</v>
      </c>
      <c r="B2" s="180" t="s">
        <v>523</v>
      </c>
      <c r="C2" s="707" t="str">
        <f>'Plan de acción'!AF40</f>
        <v>Lineamientos para la formulación de proyectos de empleo, emprendimiento y fortalecimiento empresarial en las líneas de inversión del CONFIS (Número/Constante).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806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808</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819</v>
      </c>
      <c r="G9" s="692"/>
      <c r="H9" s="194"/>
      <c r="I9" s="722" t="s">
        <v>820</v>
      </c>
      <c r="J9" s="692"/>
      <c r="K9" s="194"/>
      <c r="L9" s="195"/>
      <c r="M9" s="196"/>
      <c r="N9" s="149"/>
      <c r="O9" s="336"/>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821</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822</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acción'!C40</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418</v>
      </c>
      <c r="D14" s="715"/>
      <c r="E14" s="200" t="s">
        <v>439</v>
      </c>
      <c r="F14" s="716" t="s">
        <v>812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07" t="str">
        <f>'Plan de acción'!AG40</f>
        <v>Sumatoria de lineamientos para la formulación de proyectos de empleo, emprendimiento y fortalecimiento empresarial en las líneas de inversión del CONFIS (cada 4 años).</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823</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37" t="s">
        <v>649</v>
      </c>
      <c r="E30" s="159"/>
      <c r="F30" s="231" t="s">
        <v>565</v>
      </c>
      <c r="G30" s="237" t="s">
        <v>649</v>
      </c>
      <c r="H30" s="159"/>
      <c r="I30" s="231" t="s">
        <v>567</v>
      </c>
      <c r="J30" s="881" t="s">
        <v>800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86"/>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91"/>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91"/>
      <c r="D37" s="754" t="s">
        <v>633</v>
      </c>
      <c r="E37" s="673"/>
      <c r="F37" s="754">
        <v>1</v>
      </c>
      <c r="G37" s="673"/>
      <c r="H37" s="754" t="s">
        <v>633</v>
      </c>
      <c r="I37" s="673"/>
      <c r="J37" s="754" t="s">
        <v>633</v>
      </c>
      <c r="K37" s="673"/>
      <c r="L37" s="762" t="s">
        <v>633</v>
      </c>
      <c r="M37" s="712"/>
      <c r="N37" s="149"/>
      <c r="O37" s="149"/>
      <c r="P37" s="149"/>
      <c r="Q37" s="149"/>
      <c r="R37" s="149"/>
      <c r="S37" s="149"/>
      <c r="T37" s="149"/>
      <c r="U37" s="149"/>
      <c r="V37" s="149"/>
      <c r="W37" s="149"/>
      <c r="X37" s="149"/>
      <c r="Y37" s="149"/>
      <c r="Z37" s="149"/>
    </row>
    <row r="38" spans="1:26" ht="15.75" customHeight="1">
      <c r="A38" s="739"/>
      <c r="B38" s="744"/>
      <c r="C38" s="291"/>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91"/>
      <c r="D39" s="754">
        <v>1</v>
      </c>
      <c r="E39" s="673"/>
      <c r="F39" s="754" t="s">
        <v>633</v>
      </c>
      <c r="G39" s="673"/>
      <c r="H39" s="754" t="s">
        <v>633</v>
      </c>
      <c r="I39" s="673"/>
      <c r="J39" s="754" t="s">
        <v>633</v>
      </c>
      <c r="K39" s="673"/>
      <c r="L39" s="754">
        <v>1</v>
      </c>
      <c r="M39" s="712"/>
      <c r="N39" s="149"/>
      <c r="O39" s="149"/>
      <c r="P39" s="149"/>
      <c r="Q39" s="149"/>
      <c r="R39" s="149"/>
      <c r="S39" s="149"/>
      <c r="T39" s="149"/>
      <c r="U39" s="149"/>
      <c r="V39" s="149"/>
      <c r="W39" s="149"/>
      <c r="X39" s="149"/>
      <c r="Y39" s="149"/>
      <c r="Z39" s="149"/>
    </row>
    <row r="40" spans="1:26" ht="15.75" customHeight="1">
      <c r="A40" s="739"/>
      <c r="B40" s="744"/>
      <c r="C40" s="291"/>
      <c r="D40" s="727" t="s">
        <v>584</v>
      </c>
      <c r="E40" s="702"/>
      <c r="F40" s="727" t="s">
        <v>585</v>
      </c>
      <c r="G40" s="702"/>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91"/>
      <c r="D41" s="754" t="s">
        <v>633</v>
      </c>
      <c r="E41" s="673"/>
      <c r="F41" s="754" t="s">
        <v>633</v>
      </c>
      <c r="G41" s="673"/>
      <c r="H41" s="754" t="s">
        <v>633</v>
      </c>
      <c r="I41" s="673"/>
      <c r="J41" s="754">
        <v>1</v>
      </c>
      <c r="K41" s="673"/>
      <c r="L41" s="754" t="s">
        <v>633</v>
      </c>
      <c r="M41" s="712"/>
      <c r="N41" s="149"/>
      <c r="O41" s="149"/>
      <c r="P41" s="149"/>
      <c r="Q41" s="149"/>
      <c r="R41" s="149"/>
      <c r="S41" s="149"/>
      <c r="T41" s="149"/>
      <c r="U41" s="149"/>
      <c r="V41" s="149"/>
      <c r="W41" s="149"/>
      <c r="X41" s="149"/>
      <c r="Y41" s="149"/>
      <c r="Z41" s="149"/>
    </row>
    <row r="42" spans="1:26" ht="15.75" customHeight="1">
      <c r="A42" s="739"/>
      <c r="B42" s="744"/>
      <c r="C42" s="291"/>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91"/>
      <c r="D43" s="754">
        <v>4</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93"/>
      <c r="D44" s="294"/>
      <c r="E44" s="295"/>
      <c r="F44" s="296"/>
      <c r="G44" s="296"/>
      <c r="H44" s="297"/>
      <c r="I44" s="298"/>
      <c r="J44" s="297"/>
      <c r="K44" s="298"/>
      <c r="L44" s="297"/>
      <c r="M44" s="299"/>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824</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 r="A50" s="739"/>
      <c r="B50" s="181" t="s">
        <v>595</v>
      </c>
      <c r="C50" s="713" t="s">
        <v>800</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611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680</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100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825</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15.75">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15.75">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t="s">
        <v>826</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M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1F00-000000000000}">
      <formula1>INDIRECT($C$7)</formula1>
    </dataValidation>
  </dataValidations>
  <pageMargins left="0.7" right="0.7" top="0.75" bottom="0.75" header="0" footer="0"/>
  <pageSetup paperSize="9" scale="41"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1F00-000001000000}">
          <x14:formula1>
            <xm:f>Desplegables!$I$4:$I$18</xm:f>
          </x14:formula1>
          <xm:sqref>C7</xm:sqref>
        </x14:dataValidation>
        <x14:dataValidation type="list" allowBlank="1" showErrorMessage="1" xr:uid="{00000000-0002-0000-1F00-000002000000}">
          <x14:formula1>
            <xm:f>Desplegables!$B$50:$B$52</xm:f>
          </x14:formula1>
          <xm:sqref>G46</xm:sqref>
        </x14:dataValidation>
        <x14:dataValidation type="list" allowBlank="1" showErrorMessage="1" xr:uid="{00000000-0002-0000-1F00-000003000000}">
          <x14:formula1>
            <xm:f>Desplegables!$L$24:$L$39</xm:f>
          </x14:formula1>
          <xm:sqref>C14</xm:sqref>
        </x14:dataValidation>
        <x14:dataValidation type="list" allowBlank="1" showErrorMessage="1" xr:uid="{00000000-0002-0000-1F00-000004000000}">
          <x14:formula1>
            <xm:f>Desplegables!$B$45:$B$46</xm:f>
          </x14:formula1>
          <xm:sqref>C4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70C0"/>
  </sheetPr>
  <dimension ref="A1:Z1000"/>
  <sheetViews>
    <sheetView view="pageBreakPreview" topLeftCell="A25" zoomScale="60" zoomScaleNormal="100" workbookViewId="0">
      <selection activeCell="C62" sqref="C62:M6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 r="A2" s="741" t="s">
        <v>522</v>
      </c>
      <c r="B2" s="180" t="s">
        <v>523</v>
      </c>
      <c r="C2" s="707" t="str">
        <f>'Plan de acción'!AF41</f>
        <v xml:space="preserve">Conceptos técnicos dados en relación al cumplimiento de cadena lógica de la formulación de proyectos de desarrollo local frente a los conceptos de gasto </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806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808</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819</v>
      </c>
      <c r="G9" s="692"/>
      <c r="H9" s="194"/>
      <c r="I9" s="722" t="s">
        <v>640</v>
      </c>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827</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23" t="s">
        <v>828</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acción'!C40</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418</v>
      </c>
      <c r="D14" s="715"/>
      <c r="E14" s="200" t="s">
        <v>439</v>
      </c>
      <c r="F14" s="716" t="s">
        <v>812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51" customHeight="1">
      <c r="A17" s="739"/>
      <c r="B17" s="181" t="s">
        <v>543</v>
      </c>
      <c r="C17" s="707" t="str">
        <f>'Plan de acción'!AG41</f>
        <v>(Número de conceptos técnicos emitidos para la formulación de los proyectos a ejecutarse bajo los lineamientos de los conceptos de gasto determinados para los planes de desarrollo local/Número de solicitudes de conceptos técnicos para la formulación de los proyectos a ejecutarse bajo los lineamientos de los conceptos de gasto determinados para los planes de desarrollo local)*100</v>
      </c>
      <c r="D17" s="695"/>
      <c r="E17" s="695"/>
      <c r="F17" s="695"/>
      <c r="G17" s="695"/>
      <c r="H17" s="695"/>
      <c r="I17" s="695"/>
      <c r="J17" s="695"/>
      <c r="K17" s="695"/>
      <c r="L17" s="695"/>
      <c r="M17" s="708"/>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337"/>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13" t="s">
        <v>829</v>
      </c>
      <c r="G23" s="338"/>
      <c r="H23" s="338"/>
      <c r="I23" s="338"/>
      <c r="J23" s="338"/>
      <c r="K23" s="338"/>
      <c r="L23" s="338"/>
      <c r="M23" s="339"/>
      <c r="N23" s="149"/>
      <c r="O23" s="149"/>
      <c r="P23" s="149"/>
      <c r="Q23" s="149"/>
      <c r="R23" s="149"/>
      <c r="S23" s="149"/>
      <c r="T23" s="149"/>
      <c r="U23" s="149"/>
      <c r="V23" s="149"/>
      <c r="W23" s="149"/>
      <c r="X23" s="149"/>
      <c r="Y23" s="149"/>
      <c r="Z23" s="149"/>
    </row>
    <row r="24" spans="1:26" ht="9.75" customHeight="1">
      <c r="A24" s="739"/>
      <c r="B24" s="745"/>
      <c r="C24" s="215"/>
      <c r="D24" s="216"/>
      <c r="E24" s="216"/>
      <c r="F24" s="340"/>
      <c r="G24" s="340"/>
      <c r="H24" s="340"/>
      <c r="I24" s="340"/>
      <c r="J24" s="340"/>
      <c r="K24" s="340"/>
      <c r="L24" s="340"/>
      <c r="M24" s="341"/>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37" t="s">
        <v>649</v>
      </c>
      <c r="E30" s="159"/>
      <c r="F30" s="231" t="s">
        <v>565</v>
      </c>
      <c r="G30" s="237" t="s">
        <v>649</v>
      </c>
      <c r="H30" s="159"/>
      <c r="I30" s="231" t="s">
        <v>567</v>
      </c>
      <c r="J30" s="881" t="s">
        <v>800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1</v>
      </c>
      <c r="E37" s="673"/>
      <c r="F37" s="762">
        <v>1</v>
      </c>
      <c r="G37" s="673"/>
      <c r="H37" s="762">
        <v>1</v>
      </c>
      <c r="I37" s="673"/>
      <c r="J37" s="762">
        <v>1</v>
      </c>
      <c r="K37" s="673"/>
      <c r="L37" s="762">
        <v>1</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45"/>
      <c r="D39" s="762">
        <v>1</v>
      </c>
      <c r="E39" s="673"/>
      <c r="F39" s="762">
        <v>1</v>
      </c>
      <c r="G39" s="673"/>
      <c r="H39" s="762">
        <v>1</v>
      </c>
      <c r="I39" s="673"/>
      <c r="J39" s="762">
        <v>1</v>
      </c>
      <c r="K39" s="673"/>
      <c r="L39" s="762">
        <v>1</v>
      </c>
      <c r="M39" s="712"/>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62">
        <v>1</v>
      </c>
      <c r="E41" s="673"/>
      <c r="F41" s="762">
        <v>1</v>
      </c>
      <c r="G41" s="673"/>
      <c r="H41" s="762">
        <v>1</v>
      </c>
      <c r="I41" s="673"/>
      <c r="J41" s="762">
        <v>1</v>
      </c>
      <c r="K41" s="673"/>
      <c r="L41" s="762">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1</v>
      </c>
      <c r="E43" s="673"/>
      <c r="F43" s="252"/>
      <c r="G43" s="252"/>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9"/>
      <c r="G44" s="259"/>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830</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800</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v>2023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611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680</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100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825</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15.75">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15.75">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 r="A62" s="273" t="s">
        <v>342</v>
      </c>
      <c r="B62" s="274"/>
      <c r="C62" s="882" t="s">
        <v>831</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0:M50"/>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20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000-000001000000}">
          <x14:formula1>
            <xm:f>Desplegables!$I$4:$I$18</xm:f>
          </x14:formula1>
          <xm:sqref>C7</xm:sqref>
        </x14:dataValidation>
        <x14:dataValidation type="list" allowBlank="1" showErrorMessage="1" xr:uid="{00000000-0002-0000-2000-000002000000}">
          <x14:formula1>
            <xm:f>Desplegables!$B$50:$B$52</xm:f>
          </x14:formula1>
          <xm:sqref>G46</xm:sqref>
        </x14:dataValidation>
        <x14:dataValidation type="list" allowBlank="1" showErrorMessage="1" xr:uid="{00000000-0002-0000-2000-000003000000}">
          <x14:formula1>
            <xm:f>Desplegables!$L$24:$L$39</xm:f>
          </x14:formula1>
          <xm:sqref>C14</xm:sqref>
        </x14:dataValidation>
        <x14:dataValidation type="list" allowBlank="1" showErrorMessage="1" xr:uid="{00000000-0002-0000-2000-000004000000}">
          <x14:formula1>
            <xm:f>Desplegables!$B$45:$B$46</xm:f>
          </x14:formula1>
          <xm:sqref>C4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70C0"/>
  </sheetPr>
  <dimension ref="A1:Z1000"/>
  <sheetViews>
    <sheetView view="pageBreakPreview" topLeftCell="A23" zoomScale="60" zoomScaleNormal="100" workbookViewId="0">
      <selection activeCell="G46" sqref="G46:J47"/>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acción'!AF42</f>
        <v>Localidades o UPL  (según corresponda) asistidas técnicamente para la formulación de proyectos de desarrollo económico en el marco de los Planes de Desarrollo Local (Porcentaje/Creciente).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806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808</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819</v>
      </c>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832</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23" t="s">
        <v>833</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acción'!C42</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418</v>
      </c>
      <c r="D14" s="715"/>
      <c r="E14" s="200" t="s">
        <v>439</v>
      </c>
      <c r="F14" s="716" t="s">
        <v>812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4" t="str">
        <f>'Plan de acción'!AG42</f>
        <v>(Número de localidades o UPL  (según corresponda) asistidas técnicamente para la formulación de proyectos de desarrollo económico en el marco de los Planes de Desarrollo Local/Número total de localidades o UPL (según corresponda) )*100</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834</v>
      </c>
      <c r="G23" s="697"/>
      <c r="H23" s="697"/>
      <c r="I23" s="697"/>
      <c r="J23" s="697"/>
      <c r="K23" s="697"/>
      <c r="L23" s="697"/>
      <c r="M23" s="765"/>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2"/>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37" t="s">
        <v>649</v>
      </c>
      <c r="E30" s="159"/>
      <c r="F30" s="231" t="s">
        <v>565</v>
      </c>
      <c r="G30" s="237" t="s">
        <v>649</v>
      </c>
      <c r="H30" s="159"/>
      <c r="I30" s="231" t="s">
        <v>567</v>
      </c>
      <c r="J30" s="881" t="s">
        <v>800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0.2</v>
      </c>
      <c r="E37" s="673"/>
      <c r="F37" s="762">
        <v>0.2</v>
      </c>
      <c r="G37" s="673"/>
      <c r="H37" s="762">
        <v>0.3</v>
      </c>
      <c r="I37" s="673"/>
      <c r="J37" s="762">
        <v>0.3</v>
      </c>
      <c r="K37" s="673"/>
      <c r="L37" s="762">
        <v>0.4</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62">
        <v>0.4</v>
      </c>
      <c r="E39" s="673"/>
      <c r="F39" s="762">
        <v>0.5</v>
      </c>
      <c r="G39" s="673"/>
      <c r="H39" s="762">
        <v>0.5</v>
      </c>
      <c r="I39" s="673"/>
      <c r="J39" s="762">
        <v>0.6</v>
      </c>
      <c r="K39" s="673"/>
      <c r="L39" s="762">
        <v>0.6</v>
      </c>
      <c r="M39" s="712"/>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62">
        <v>0.7</v>
      </c>
      <c r="E41" s="673"/>
      <c r="F41" s="762">
        <v>0.7</v>
      </c>
      <c r="G41" s="673"/>
      <c r="H41" s="762">
        <v>0.7</v>
      </c>
      <c r="I41" s="673"/>
      <c r="J41" s="762">
        <v>0.7</v>
      </c>
      <c r="K41" s="673"/>
      <c r="L41" s="762">
        <v>0.7</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0.7</v>
      </c>
      <c r="E43" s="673"/>
      <c r="F43" s="252"/>
      <c r="G43" s="252"/>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9"/>
      <c r="G44" s="259"/>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835</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 r="A50" s="739"/>
      <c r="B50" s="181" t="s">
        <v>595</v>
      </c>
      <c r="C50" s="713" t="s">
        <v>800</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v>2023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611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680</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100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825</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t="s">
        <v>836</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M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M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21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100-000001000000}">
          <x14:formula1>
            <xm:f>Desplegables!$I$4:$I$18</xm:f>
          </x14:formula1>
          <xm:sqref>C7</xm:sqref>
        </x14:dataValidation>
        <x14:dataValidation type="list" allowBlank="1" showErrorMessage="1" xr:uid="{00000000-0002-0000-2100-000002000000}">
          <x14:formula1>
            <xm:f>Desplegables!$B$50:$B$52</xm:f>
          </x14:formula1>
          <xm:sqref>G46</xm:sqref>
        </x14:dataValidation>
        <x14:dataValidation type="list" allowBlank="1" showErrorMessage="1" xr:uid="{00000000-0002-0000-2100-000003000000}">
          <x14:formula1>
            <xm:f>Desplegables!$L$24:$L$39</xm:f>
          </x14:formula1>
          <xm:sqref>C14</xm:sqref>
        </x14:dataValidation>
        <x14:dataValidation type="list" allowBlank="1" showErrorMessage="1" xr:uid="{00000000-0002-0000-2100-000004000000}">
          <x14:formula1>
            <xm:f>Desplegables!$B$45:$B$46</xm:f>
          </x14:formula1>
          <xm:sqref>C4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70C0"/>
  </sheetPr>
  <dimension ref="A1:Z1000"/>
  <sheetViews>
    <sheetView view="pageBreakPreview" topLeftCell="A16" zoomScale="60" zoomScaleNormal="100" workbookViewId="0">
      <selection activeCell="D47" sqref="D47"/>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acción'!AF43</f>
        <v>Políticas, estrategias o programas de competencia del sector desarrollo económico de otras entidades distritales asistidas por la SDDE  (Porcentaje/Creciente).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806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808</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837</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23" t="s">
        <v>838</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3" t="str">
        <f>'Plan de acción'!C43</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418</v>
      </c>
      <c r="D14" s="715"/>
      <c r="E14" s="200" t="s">
        <v>439</v>
      </c>
      <c r="F14" s="716" t="s">
        <v>812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353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acción'!AG43</f>
        <v>(Número de políticas, estrategias o programas de competencia del sector desarrollo económico de otras entidades distritales asistidas por la SDDE/Número de políticas, estrategias o programas de competencia del sector desarrollo económico estructuradas)*100.</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2" t="s">
        <v>745</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37" t="s">
        <v>649</v>
      </c>
      <c r="E30" s="159"/>
      <c r="F30" s="231" t="s">
        <v>565</v>
      </c>
      <c r="G30" s="237" t="s">
        <v>649</v>
      </c>
      <c r="H30" s="159"/>
      <c r="I30" s="231" t="s">
        <v>567</v>
      </c>
      <c r="J30" s="881" t="s">
        <v>800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11" t="s">
        <v>839</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342"/>
      <c r="E34" s="236"/>
      <c r="F34" s="159"/>
      <c r="G34" s="236"/>
      <c r="H34" s="236"/>
      <c r="I34" s="231"/>
      <c r="J34" s="236"/>
      <c r="K34" s="236"/>
      <c r="L34" s="195"/>
      <c r="M34" s="196"/>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2"/>
      <c r="I35" s="242"/>
      <c r="J35" s="242"/>
      <c r="K35" s="242"/>
      <c r="L35" s="242"/>
      <c r="M35" s="280"/>
      <c r="N35" s="149"/>
      <c r="O35" s="149"/>
      <c r="P35" s="149"/>
      <c r="Q35" s="149"/>
      <c r="R35" s="149"/>
      <c r="S35" s="149"/>
      <c r="T35" s="149"/>
      <c r="U35" s="149"/>
      <c r="V35" s="149"/>
      <c r="W35" s="149"/>
      <c r="X35" s="149"/>
      <c r="Y35" s="149"/>
      <c r="Z35" s="149"/>
    </row>
    <row r="36" spans="1:26" ht="15.75" customHeight="1">
      <c r="A36" s="739"/>
      <c r="B36" s="744"/>
      <c r="C36" s="208"/>
      <c r="D36" s="228" t="s">
        <v>840</v>
      </c>
      <c r="E36" s="228"/>
      <c r="F36" s="228" t="s">
        <v>841</v>
      </c>
      <c r="G36" s="228"/>
      <c r="H36" s="343" t="s">
        <v>842</v>
      </c>
      <c r="I36" s="343"/>
      <c r="J36" s="343" t="s">
        <v>843</v>
      </c>
      <c r="K36" s="228"/>
      <c r="L36" s="228" t="s">
        <v>844</v>
      </c>
      <c r="M36" s="344"/>
      <c r="N36" s="149"/>
      <c r="O36" s="149"/>
      <c r="P36" s="149"/>
      <c r="Q36" s="149"/>
      <c r="R36" s="149"/>
      <c r="S36" s="149"/>
      <c r="T36" s="149"/>
      <c r="U36" s="149"/>
      <c r="V36" s="149"/>
      <c r="W36" s="149"/>
      <c r="X36" s="149"/>
      <c r="Y36" s="149"/>
      <c r="Z36" s="149"/>
    </row>
    <row r="37" spans="1:26" ht="15.75" customHeight="1">
      <c r="A37" s="739"/>
      <c r="B37" s="744"/>
      <c r="C37" s="208"/>
      <c r="D37" s="345">
        <v>1</v>
      </c>
      <c r="E37" s="346"/>
      <c r="F37" s="345">
        <v>1</v>
      </c>
      <c r="G37" s="346"/>
      <c r="H37" s="345">
        <v>1</v>
      </c>
      <c r="I37" s="346"/>
      <c r="J37" s="345">
        <v>1</v>
      </c>
      <c r="K37" s="346"/>
      <c r="L37" s="345">
        <v>1</v>
      </c>
      <c r="M37" s="347"/>
      <c r="N37" s="149"/>
      <c r="O37" s="149"/>
      <c r="P37" s="149"/>
      <c r="Q37" s="149"/>
      <c r="R37" s="149"/>
      <c r="S37" s="149"/>
      <c r="T37" s="149"/>
      <c r="U37" s="149"/>
      <c r="V37" s="149"/>
      <c r="W37" s="149"/>
      <c r="X37" s="149"/>
      <c r="Y37" s="149"/>
      <c r="Z37" s="149"/>
    </row>
    <row r="38" spans="1:26" ht="15.75" customHeight="1">
      <c r="A38" s="739"/>
      <c r="B38" s="744"/>
      <c r="C38" s="208"/>
      <c r="D38" s="228" t="s">
        <v>845</v>
      </c>
      <c r="E38" s="228"/>
      <c r="F38" s="228" t="s">
        <v>846</v>
      </c>
      <c r="G38" s="228"/>
      <c r="H38" s="343" t="s">
        <v>847</v>
      </c>
      <c r="I38" s="343"/>
      <c r="J38" s="343" t="s">
        <v>848</v>
      </c>
      <c r="K38" s="228"/>
      <c r="L38" s="228" t="s">
        <v>849</v>
      </c>
      <c r="M38" s="348"/>
      <c r="N38" s="149"/>
      <c r="O38" s="149"/>
      <c r="P38" s="149"/>
      <c r="Q38" s="149"/>
      <c r="R38" s="149"/>
      <c r="S38" s="149"/>
      <c r="T38" s="149"/>
      <c r="U38" s="149"/>
      <c r="V38" s="149"/>
      <c r="W38" s="149"/>
      <c r="X38" s="149"/>
      <c r="Y38" s="149"/>
      <c r="Z38" s="149"/>
    </row>
    <row r="39" spans="1:26" ht="15.75" customHeight="1">
      <c r="A39" s="739"/>
      <c r="B39" s="744"/>
      <c r="C39" s="208"/>
      <c r="D39" s="345">
        <v>1</v>
      </c>
      <c r="E39" s="346"/>
      <c r="F39" s="345">
        <v>1</v>
      </c>
      <c r="G39" s="346"/>
      <c r="H39" s="345">
        <v>1</v>
      </c>
      <c r="I39" s="346"/>
      <c r="J39" s="345">
        <v>1</v>
      </c>
      <c r="K39" s="346"/>
      <c r="L39" s="345">
        <v>1</v>
      </c>
      <c r="M39" s="347"/>
      <c r="N39" s="149"/>
      <c r="O39" s="149"/>
      <c r="P39" s="149"/>
      <c r="Q39" s="149"/>
      <c r="R39" s="149"/>
      <c r="S39" s="149"/>
      <c r="T39" s="149"/>
      <c r="U39" s="149"/>
      <c r="V39" s="149"/>
      <c r="W39" s="149"/>
      <c r="X39" s="149"/>
      <c r="Y39" s="149"/>
      <c r="Z39" s="149"/>
    </row>
    <row r="40" spans="1:26" ht="15.75" customHeight="1">
      <c r="A40" s="739"/>
      <c r="B40" s="744"/>
      <c r="C40" s="208"/>
      <c r="D40" s="228" t="s">
        <v>850</v>
      </c>
      <c r="E40" s="228"/>
      <c r="F40" s="228" t="s">
        <v>851</v>
      </c>
      <c r="G40" s="228"/>
      <c r="H40" s="343" t="s">
        <v>852</v>
      </c>
      <c r="I40" s="343"/>
      <c r="J40" s="343" t="s">
        <v>853</v>
      </c>
      <c r="K40" s="228"/>
      <c r="L40" s="228" t="s">
        <v>854</v>
      </c>
      <c r="M40" s="348"/>
      <c r="N40" s="149"/>
      <c r="O40" s="149"/>
      <c r="P40" s="149"/>
      <c r="Q40" s="149"/>
      <c r="R40" s="149"/>
      <c r="S40" s="149"/>
      <c r="T40" s="149"/>
      <c r="U40" s="149"/>
      <c r="V40" s="149"/>
      <c r="W40" s="149"/>
      <c r="X40" s="149"/>
      <c r="Y40" s="149"/>
      <c r="Z40" s="149"/>
    </row>
    <row r="41" spans="1:26" ht="15.75" customHeight="1">
      <c r="A41" s="739"/>
      <c r="B41" s="744"/>
      <c r="C41" s="208"/>
      <c r="D41" s="345">
        <v>1</v>
      </c>
      <c r="E41" s="346"/>
      <c r="F41" s="345">
        <v>1</v>
      </c>
      <c r="G41" s="346"/>
      <c r="H41" s="345">
        <v>1</v>
      </c>
      <c r="I41" s="346"/>
      <c r="J41" s="345">
        <v>1</v>
      </c>
      <c r="K41" s="346"/>
      <c r="L41" s="345">
        <v>1</v>
      </c>
      <c r="M41" s="347"/>
      <c r="N41" s="149"/>
      <c r="O41" s="149"/>
      <c r="P41" s="149"/>
      <c r="Q41" s="149"/>
      <c r="R41" s="149"/>
      <c r="S41" s="149"/>
      <c r="T41" s="149"/>
      <c r="U41" s="149"/>
      <c r="V41" s="149"/>
      <c r="W41" s="149"/>
      <c r="X41" s="149"/>
      <c r="Y41" s="149"/>
      <c r="Z41" s="149"/>
    </row>
    <row r="42" spans="1:26" ht="15.75" customHeight="1">
      <c r="A42" s="739"/>
      <c r="B42" s="744"/>
      <c r="C42" s="208"/>
      <c r="D42" s="294" t="s">
        <v>855</v>
      </c>
      <c r="E42" s="29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345">
        <v>1</v>
      </c>
      <c r="E43" s="346"/>
      <c r="F43" s="252"/>
      <c r="G43" s="228"/>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198"/>
      <c r="E44" s="198"/>
      <c r="F44" s="266"/>
      <c r="G44" s="266"/>
      <c r="H44" s="883"/>
      <c r="I44" s="692"/>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6"/>
      <c r="E45" s="206"/>
      <c r="F45" s="206"/>
      <c r="G45" s="206"/>
      <c r="H45" s="206"/>
      <c r="I45" s="206"/>
      <c r="J45" s="206"/>
      <c r="K45" s="206"/>
      <c r="L45" s="195"/>
      <c r="M45" s="196"/>
      <c r="N45" s="149"/>
      <c r="O45" s="149"/>
      <c r="R45" s="149"/>
      <c r="S45" s="149"/>
      <c r="T45" s="149"/>
      <c r="U45" s="149"/>
      <c r="V45" s="149"/>
      <c r="W45" s="149"/>
      <c r="X45" s="149"/>
      <c r="Y45" s="149"/>
      <c r="Z45" s="149"/>
    </row>
    <row r="46" spans="1:26" ht="15.75" customHeight="1">
      <c r="A46" s="739"/>
      <c r="B46" s="744"/>
      <c r="C46" s="260"/>
      <c r="D46" s="261" t="s">
        <v>425</v>
      </c>
      <c r="E46" s="262" t="s">
        <v>427</v>
      </c>
      <c r="F46" s="750" t="s">
        <v>591</v>
      </c>
      <c r="G46" s="752" t="s">
        <v>435</v>
      </c>
      <c r="H46" s="676"/>
      <c r="I46" s="676"/>
      <c r="J46" s="677"/>
      <c r="K46" s="263" t="s">
        <v>592</v>
      </c>
      <c r="L46" s="734"/>
      <c r="M46" s="735"/>
      <c r="N46" s="149"/>
      <c r="O46" s="149"/>
      <c r="R46" s="149"/>
      <c r="S46" s="149"/>
      <c r="T46" s="149"/>
      <c r="U46" s="149"/>
      <c r="V46" s="149"/>
      <c r="W46" s="149"/>
      <c r="X46" s="149"/>
      <c r="Y46" s="149"/>
      <c r="Z46" s="149"/>
    </row>
    <row r="47" spans="1:26" ht="15.75" customHeight="1">
      <c r="A47" s="739"/>
      <c r="B47" s="744"/>
      <c r="C47" s="260"/>
      <c r="D47" s="264" t="s">
        <v>554</v>
      </c>
      <c r="E47" s="211"/>
      <c r="F47" s="751"/>
      <c r="G47" s="736"/>
      <c r="H47" s="669"/>
      <c r="I47" s="669"/>
      <c r="J47" s="670"/>
      <c r="K47" s="195"/>
      <c r="L47" s="736"/>
      <c r="M47" s="737"/>
      <c r="N47" s="149"/>
      <c r="O47" s="149"/>
      <c r="R47" s="149"/>
      <c r="S47" s="149"/>
      <c r="T47" s="149"/>
      <c r="U47" s="149"/>
      <c r="V47" s="149"/>
      <c r="W47" s="149"/>
      <c r="X47" s="149"/>
      <c r="Y47" s="149"/>
      <c r="Z47" s="149"/>
    </row>
    <row r="48" spans="1:26" ht="15.75" customHeight="1">
      <c r="A48" s="739"/>
      <c r="B48" s="745"/>
      <c r="C48" s="265"/>
      <c r="D48" s="198"/>
      <c r="E48" s="198"/>
      <c r="F48" s="198"/>
      <c r="G48" s="198"/>
      <c r="H48" s="198"/>
      <c r="I48" s="198"/>
      <c r="J48" s="198"/>
      <c r="K48" s="198"/>
      <c r="L48" s="195"/>
      <c r="M48" s="196"/>
      <c r="N48" s="149"/>
      <c r="O48" s="149"/>
      <c r="P48" s="149"/>
      <c r="Q48" s="149"/>
      <c r="R48" s="149"/>
      <c r="S48" s="149"/>
      <c r="T48" s="149"/>
      <c r="U48" s="149"/>
      <c r="V48" s="149"/>
      <c r="W48" s="149"/>
      <c r="X48" s="149"/>
      <c r="Y48" s="149"/>
      <c r="Z48" s="149"/>
    </row>
    <row r="49" spans="1:26" ht="15.75">
      <c r="A49" s="739"/>
      <c r="B49" s="181" t="s">
        <v>593</v>
      </c>
      <c r="C49" s="713" t="s">
        <v>856</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800</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v>2023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611</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680</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100</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825</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t="s">
        <v>836</v>
      </c>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1">
    <mergeCell ref="C61:M61"/>
    <mergeCell ref="C62:M62"/>
    <mergeCell ref="C11:M11"/>
    <mergeCell ref="C12:M12"/>
    <mergeCell ref="C56:M56"/>
    <mergeCell ref="C57:M57"/>
    <mergeCell ref="C58:M58"/>
    <mergeCell ref="C59:M59"/>
    <mergeCell ref="C60:M60"/>
    <mergeCell ref="C55:M55"/>
    <mergeCell ref="H44:I44"/>
    <mergeCell ref="F46:F47"/>
    <mergeCell ref="G46:J47"/>
    <mergeCell ref="L46:M47"/>
    <mergeCell ref="C49:M49"/>
    <mergeCell ref="C50:M50"/>
    <mergeCell ref="A59:A61"/>
    <mergeCell ref="A2:A15"/>
    <mergeCell ref="B14:B15"/>
    <mergeCell ref="B18:B24"/>
    <mergeCell ref="B25:B28"/>
    <mergeCell ref="B32:B34"/>
    <mergeCell ref="B35:B44"/>
    <mergeCell ref="B45:B48"/>
    <mergeCell ref="B8:B10"/>
    <mergeCell ref="A16:A52"/>
    <mergeCell ref="A53:A58"/>
    <mergeCell ref="C54:M54"/>
    <mergeCell ref="C53:M53"/>
    <mergeCell ref="C16:M16"/>
    <mergeCell ref="C17:M17"/>
    <mergeCell ref="F23:L23"/>
    <mergeCell ref="J30:L30"/>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22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3">
        <x14:dataValidation type="list" allowBlank="1" showErrorMessage="1" xr:uid="{00000000-0002-0000-2200-000001000000}">
          <x14:formula1>
            <xm:f>Desplegables!$I$4:$I$18</xm:f>
          </x14:formula1>
          <xm:sqref>C7</xm:sqref>
        </x14:dataValidation>
        <x14:dataValidation type="list" allowBlank="1" showErrorMessage="1" xr:uid="{00000000-0002-0000-2200-000002000000}">
          <x14:formula1>
            <xm:f>Desplegables!$L$24:$L$39</xm:f>
          </x14:formula1>
          <xm:sqref>C14</xm:sqref>
        </x14:dataValidation>
        <x14:dataValidation type="list" allowBlank="1" showErrorMessage="1" xr:uid="{00000000-0002-0000-2200-000003000000}">
          <x14:formula1>
            <xm:f>Desplegables!$B$45:$B$46</xm:f>
          </x14:formula1>
          <xm:sqref>C4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sheetPr>
  <dimension ref="A1:Z1000"/>
  <sheetViews>
    <sheetView view="pageBreakPreview" topLeftCell="A12" zoomScale="60" zoomScaleNormal="100"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acción'!AF44</f>
        <v>Tasa de interdependencias económicas de la Región Metropolitana</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183</v>
      </c>
      <c r="I4" s="711" t="s">
        <v>650</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857</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87" customHeight="1">
      <c r="A12" s="739"/>
      <c r="B12" s="181" t="s">
        <v>537</v>
      </c>
      <c r="C12" s="884" t="s">
        <v>858</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acción'!C44</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acción'!AG44</f>
        <v>Interdependencias económicas de la región metropolitana = 
((( 1 si ∆% conmutación laboral total &gt; 0% | 0 de lo contrario) + (1 si ∆% conmutación viajes por turismo total &gt; 0% | 0 de lo contrario) + (1 si ∆% toneladas de abastecimiento alimentario &gt; 0% | 0 de lo contrario) ) / 3) * 100</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197"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05" t="s">
        <v>649</v>
      </c>
      <c r="E30" s="228"/>
      <c r="F30" s="229" t="s">
        <v>565</v>
      </c>
      <c r="G30" s="285" t="s">
        <v>649</v>
      </c>
      <c r="H30" s="228"/>
      <c r="I30" s="229" t="s">
        <v>567</v>
      </c>
      <c r="J30" s="754" t="s">
        <v>181</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45"/>
      <c r="D37" s="432">
        <v>1</v>
      </c>
      <c r="E37" s="349"/>
      <c r="F37" s="432">
        <v>1</v>
      </c>
      <c r="G37" s="349"/>
      <c r="H37" s="432">
        <v>1</v>
      </c>
      <c r="I37" s="349"/>
      <c r="J37" s="432">
        <v>1</v>
      </c>
      <c r="K37" s="349"/>
      <c r="L37" s="432">
        <v>1</v>
      </c>
      <c r="M37" s="350"/>
      <c r="N37" s="149"/>
      <c r="O37" s="149"/>
      <c r="P37" s="149"/>
      <c r="Q37" s="149"/>
      <c r="R37" s="149"/>
      <c r="S37" s="149"/>
      <c r="T37" s="149"/>
      <c r="U37" s="149"/>
      <c r="V37" s="149"/>
      <c r="W37" s="149"/>
      <c r="X37" s="149"/>
      <c r="Y37" s="149"/>
      <c r="Z37" s="149"/>
    </row>
    <row r="38" spans="1:26" ht="15.75" customHeight="1">
      <c r="A38" s="739"/>
      <c r="B38" s="744"/>
      <c r="C38" s="208"/>
      <c r="D38" s="731" t="s">
        <v>579</v>
      </c>
      <c r="E38" s="732"/>
      <c r="F38" s="731" t="s">
        <v>580</v>
      </c>
      <c r="G38" s="732"/>
      <c r="H38" s="731" t="s">
        <v>581</v>
      </c>
      <c r="I38" s="732"/>
      <c r="J38" s="731" t="s">
        <v>582</v>
      </c>
      <c r="K38" s="732"/>
      <c r="L38" s="731" t="s">
        <v>583</v>
      </c>
      <c r="M38" s="733"/>
      <c r="N38" s="149"/>
      <c r="O38" s="149"/>
      <c r="P38" s="149"/>
      <c r="Q38" s="149"/>
      <c r="R38" s="149"/>
      <c r="S38" s="149"/>
      <c r="T38" s="149"/>
      <c r="U38" s="149"/>
      <c r="V38" s="149"/>
      <c r="W38" s="149"/>
      <c r="X38" s="149"/>
      <c r="Y38" s="149"/>
      <c r="Z38" s="149"/>
    </row>
    <row r="39" spans="1:26" ht="15.75" customHeight="1">
      <c r="A39" s="739"/>
      <c r="B39" s="744"/>
      <c r="C39" s="245"/>
      <c r="D39" s="432">
        <v>1</v>
      </c>
      <c r="E39" s="349"/>
      <c r="F39" s="432">
        <v>1</v>
      </c>
      <c r="G39" s="349"/>
      <c r="H39" s="432">
        <v>1</v>
      </c>
      <c r="I39" s="349"/>
      <c r="J39" s="432">
        <v>1</v>
      </c>
      <c r="K39" s="349"/>
      <c r="L39" s="432">
        <v>1</v>
      </c>
      <c r="M39" s="350"/>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432">
        <v>1</v>
      </c>
      <c r="E41" s="349"/>
      <c r="F41" s="432">
        <v>1</v>
      </c>
      <c r="G41" s="349"/>
      <c r="H41" s="432">
        <v>1</v>
      </c>
      <c r="I41" s="349"/>
      <c r="J41" s="432">
        <v>1</v>
      </c>
      <c r="K41" s="349"/>
      <c r="L41" s="432">
        <v>1</v>
      </c>
      <c r="M41" s="350"/>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432">
        <v>1</v>
      </c>
      <c r="E43" s="346"/>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859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331" t="s">
        <v>181</v>
      </c>
      <c r="D50" s="283"/>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t="s">
        <v>649</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182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181</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184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183</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679</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61:M61"/>
    <mergeCell ref="C62:M62"/>
    <mergeCell ref="C14:D14"/>
    <mergeCell ref="F14:M14"/>
    <mergeCell ref="C15:M15"/>
    <mergeCell ref="C16:M16"/>
    <mergeCell ref="C17:M17"/>
    <mergeCell ref="C55:M55"/>
    <mergeCell ref="C56:M56"/>
    <mergeCell ref="D40:E40"/>
    <mergeCell ref="C53:M53"/>
    <mergeCell ref="C54:M54"/>
    <mergeCell ref="F40:G40"/>
    <mergeCell ref="H40:I40"/>
    <mergeCell ref="D42:E42"/>
    <mergeCell ref="F46:F47"/>
    <mergeCell ref="C6:M6"/>
    <mergeCell ref="C13:M13"/>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2:M2"/>
    <mergeCell ref="C3:M3"/>
    <mergeCell ref="F4:G4"/>
    <mergeCell ref="I4:M4"/>
    <mergeCell ref="C5:M5"/>
    <mergeCell ref="C7:D7"/>
    <mergeCell ref="I7:M7"/>
    <mergeCell ref="B8:B10"/>
    <mergeCell ref="C9:D9"/>
    <mergeCell ref="C10:D10"/>
    <mergeCell ref="F9:G9"/>
    <mergeCell ref="I9:J9"/>
    <mergeCell ref="F10:G10"/>
    <mergeCell ref="I10:J10"/>
    <mergeCell ref="C49:M49"/>
    <mergeCell ref="D36:E36"/>
    <mergeCell ref="D38:E38"/>
    <mergeCell ref="F38:G38"/>
    <mergeCell ref="H38:I38"/>
    <mergeCell ref="J38:K38"/>
    <mergeCell ref="F36:G36"/>
    <mergeCell ref="H36:I36"/>
    <mergeCell ref="J36:K36"/>
    <mergeCell ref="L36:M36"/>
    <mergeCell ref="J40:K40"/>
    <mergeCell ref="L40:M40"/>
    <mergeCell ref="L38:M38"/>
    <mergeCell ref="J30:L30"/>
    <mergeCell ref="C11:M11"/>
    <mergeCell ref="C12:M12"/>
    <mergeCell ref="G46:J47"/>
    <mergeCell ref="L46:M47"/>
  </mergeCells>
  <dataValidations count="1">
    <dataValidation type="list" allowBlank="1" showErrorMessage="1" sqref="I7" xr:uid="{00000000-0002-0000-23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300-000001000000}">
          <x14:formula1>
            <xm:f>Desplegables!$I$4:$I$18</xm:f>
          </x14:formula1>
          <xm:sqref>C7</xm:sqref>
        </x14:dataValidation>
        <x14:dataValidation type="list" allowBlank="1" showErrorMessage="1" xr:uid="{00000000-0002-0000-2300-000002000000}">
          <x14:formula1>
            <xm:f>Desplegables!$B$50:$B$52</xm:f>
          </x14:formula1>
          <xm:sqref>G46</xm:sqref>
        </x14:dataValidation>
        <x14:dataValidation type="list" allowBlank="1" showErrorMessage="1" xr:uid="{00000000-0002-0000-2300-000003000000}">
          <x14:formula1>
            <xm:f>Desplegables!$L$24:$L$39</xm:f>
          </x14:formula1>
          <xm:sqref>C14</xm:sqref>
        </x14:dataValidation>
        <x14:dataValidation type="list" allowBlank="1" showErrorMessage="1" xr:uid="{00000000-0002-0000-2300-000004000000}">
          <x14:formula1>
            <xm:f>Desplegables!$B$45:$B$46</xm:f>
          </x14:formula1>
          <xm:sqref>C4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70C0"/>
  </sheetPr>
  <dimension ref="A1:Z1000"/>
  <sheetViews>
    <sheetView view="pageBreakPreview" topLeftCell="A21" zoomScale="60" zoomScaleNormal="100" workbookViewId="0">
      <selection activeCell="B51" sqref="B51"/>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34.5" customHeight="1">
      <c r="A2" s="741" t="s">
        <v>522</v>
      </c>
      <c r="B2" s="180" t="s">
        <v>523</v>
      </c>
      <c r="C2" s="707" t="str">
        <f>'Plan de acción'!AF45</f>
        <v>Actores participantes en el marco de la estrategia de articulación y coordinación de los servicios de empleabilidad en el Distrito de Bogotá D.C.</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122</v>
      </c>
      <c r="I4" s="711" t="s">
        <v>726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530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48.75" customHeight="1">
      <c r="A11" s="739"/>
      <c r="B11" s="181" t="s">
        <v>535</v>
      </c>
      <c r="C11" s="713" t="s">
        <v>860</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713" t="s">
        <v>861</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15.75" customHeight="1">
      <c r="A13" s="739"/>
      <c r="B13" s="181" t="s">
        <v>539</v>
      </c>
      <c r="C13" s="714" t="str">
        <f>'Plan de acción'!C45</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728</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 r="A16" s="738" t="s">
        <v>326</v>
      </c>
      <c r="B16" s="181" t="s">
        <v>26</v>
      </c>
      <c r="C16" s="761" t="s">
        <v>633</v>
      </c>
      <c r="D16" s="669"/>
      <c r="E16" s="669"/>
      <c r="F16" s="669"/>
      <c r="G16" s="669"/>
      <c r="H16" s="669"/>
      <c r="I16" s="669"/>
      <c r="J16" s="669"/>
      <c r="K16" s="669"/>
      <c r="L16" s="669"/>
      <c r="M16" s="737"/>
      <c r="N16" s="149"/>
      <c r="O16" s="149"/>
      <c r="P16" s="149"/>
      <c r="Q16" s="149"/>
      <c r="R16" s="149"/>
      <c r="S16" s="149"/>
      <c r="T16" s="149"/>
      <c r="U16" s="149"/>
      <c r="V16" s="149"/>
      <c r="W16" s="149"/>
      <c r="X16" s="149"/>
      <c r="Y16" s="149"/>
      <c r="Z16" s="149"/>
    </row>
    <row r="17" spans="1:26" ht="15.75">
      <c r="A17" s="739"/>
      <c r="B17" s="181" t="s">
        <v>543</v>
      </c>
      <c r="C17" s="713" t="str">
        <f>'Plan de acción'!AG45</f>
        <v>Sumatoria del número de actores participantes en el marco de la estrategia de articulación y coordinación de los servicios de empleabilidad en el Distrito de Bogotá D.C.</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211"/>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276" t="s">
        <v>862</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t="s">
        <v>554</v>
      </c>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764"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744"/>
      <c r="C30" s="226" t="s">
        <v>564</v>
      </c>
      <c r="D30" s="211" t="s">
        <v>649</v>
      </c>
      <c r="E30" s="159"/>
      <c r="F30" s="351" t="s">
        <v>565</v>
      </c>
      <c r="G30" s="211" t="s">
        <v>649</v>
      </c>
      <c r="H30" s="159"/>
      <c r="I30" s="231" t="s">
        <v>567</v>
      </c>
      <c r="J30" s="886" t="s">
        <v>863</v>
      </c>
      <c r="K30" s="666"/>
      <c r="L30" s="673"/>
      <c r="M30" s="232"/>
      <c r="N30" s="149"/>
      <c r="O30" s="149"/>
      <c r="P30" s="149"/>
      <c r="Q30" s="149"/>
      <c r="R30" s="149"/>
      <c r="S30" s="149"/>
      <c r="T30" s="149"/>
      <c r="U30" s="149"/>
      <c r="V30" s="149"/>
      <c r="W30" s="149"/>
      <c r="X30" s="149"/>
      <c r="Y30" s="149"/>
      <c r="Z30" s="149"/>
    </row>
    <row r="31" spans="1:26" ht="15.75" customHeight="1">
      <c r="A31" s="739"/>
      <c r="B31" s="745"/>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352"/>
      <c r="E32" s="352"/>
      <c r="F32" s="352"/>
      <c r="G32" s="352"/>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890" t="s">
        <v>574</v>
      </c>
      <c r="E36" s="729"/>
      <c r="F36" s="890" t="s">
        <v>575</v>
      </c>
      <c r="G36" s="729"/>
      <c r="H36" s="890" t="s">
        <v>576</v>
      </c>
      <c r="I36" s="729"/>
      <c r="J36" s="890" t="s">
        <v>577</v>
      </c>
      <c r="K36" s="729"/>
      <c r="L36" s="890" t="s">
        <v>578</v>
      </c>
      <c r="M36" s="730"/>
      <c r="N36" s="149"/>
      <c r="O36" s="149"/>
      <c r="P36" s="149"/>
      <c r="Q36" s="149"/>
      <c r="R36" s="149"/>
      <c r="S36" s="149"/>
      <c r="T36" s="149"/>
      <c r="U36" s="149"/>
      <c r="V36" s="149"/>
      <c r="W36" s="149"/>
      <c r="X36" s="149"/>
      <c r="Y36" s="149"/>
      <c r="Z36" s="149"/>
    </row>
    <row r="37" spans="1:26" ht="15.75" customHeight="1">
      <c r="A37" s="739"/>
      <c r="B37" s="744"/>
      <c r="C37" s="245"/>
      <c r="D37" s="885">
        <v>5</v>
      </c>
      <c r="E37" s="673"/>
      <c r="F37" s="885">
        <v>5</v>
      </c>
      <c r="G37" s="673"/>
      <c r="H37" s="885">
        <v>7</v>
      </c>
      <c r="I37" s="673"/>
      <c r="J37" s="885">
        <v>8</v>
      </c>
      <c r="K37" s="673"/>
      <c r="L37" s="885">
        <v>10</v>
      </c>
      <c r="M37" s="673"/>
      <c r="N37" s="149"/>
      <c r="O37" s="149"/>
      <c r="P37" s="149"/>
      <c r="Q37" s="149"/>
      <c r="R37" s="149"/>
      <c r="S37" s="149"/>
      <c r="T37" s="149"/>
      <c r="U37" s="149"/>
      <c r="V37" s="149"/>
      <c r="W37" s="149"/>
      <c r="X37" s="149"/>
      <c r="Y37" s="149"/>
      <c r="Z37" s="149"/>
    </row>
    <row r="38" spans="1:26" ht="15.75" customHeight="1">
      <c r="A38" s="739"/>
      <c r="B38" s="744"/>
      <c r="C38" s="208"/>
      <c r="D38" s="887" t="s">
        <v>579</v>
      </c>
      <c r="E38" s="889"/>
      <c r="F38" s="887" t="s">
        <v>580</v>
      </c>
      <c r="G38" s="889"/>
      <c r="H38" s="887" t="s">
        <v>581</v>
      </c>
      <c r="I38" s="889"/>
      <c r="J38" s="887" t="s">
        <v>582</v>
      </c>
      <c r="K38" s="889"/>
      <c r="L38" s="887" t="s">
        <v>583</v>
      </c>
      <c r="M38" s="888"/>
      <c r="N38" s="149"/>
      <c r="O38" s="149"/>
      <c r="P38" s="149"/>
      <c r="Q38" s="149"/>
      <c r="R38" s="149"/>
      <c r="S38" s="149"/>
      <c r="T38" s="149"/>
      <c r="U38" s="149"/>
      <c r="V38" s="149"/>
      <c r="W38" s="149"/>
      <c r="X38" s="149"/>
      <c r="Y38" s="149"/>
      <c r="Z38" s="149"/>
    </row>
    <row r="39" spans="1:26" ht="15.75" customHeight="1">
      <c r="A39" s="739"/>
      <c r="B39" s="744"/>
      <c r="C39" s="245"/>
      <c r="D39" s="885">
        <v>10</v>
      </c>
      <c r="E39" s="673"/>
      <c r="F39" s="885">
        <v>12</v>
      </c>
      <c r="G39" s="673"/>
      <c r="H39" s="885">
        <v>14</v>
      </c>
      <c r="I39" s="673"/>
      <c r="J39" s="885">
        <v>16</v>
      </c>
      <c r="K39" s="673"/>
      <c r="L39" s="885">
        <v>16</v>
      </c>
      <c r="M39" s="673"/>
      <c r="N39" s="149"/>
      <c r="O39" s="149"/>
      <c r="P39" s="149"/>
      <c r="Q39" s="149"/>
      <c r="R39" s="149"/>
      <c r="S39" s="149"/>
      <c r="T39" s="149"/>
      <c r="U39" s="149"/>
      <c r="V39" s="149"/>
      <c r="W39" s="149"/>
      <c r="X39" s="149"/>
      <c r="Y39" s="149"/>
      <c r="Z39" s="149"/>
    </row>
    <row r="40" spans="1:26" ht="15.75" customHeight="1">
      <c r="A40" s="739"/>
      <c r="B40" s="744"/>
      <c r="C40" s="208"/>
      <c r="D40" s="887" t="s">
        <v>584</v>
      </c>
      <c r="E40" s="889"/>
      <c r="F40" s="887" t="s">
        <v>585</v>
      </c>
      <c r="G40" s="889"/>
      <c r="H40" s="887" t="s">
        <v>586</v>
      </c>
      <c r="I40" s="889"/>
      <c r="J40" s="887" t="s">
        <v>587</v>
      </c>
      <c r="K40" s="889"/>
      <c r="L40" s="887" t="s">
        <v>588</v>
      </c>
      <c r="M40" s="888"/>
      <c r="N40" s="149"/>
      <c r="O40" s="149"/>
      <c r="P40" s="149"/>
      <c r="Q40" s="149"/>
      <c r="R40" s="149"/>
      <c r="S40" s="149"/>
      <c r="T40" s="149"/>
      <c r="U40" s="149"/>
      <c r="V40" s="149"/>
      <c r="W40" s="149"/>
      <c r="X40" s="149"/>
      <c r="Y40" s="149"/>
      <c r="Z40" s="149"/>
    </row>
    <row r="41" spans="1:26" ht="15.75" customHeight="1">
      <c r="A41" s="739"/>
      <c r="B41" s="744"/>
      <c r="C41" s="245"/>
      <c r="D41" s="885">
        <v>17</v>
      </c>
      <c r="E41" s="673"/>
      <c r="F41" s="885">
        <v>18</v>
      </c>
      <c r="G41" s="673"/>
      <c r="H41" s="885">
        <v>19</v>
      </c>
      <c r="I41" s="673"/>
      <c r="J41" s="885">
        <v>20</v>
      </c>
      <c r="K41" s="673"/>
      <c r="L41" s="885">
        <v>20</v>
      </c>
      <c r="M41" s="673"/>
      <c r="N41" s="149"/>
      <c r="O41" s="149"/>
      <c r="P41" s="149"/>
      <c r="Q41" s="149"/>
      <c r="R41" s="149"/>
      <c r="S41" s="149"/>
      <c r="T41" s="149"/>
      <c r="U41" s="149"/>
      <c r="V41" s="149"/>
      <c r="W41" s="149"/>
      <c r="X41" s="149"/>
      <c r="Y41" s="149"/>
      <c r="Z41" s="149"/>
    </row>
    <row r="42" spans="1:26" ht="15.75" customHeight="1">
      <c r="A42" s="739"/>
      <c r="B42" s="744"/>
      <c r="C42" s="208"/>
      <c r="D42" s="892" t="s">
        <v>589</v>
      </c>
      <c r="E42" s="666"/>
      <c r="F42" s="353"/>
      <c r="G42" s="354"/>
      <c r="H42" s="353"/>
      <c r="I42" s="354"/>
      <c r="J42" s="353"/>
      <c r="K42" s="354"/>
      <c r="L42" s="353"/>
      <c r="M42" s="355"/>
      <c r="N42" s="149"/>
      <c r="O42" s="149"/>
      <c r="P42" s="149"/>
      <c r="Q42" s="149"/>
      <c r="R42" s="149"/>
      <c r="S42" s="149"/>
      <c r="T42" s="149"/>
      <c r="U42" s="149"/>
      <c r="V42" s="149"/>
      <c r="W42" s="149"/>
      <c r="X42" s="149"/>
      <c r="Y42" s="149"/>
      <c r="Z42" s="149"/>
    </row>
    <row r="43" spans="1:26" ht="15.75" customHeight="1">
      <c r="A43" s="739"/>
      <c r="B43" s="744"/>
      <c r="C43" s="245"/>
      <c r="D43" s="885">
        <v>22</v>
      </c>
      <c r="E43" s="673"/>
      <c r="F43" s="353"/>
      <c r="G43" s="353"/>
      <c r="H43" s="353"/>
      <c r="I43" s="354"/>
      <c r="J43" s="353"/>
      <c r="K43" s="354"/>
      <c r="L43" s="353"/>
      <c r="M43" s="355"/>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864</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719</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713" t="s">
        <v>717</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13" t="s">
        <v>649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718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719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tr">
        <f>'Plan de acción'!DX24</f>
        <v>Subdirección de Empleo y Formación</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721</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891" t="s">
        <v>865</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F46:F47"/>
    <mergeCell ref="G46:J47"/>
    <mergeCell ref="L46:M47"/>
    <mergeCell ref="C49:M49"/>
    <mergeCell ref="C50:M50"/>
    <mergeCell ref="C6:M6"/>
    <mergeCell ref="C13:M13"/>
    <mergeCell ref="F38:G38"/>
    <mergeCell ref="H38:I38"/>
    <mergeCell ref="D39:E39"/>
    <mergeCell ref="F39:G39"/>
    <mergeCell ref="H39:I39"/>
    <mergeCell ref="J39:K39"/>
    <mergeCell ref="L39:M39"/>
    <mergeCell ref="J37:K37"/>
    <mergeCell ref="F36:G36"/>
    <mergeCell ref="H36:I36"/>
    <mergeCell ref="J36:K36"/>
    <mergeCell ref="L36:M36"/>
    <mergeCell ref="J38:K38"/>
    <mergeCell ref="L38:M38"/>
    <mergeCell ref="C2:M2"/>
    <mergeCell ref="C3:M3"/>
    <mergeCell ref="F4:G4"/>
    <mergeCell ref="I4:M4"/>
    <mergeCell ref="C5:M5"/>
    <mergeCell ref="C56:M56"/>
    <mergeCell ref="C57:M57"/>
    <mergeCell ref="C7:D7"/>
    <mergeCell ref="I7:M7"/>
    <mergeCell ref="B8:B10"/>
    <mergeCell ref="C9:D9"/>
    <mergeCell ref="C10:D10"/>
    <mergeCell ref="C11:M11"/>
    <mergeCell ref="C12:M12"/>
    <mergeCell ref="C14:D14"/>
    <mergeCell ref="F14:M14"/>
    <mergeCell ref="C15:M15"/>
    <mergeCell ref="C16:M16"/>
    <mergeCell ref="C17:M17"/>
    <mergeCell ref="D42:E42"/>
    <mergeCell ref="D43:E43"/>
    <mergeCell ref="C51:M51"/>
    <mergeCell ref="C52:M52"/>
    <mergeCell ref="C53:M53"/>
    <mergeCell ref="C54:M54"/>
    <mergeCell ref="C55:M55"/>
    <mergeCell ref="C58:M58"/>
    <mergeCell ref="C59:M59"/>
    <mergeCell ref="C60:M60"/>
    <mergeCell ref="C61:M61"/>
    <mergeCell ref="C62:M62"/>
    <mergeCell ref="B45:B48"/>
    <mergeCell ref="A53:A58"/>
    <mergeCell ref="A59:A61"/>
    <mergeCell ref="A2:A15"/>
    <mergeCell ref="B14:B15"/>
    <mergeCell ref="A16:A52"/>
    <mergeCell ref="B18:B24"/>
    <mergeCell ref="B25:B28"/>
    <mergeCell ref="B29:B31"/>
    <mergeCell ref="B32:B34"/>
    <mergeCell ref="L40:M40"/>
    <mergeCell ref="D41:E41"/>
    <mergeCell ref="F41:G41"/>
    <mergeCell ref="L41:M41"/>
    <mergeCell ref="B35:B44"/>
    <mergeCell ref="D38:E38"/>
    <mergeCell ref="H41:I41"/>
    <mergeCell ref="J41:K41"/>
    <mergeCell ref="D40:E40"/>
    <mergeCell ref="F40:G40"/>
    <mergeCell ref="H40:I40"/>
    <mergeCell ref="J40:K40"/>
    <mergeCell ref="D36:E36"/>
    <mergeCell ref="D37:E37"/>
    <mergeCell ref="F37:G37"/>
    <mergeCell ref="H37:I37"/>
    <mergeCell ref="L37:M37"/>
    <mergeCell ref="F9:G9"/>
    <mergeCell ref="I9:J9"/>
    <mergeCell ref="F10:G10"/>
    <mergeCell ref="I10:J10"/>
    <mergeCell ref="J30:L30"/>
  </mergeCells>
  <dataValidations count="1">
    <dataValidation type="list" allowBlank="1" showErrorMessage="1" sqref="I7" xr:uid="{00000000-0002-0000-24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400-000001000000}">
          <x14:formula1>
            <xm:f>Desplegables!$I$4:$I$18</xm:f>
          </x14:formula1>
          <xm:sqref>C7</xm:sqref>
        </x14:dataValidation>
        <x14:dataValidation type="list" allowBlank="1" showErrorMessage="1" xr:uid="{00000000-0002-0000-2400-000002000000}">
          <x14:formula1>
            <xm:f>Desplegables!$B$50:$B$52</xm:f>
          </x14:formula1>
          <xm:sqref>G46</xm:sqref>
        </x14:dataValidation>
        <x14:dataValidation type="list" allowBlank="1" showErrorMessage="1" xr:uid="{00000000-0002-0000-2400-000003000000}">
          <x14:formula1>
            <xm:f>Desplegables!$L$24:$L$39</xm:f>
          </x14:formula1>
          <xm:sqref>C14</xm:sqref>
        </x14:dataValidation>
        <x14:dataValidation type="list" allowBlank="1" showErrorMessage="1" xr:uid="{00000000-0002-0000-2400-000004000000}">
          <x14:formula1>
            <xm:f>Desplegables!$B$45:$B$46</xm:f>
          </x14:formula1>
          <xm:sqref>C4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sheetPr>
  <dimension ref="A1:Z1000"/>
  <sheetViews>
    <sheetView view="pageBreakPreview" topLeftCell="A22" zoomScale="60" zoomScaleNormal="100" workbookViewId="0">
      <selection activeCell="C49" sqref="C49:M49"/>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acción'!AF46</f>
        <v>Plan económico distrital decenal ante eventos adversos formulado y presentado para su adopción (Porcentaje/Creciente).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805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806</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808</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t="s">
        <v>866</v>
      </c>
      <c r="G9" s="692"/>
      <c r="H9" s="194"/>
      <c r="I9" s="722" t="s">
        <v>867</v>
      </c>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868</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884" t="s">
        <v>869</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3" t="str">
        <f>'Plan de acción'!C46</f>
        <v>4.1. Mejora en la planeación y coordinación de las políticas económicas a nivel local, distrital y regional</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418</v>
      </c>
      <c r="D14" s="715"/>
      <c r="E14" s="200" t="s">
        <v>439</v>
      </c>
      <c r="F14" s="716" t="s">
        <v>812</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 r="A17" s="739"/>
      <c r="B17" s="181" t="s">
        <v>543</v>
      </c>
      <c r="C17" s="713" t="str">
        <f>'Plan de acción'!AG46</f>
        <v>Sumatoria del porcentaje de avance en la formulación del plan económico distrital decenal ante eventos adversos
Hito 1 (33,3 % entre 2022 y 2024): Formulación del plan.
Hito 2 (33,3 % entre 2024 y 2025): Socialización y retroalimentación del plan.
Hito 3 (33,4 % 2025): Presentación del plan para aprobación del Concejo.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197"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11" t="s">
        <v>649</v>
      </c>
      <c r="E30" s="159"/>
      <c r="F30" s="231" t="s">
        <v>565</v>
      </c>
      <c r="G30" s="211" t="s">
        <v>649</v>
      </c>
      <c r="H30" s="159"/>
      <c r="I30" s="231" t="s">
        <v>567</v>
      </c>
      <c r="J30" s="713" t="s">
        <v>870</v>
      </c>
      <c r="K30" s="666"/>
      <c r="L30" s="712"/>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v>2025</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t="s">
        <v>871</v>
      </c>
      <c r="E37" s="673"/>
      <c r="F37" s="754" t="s">
        <v>872</v>
      </c>
      <c r="G37" s="673"/>
      <c r="H37" s="762">
        <v>1</v>
      </c>
      <c r="I37" s="673"/>
      <c r="J37" s="754" t="s">
        <v>633</v>
      </c>
      <c r="K37" s="673"/>
      <c r="L37" s="762" t="s">
        <v>633</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45"/>
      <c r="D39" s="754" t="s">
        <v>633</v>
      </c>
      <c r="E39" s="673"/>
      <c r="F39" s="754" t="s">
        <v>633</v>
      </c>
      <c r="G39" s="673"/>
      <c r="H39" s="754" t="s">
        <v>633</v>
      </c>
      <c r="I39" s="673"/>
      <c r="J39" s="754" t="s">
        <v>633</v>
      </c>
      <c r="K39" s="673"/>
      <c r="L39" s="762" t="s">
        <v>633</v>
      </c>
      <c r="M39" s="712"/>
      <c r="N39" s="149"/>
      <c r="O39" s="149"/>
      <c r="P39" s="149"/>
      <c r="Q39" s="149"/>
      <c r="R39" s="149"/>
      <c r="S39" s="149"/>
      <c r="T39" s="149"/>
      <c r="U39" s="149"/>
      <c r="V39" s="149"/>
      <c r="W39" s="149"/>
      <c r="X39" s="149"/>
      <c r="Y39" s="149"/>
      <c r="Z39" s="149"/>
    </row>
    <row r="40" spans="1:26" ht="15.75" customHeight="1">
      <c r="A40" s="739"/>
      <c r="B40" s="744"/>
      <c r="C40" s="208"/>
      <c r="D40" s="757" t="s">
        <v>584</v>
      </c>
      <c r="E40" s="758"/>
      <c r="F40" s="757" t="s">
        <v>585</v>
      </c>
      <c r="G40" s="758"/>
      <c r="H40" s="757" t="s">
        <v>586</v>
      </c>
      <c r="I40" s="758"/>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08"/>
      <c r="D41" s="754" t="s">
        <v>633</v>
      </c>
      <c r="E41" s="673"/>
      <c r="F41" s="754" t="s">
        <v>633</v>
      </c>
      <c r="G41" s="673"/>
      <c r="H41" s="754" t="s">
        <v>633</v>
      </c>
      <c r="I41" s="673"/>
      <c r="J41" s="754" t="s">
        <v>633</v>
      </c>
      <c r="K41" s="673"/>
      <c r="L41" s="762" t="s">
        <v>633</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t="s">
        <v>633</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873</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800</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v>2023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783</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747</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tr">
        <f>'Plan de acción'!DX35</f>
        <v>Dirección de Estudios de Desarrollo Económico</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229</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0:M50"/>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25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500-000001000000}">
          <x14:formula1>
            <xm:f>Desplegables!$I$4:$I$18</xm:f>
          </x14:formula1>
          <xm:sqref>C7</xm:sqref>
        </x14:dataValidation>
        <x14:dataValidation type="list" allowBlank="1" showErrorMessage="1" xr:uid="{00000000-0002-0000-2500-000002000000}">
          <x14:formula1>
            <xm:f>Desplegables!$B$50:$B$52</xm:f>
          </x14:formula1>
          <xm:sqref>G46</xm:sqref>
        </x14:dataValidation>
        <x14:dataValidation type="list" allowBlank="1" showErrorMessage="1" xr:uid="{00000000-0002-0000-2500-000003000000}">
          <x14:formula1>
            <xm:f>Desplegables!$L$24:$L$39</xm:f>
          </x14:formula1>
          <xm:sqref>C14</xm:sqref>
        </x14:dataValidation>
        <x14:dataValidation type="list" allowBlank="1" showErrorMessage="1" xr:uid="{00000000-0002-0000-2500-000004000000}">
          <x14:formula1>
            <xm:f>Desplegables!$B$45:$B$46</xm:f>
          </x14:formula1>
          <xm:sqref>C4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70C0"/>
  </sheetPr>
  <dimension ref="A1:Z1000"/>
  <sheetViews>
    <sheetView view="pageBreakPreview" zoomScale="60" zoomScaleNormal="100" workbookViewId="0">
      <selection activeCell="C11" sqref="C11:M11"/>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acción'!AF47</f>
        <v>Actores que establecen conexiones empresariales o de profesionales a través de los servicios de networking públicos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874</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166</v>
      </c>
      <c r="I4" s="711" t="s">
        <v>637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57.75" customHeight="1">
      <c r="A11" s="739"/>
      <c r="B11" s="181" t="s">
        <v>535</v>
      </c>
      <c r="C11" s="713" t="s">
        <v>968</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08" customHeight="1">
      <c r="A12" s="739"/>
      <c r="B12" s="181" t="s">
        <v>537</v>
      </c>
      <c r="C12" s="884" t="s">
        <v>1013</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34.5" customHeight="1">
      <c r="A13" s="739"/>
      <c r="B13" s="181" t="s">
        <v>539</v>
      </c>
      <c r="C13" s="713" t="str">
        <f>'Plan de acción'!C47</f>
        <v>4.2. Incremento de los espacios de interacción entre actores y la generación de ideas en favor de la productividad y competitividad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3" t="s">
        <v>398</v>
      </c>
      <c r="D14" s="715"/>
      <c r="E14" s="200" t="s">
        <v>439</v>
      </c>
      <c r="F14" s="755"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3"/>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acción'!AG47</f>
        <v>Sumatoria de las unidades productivas que establecen conexiones empresariales o de profesionales establecidas a través de los servicios de networking públicos</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4" t="s">
        <v>875</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85">
        <v>0</v>
      </c>
      <c r="E30" s="159"/>
      <c r="F30" s="231" t="s">
        <v>565</v>
      </c>
      <c r="G30" s="285">
        <v>2021</v>
      </c>
      <c r="H30" s="159"/>
      <c r="I30" s="231" t="s">
        <v>567</v>
      </c>
      <c r="J30" s="713" t="s">
        <v>876</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26">
        <v>150</v>
      </c>
      <c r="E37" s="673"/>
      <c r="F37" s="726">
        <v>30</v>
      </c>
      <c r="G37" s="673"/>
      <c r="H37" s="726">
        <v>25</v>
      </c>
      <c r="I37" s="673"/>
      <c r="J37" s="726">
        <v>195</v>
      </c>
      <c r="K37" s="673"/>
      <c r="L37" s="726">
        <v>502</v>
      </c>
      <c r="M37" s="712"/>
      <c r="N37" s="149"/>
      <c r="O37" s="149"/>
      <c r="P37" s="149"/>
      <c r="Q37" s="149"/>
      <c r="R37" s="149"/>
      <c r="S37" s="149"/>
      <c r="T37" s="149"/>
      <c r="U37" s="149"/>
      <c r="V37" s="149"/>
      <c r="W37" s="149"/>
      <c r="X37" s="149"/>
      <c r="Y37" s="149"/>
      <c r="Z37" s="149"/>
    </row>
    <row r="38" spans="1:26" ht="15.75" customHeight="1">
      <c r="A38" s="739"/>
      <c r="B38" s="744"/>
      <c r="C38" s="208"/>
      <c r="D38" s="893" t="s">
        <v>579</v>
      </c>
      <c r="E38" s="702"/>
      <c r="F38" s="893" t="s">
        <v>580</v>
      </c>
      <c r="G38" s="702"/>
      <c r="H38" s="893" t="s">
        <v>581</v>
      </c>
      <c r="I38" s="702"/>
      <c r="J38" s="893" t="s">
        <v>582</v>
      </c>
      <c r="K38" s="702"/>
      <c r="L38" s="893" t="s">
        <v>583</v>
      </c>
      <c r="M38" s="756"/>
      <c r="N38" s="149"/>
      <c r="O38" s="149"/>
      <c r="P38" s="149"/>
      <c r="Q38" s="149"/>
      <c r="R38" s="149"/>
      <c r="S38" s="149"/>
      <c r="T38" s="149"/>
      <c r="U38" s="149"/>
      <c r="V38" s="149"/>
      <c r="W38" s="149"/>
      <c r="X38" s="149"/>
      <c r="Y38" s="149"/>
      <c r="Z38" s="149"/>
    </row>
    <row r="39" spans="1:26" ht="15.75" customHeight="1">
      <c r="A39" s="739"/>
      <c r="B39" s="744"/>
      <c r="C39" s="208"/>
      <c r="D39" s="726">
        <v>165</v>
      </c>
      <c r="E39" s="673"/>
      <c r="F39" s="726">
        <v>30</v>
      </c>
      <c r="G39" s="673"/>
      <c r="H39" s="726">
        <v>35</v>
      </c>
      <c r="I39" s="673"/>
      <c r="J39" s="726">
        <v>230</v>
      </c>
      <c r="K39" s="673"/>
      <c r="L39" s="726">
        <v>555</v>
      </c>
      <c r="M39" s="712"/>
      <c r="N39" s="149"/>
      <c r="O39" s="149"/>
      <c r="P39" s="149"/>
      <c r="Q39" s="149"/>
      <c r="R39" s="149"/>
      <c r="S39" s="149"/>
      <c r="T39" s="149"/>
      <c r="U39" s="149"/>
      <c r="V39" s="149"/>
      <c r="W39" s="149"/>
      <c r="X39" s="149"/>
      <c r="Y39" s="149"/>
      <c r="Z39" s="149"/>
    </row>
    <row r="40" spans="1:26" ht="15.75" customHeight="1">
      <c r="A40" s="739"/>
      <c r="B40" s="744"/>
      <c r="C40" s="208"/>
      <c r="D40" s="893" t="s">
        <v>584</v>
      </c>
      <c r="E40" s="702"/>
      <c r="F40" s="893" t="s">
        <v>585</v>
      </c>
      <c r="G40" s="702"/>
      <c r="H40" s="894" t="s">
        <v>586</v>
      </c>
      <c r="I40" s="758"/>
      <c r="J40" s="894" t="s">
        <v>587</v>
      </c>
      <c r="K40" s="758"/>
      <c r="L40" s="894" t="s">
        <v>588</v>
      </c>
      <c r="M40" s="759"/>
      <c r="N40" s="149"/>
      <c r="O40" s="149"/>
      <c r="P40" s="149"/>
      <c r="Q40" s="149"/>
      <c r="R40" s="149"/>
      <c r="S40" s="149"/>
      <c r="T40" s="149"/>
      <c r="U40" s="149"/>
      <c r="V40" s="149"/>
      <c r="W40" s="149"/>
      <c r="X40" s="149"/>
      <c r="Y40" s="149"/>
      <c r="Z40" s="149"/>
    </row>
    <row r="41" spans="1:26" ht="15.75" customHeight="1">
      <c r="A41" s="739"/>
      <c r="B41" s="744"/>
      <c r="C41" s="208"/>
      <c r="D41" s="726">
        <v>180</v>
      </c>
      <c r="E41" s="673"/>
      <c r="F41" s="726">
        <v>30</v>
      </c>
      <c r="G41" s="673"/>
      <c r="H41" s="726">
        <v>45</v>
      </c>
      <c r="I41" s="673"/>
      <c r="J41" s="726">
        <v>265</v>
      </c>
      <c r="K41" s="673"/>
      <c r="L41" s="726">
        <v>607</v>
      </c>
      <c r="M41" s="712"/>
      <c r="N41" s="149"/>
      <c r="O41" s="149"/>
      <c r="P41" s="149"/>
      <c r="Q41" s="149"/>
      <c r="R41" s="149"/>
      <c r="S41" s="149"/>
      <c r="T41" s="149"/>
      <c r="U41" s="149"/>
      <c r="V41" s="149"/>
      <c r="W41" s="149"/>
      <c r="X41" s="149"/>
      <c r="Y41" s="149"/>
      <c r="Z41" s="149"/>
    </row>
    <row r="42" spans="1:26" ht="15.75" customHeight="1">
      <c r="A42" s="739"/>
      <c r="B42" s="744"/>
      <c r="C42" s="208"/>
      <c r="D42" s="895" t="s">
        <v>589</v>
      </c>
      <c r="E42" s="715"/>
      <c r="F42" s="356"/>
      <c r="G42" s="356"/>
      <c r="H42" s="356"/>
      <c r="I42" s="356"/>
      <c r="J42" s="356"/>
      <c r="K42" s="356"/>
      <c r="L42" s="356"/>
      <c r="M42" s="357"/>
      <c r="N42" s="149"/>
      <c r="O42" s="149"/>
      <c r="P42" s="149"/>
      <c r="Q42" s="149"/>
      <c r="R42" s="149"/>
      <c r="S42" s="149"/>
      <c r="T42" s="149"/>
      <c r="U42" s="149"/>
      <c r="V42" s="149"/>
      <c r="W42" s="149"/>
      <c r="X42" s="149"/>
      <c r="Y42" s="149"/>
      <c r="Z42" s="149"/>
    </row>
    <row r="43" spans="1:26" ht="15.75" customHeight="1">
      <c r="A43" s="739"/>
      <c r="B43" s="744"/>
      <c r="C43" s="208"/>
      <c r="D43" s="726">
        <v>195</v>
      </c>
      <c r="E43" s="673"/>
      <c r="F43" s="358"/>
      <c r="G43" s="358"/>
      <c r="H43" s="359"/>
      <c r="I43" s="360"/>
      <c r="J43" s="360"/>
      <c r="K43" s="360"/>
      <c r="L43" s="360"/>
      <c r="M43" s="361"/>
      <c r="N43" s="149"/>
      <c r="O43" s="149"/>
      <c r="P43" s="149"/>
      <c r="Q43" s="149"/>
      <c r="R43" s="149"/>
      <c r="S43" s="149"/>
      <c r="T43" s="149"/>
      <c r="U43" s="149"/>
      <c r="V43" s="149"/>
      <c r="W43" s="149"/>
      <c r="X43" s="149"/>
      <c r="Y43" s="149"/>
      <c r="Z43" s="149"/>
    </row>
    <row r="44" spans="1:26" ht="15.75" customHeight="1">
      <c r="A44" s="739"/>
      <c r="B44" s="744"/>
      <c r="C44" s="255"/>
      <c r="D44" s="362"/>
      <c r="E44" s="362"/>
      <c r="F44" s="363"/>
      <c r="G44" s="363"/>
      <c r="H44" s="364"/>
      <c r="I44" s="364"/>
      <c r="J44" s="364"/>
      <c r="K44" s="364"/>
      <c r="L44" s="364"/>
      <c r="M44" s="365"/>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877</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876</v>
      </c>
      <c r="D50" s="715"/>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t="s">
        <v>633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878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879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632</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880</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C62:M62"/>
    <mergeCell ref="A16:A52"/>
    <mergeCell ref="A53:A58"/>
    <mergeCell ref="A59:A61"/>
    <mergeCell ref="A2:A15"/>
    <mergeCell ref="B14:B15"/>
    <mergeCell ref="B18:B24"/>
    <mergeCell ref="B25:B28"/>
    <mergeCell ref="B32:B34"/>
    <mergeCell ref="B35:B44"/>
    <mergeCell ref="B45:B48"/>
    <mergeCell ref="C57:M57"/>
    <mergeCell ref="C58:M58"/>
    <mergeCell ref="C59:M59"/>
    <mergeCell ref="C60:M60"/>
    <mergeCell ref="C61:M61"/>
    <mergeCell ref="B8:B10"/>
    <mergeCell ref="C9:D9"/>
    <mergeCell ref="C10:D10"/>
    <mergeCell ref="F9:G9"/>
    <mergeCell ref="I9:J9"/>
    <mergeCell ref="F10:G10"/>
    <mergeCell ref="I10:J10"/>
    <mergeCell ref="D42:E42"/>
    <mergeCell ref="D43:E43"/>
    <mergeCell ref="C55:M55"/>
    <mergeCell ref="C56:M56"/>
    <mergeCell ref="F46:F47"/>
    <mergeCell ref="G46:J47"/>
    <mergeCell ref="L46:M47"/>
    <mergeCell ref="C49:M49"/>
    <mergeCell ref="C50:D50"/>
    <mergeCell ref="C53:M53"/>
    <mergeCell ref="C54:M54"/>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2:M2"/>
    <mergeCell ref="C3:M3"/>
    <mergeCell ref="F4:G4"/>
    <mergeCell ref="I4:M4"/>
    <mergeCell ref="C5:M5"/>
  </mergeCells>
  <dataValidations count="1">
    <dataValidation type="list" allowBlank="1" showErrorMessage="1" sqref="I7" xr:uid="{00000000-0002-0000-26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600-000001000000}">
          <x14:formula1>
            <xm:f>Desplegables!$I$4:$I$18</xm:f>
          </x14:formula1>
          <xm:sqref>C7</xm:sqref>
        </x14:dataValidation>
        <x14:dataValidation type="list" allowBlank="1" showErrorMessage="1" xr:uid="{00000000-0002-0000-2600-000002000000}">
          <x14:formula1>
            <xm:f>Desplegables!$B$50:$B$52</xm:f>
          </x14:formula1>
          <xm:sqref>G46</xm:sqref>
        </x14:dataValidation>
        <x14:dataValidation type="list" allowBlank="1" showErrorMessage="1" xr:uid="{00000000-0002-0000-2600-000003000000}">
          <x14:formula1>
            <xm:f>Desplegables!$L$24:$L$39</xm:f>
          </x14:formula1>
          <xm:sqref>C14</xm:sqref>
        </x14:dataValidation>
        <x14:dataValidation type="list" allowBlank="1" showErrorMessage="1" xr:uid="{00000000-0002-0000-2600-000004000000}">
          <x14:formula1>
            <xm:f>Desplegables!$B$45:$B$46</xm:f>
          </x14:formula1>
          <xm:sqref>C4</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70C0"/>
  </sheetPr>
  <dimension ref="A1:Z1000"/>
  <sheetViews>
    <sheetView view="pageBreakPreview" topLeftCell="A32" zoomScale="60" zoomScaleNormal="130" workbookViewId="0">
      <selection activeCell="C13" sqref="C13:M13"/>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acción'!AF48</f>
        <v>Espacios de coworking públicos en funcionamiento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874</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176</v>
      </c>
      <c r="I4" s="711" t="s">
        <v>881</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56.25" customHeight="1">
      <c r="A11" s="739"/>
      <c r="B11" s="181" t="s">
        <v>535</v>
      </c>
      <c r="C11" s="713" t="s">
        <v>882</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11.75" customHeight="1">
      <c r="A12" s="739"/>
      <c r="B12" s="181" t="s">
        <v>537</v>
      </c>
      <c r="C12" s="884" t="s">
        <v>1023</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acción'!C48</f>
        <v>4.2. Incremento de los espacios de interacción entre actores y la generación de ideas en favor de la productividad y competitividad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400</v>
      </c>
      <c r="D14" s="715"/>
      <c r="E14" s="200" t="s">
        <v>439</v>
      </c>
      <c r="F14" s="716" t="s">
        <v>883</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acción'!AG48</f>
        <v>Sumatoria del número de espacios de coworking públicos en funcionamiento.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2"/>
      <c r="E23" s="210" t="s">
        <v>555</v>
      </c>
      <c r="F23" s="197"/>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32">
        <v>1</v>
      </c>
      <c r="E30" s="228"/>
      <c r="F30" s="229" t="s">
        <v>565</v>
      </c>
      <c r="G30" s="230">
        <v>2022</v>
      </c>
      <c r="H30" s="228"/>
      <c r="I30" s="229" t="s">
        <v>567</v>
      </c>
      <c r="J30" s="754" t="s">
        <v>884</v>
      </c>
      <c r="K30" s="666"/>
      <c r="L30" s="673"/>
      <c r="M30" s="254"/>
      <c r="N30" s="149"/>
      <c r="O30" s="149"/>
      <c r="P30" s="149"/>
      <c r="Q30" s="149"/>
      <c r="R30" s="149"/>
      <c r="S30" s="149"/>
      <c r="T30" s="149"/>
      <c r="U30" s="149"/>
      <c r="V30" s="149"/>
      <c r="W30" s="149"/>
      <c r="X30" s="149"/>
      <c r="Y30" s="149"/>
      <c r="Z30" s="149"/>
    </row>
    <row r="31" spans="1:26" ht="15.75" customHeight="1">
      <c r="A31" s="739"/>
      <c r="B31" s="182"/>
      <c r="C31" s="215"/>
      <c r="D31" s="298"/>
      <c r="E31" s="298"/>
      <c r="F31" s="298"/>
      <c r="G31" s="298"/>
      <c r="H31" s="298"/>
      <c r="I31" s="298"/>
      <c r="J31" s="298"/>
      <c r="K31" s="298"/>
      <c r="L31" s="298"/>
      <c r="M31" s="299"/>
      <c r="N31" s="149"/>
      <c r="O31" s="149"/>
      <c r="P31" s="149"/>
      <c r="Q31" s="149"/>
      <c r="R31" s="149"/>
      <c r="S31" s="149"/>
      <c r="T31" s="149"/>
      <c r="U31" s="149"/>
      <c r="V31" s="149"/>
      <c r="W31" s="149"/>
      <c r="X31" s="149"/>
      <c r="Y31" s="149"/>
      <c r="Z31" s="149"/>
    </row>
    <row r="32" spans="1:26" ht="15.75" customHeight="1">
      <c r="A32" s="739"/>
      <c r="B32" s="743" t="s">
        <v>569</v>
      </c>
      <c r="C32" s="233"/>
      <c r="D32" s="366"/>
      <c r="E32" s="366"/>
      <c r="F32" s="366"/>
      <c r="G32" s="366"/>
      <c r="H32" s="366"/>
      <c r="I32" s="366"/>
      <c r="J32" s="366"/>
      <c r="K32" s="366"/>
      <c r="L32" s="367"/>
      <c r="M32" s="368"/>
      <c r="N32" s="149"/>
      <c r="O32" s="149"/>
      <c r="P32" s="149"/>
      <c r="Q32" s="149"/>
      <c r="R32" s="149"/>
      <c r="S32" s="149"/>
      <c r="T32" s="149"/>
      <c r="U32" s="149"/>
      <c r="V32" s="149"/>
      <c r="W32" s="149"/>
      <c r="X32" s="149"/>
      <c r="Y32" s="149"/>
      <c r="Z32" s="149"/>
    </row>
    <row r="33" spans="1:26" ht="15.75" customHeight="1">
      <c r="A33" s="739"/>
      <c r="B33" s="744"/>
      <c r="C33" s="235" t="s">
        <v>570</v>
      </c>
      <c r="D33" s="230">
        <v>2023</v>
      </c>
      <c r="E33" s="320"/>
      <c r="F33" s="228" t="s">
        <v>571</v>
      </c>
      <c r="G33" s="369" t="s">
        <v>572</v>
      </c>
      <c r="H33" s="320"/>
      <c r="I33" s="229"/>
      <c r="J33" s="320"/>
      <c r="K33" s="320"/>
      <c r="L33" s="370"/>
      <c r="M33" s="371"/>
      <c r="N33" s="149"/>
      <c r="O33" s="149"/>
      <c r="P33" s="149"/>
      <c r="Q33" s="149"/>
      <c r="R33" s="149"/>
      <c r="S33" s="149"/>
      <c r="T33" s="149"/>
      <c r="U33" s="149"/>
      <c r="V33" s="149"/>
      <c r="W33" s="149"/>
      <c r="X33" s="149"/>
      <c r="Y33" s="149"/>
      <c r="Z33" s="149"/>
    </row>
    <row r="34" spans="1:26" ht="15.75" customHeight="1">
      <c r="A34" s="739"/>
      <c r="B34" s="745"/>
      <c r="C34" s="215"/>
      <c r="D34" s="322"/>
      <c r="E34" s="323"/>
      <c r="F34" s="298"/>
      <c r="G34" s="323"/>
      <c r="H34" s="323"/>
      <c r="I34" s="372"/>
      <c r="J34" s="323"/>
      <c r="K34" s="323"/>
      <c r="L34" s="373"/>
      <c r="M34" s="374"/>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26">
        <v>1</v>
      </c>
      <c r="E37" s="673"/>
      <c r="F37" s="726">
        <v>1</v>
      </c>
      <c r="G37" s="673"/>
      <c r="H37" s="726">
        <v>3</v>
      </c>
      <c r="I37" s="673"/>
      <c r="J37" s="726">
        <v>3</v>
      </c>
      <c r="K37" s="673"/>
      <c r="L37" s="726">
        <v>3</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7" t="s">
        <v>580</v>
      </c>
      <c r="G38" s="702"/>
      <c r="H38" s="727" t="s">
        <v>581</v>
      </c>
      <c r="I38" s="702"/>
      <c r="J38" s="727" t="s">
        <v>582</v>
      </c>
      <c r="K38" s="702"/>
      <c r="L38" s="727" t="s">
        <v>583</v>
      </c>
      <c r="M38" s="756"/>
      <c r="N38" s="149"/>
      <c r="O38" s="149"/>
      <c r="P38" s="149"/>
      <c r="Q38" s="149"/>
      <c r="R38" s="149"/>
      <c r="S38" s="149"/>
      <c r="T38" s="149"/>
      <c r="U38" s="149"/>
      <c r="V38" s="149"/>
      <c r="W38" s="149"/>
      <c r="X38" s="149"/>
      <c r="Y38" s="149"/>
      <c r="Z38" s="149"/>
    </row>
    <row r="39" spans="1:26" ht="15.75" customHeight="1">
      <c r="A39" s="739"/>
      <c r="B39" s="744"/>
      <c r="C39" s="208"/>
      <c r="D39" s="726">
        <v>3</v>
      </c>
      <c r="E39" s="673"/>
      <c r="F39" s="726">
        <v>3</v>
      </c>
      <c r="G39" s="673"/>
      <c r="H39" s="726">
        <v>4</v>
      </c>
      <c r="I39" s="673"/>
      <c r="J39" s="726">
        <v>4</v>
      </c>
      <c r="K39" s="673"/>
      <c r="L39" s="726">
        <v>4</v>
      </c>
      <c r="M39" s="712"/>
      <c r="N39" s="149"/>
      <c r="O39" s="149"/>
      <c r="P39" s="149"/>
      <c r="Q39" s="149"/>
      <c r="R39" s="149"/>
      <c r="S39" s="149"/>
      <c r="T39" s="149"/>
      <c r="U39" s="149"/>
      <c r="V39" s="149"/>
      <c r="W39" s="149"/>
      <c r="X39" s="149"/>
      <c r="Y39" s="149"/>
      <c r="Z39" s="149"/>
    </row>
    <row r="40" spans="1:26" ht="15.75" customHeight="1">
      <c r="A40" s="739"/>
      <c r="B40" s="744"/>
      <c r="C40" s="208"/>
      <c r="D40" s="727" t="s">
        <v>584</v>
      </c>
      <c r="E40" s="702"/>
      <c r="F40" s="727" t="s">
        <v>585</v>
      </c>
      <c r="G40" s="702"/>
      <c r="H40" s="757" t="s">
        <v>586</v>
      </c>
      <c r="I40" s="758"/>
      <c r="J40" s="757" t="s">
        <v>587</v>
      </c>
      <c r="K40" s="758"/>
      <c r="L40" s="757" t="s">
        <v>588</v>
      </c>
      <c r="M40" s="759"/>
      <c r="N40" s="149"/>
      <c r="O40" s="149"/>
      <c r="P40" s="149"/>
      <c r="Q40" s="149"/>
      <c r="R40" s="149"/>
      <c r="S40" s="149"/>
      <c r="T40" s="149"/>
      <c r="U40" s="149"/>
      <c r="V40" s="149"/>
      <c r="W40" s="149"/>
      <c r="X40" s="149"/>
      <c r="Y40" s="149"/>
      <c r="Z40" s="149"/>
    </row>
    <row r="41" spans="1:26" ht="15.75" customHeight="1">
      <c r="A41" s="739"/>
      <c r="B41" s="744"/>
      <c r="C41" s="208"/>
      <c r="D41" s="726">
        <v>4</v>
      </c>
      <c r="E41" s="673"/>
      <c r="F41" s="726">
        <v>4</v>
      </c>
      <c r="G41" s="673"/>
      <c r="H41" s="726">
        <v>5</v>
      </c>
      <c r="I41" s="673"/>
      <c r="J41" s="726">
        <v>5</v>
      </c>
      <c r="K41" s="673"/>
      <c r="L41" s="726">
        <v>5</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26">
        <v>5</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23" t="s">
        <v>885</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886</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v>2022</v>
      </c>
      <c r="D52" s="375"/>
      <c r="E52" s="375"/>
      <c r="F52" s="375"/>
      <c r="G52" s="375"/>
      <c r="H52" s="375"/>
      <c r="I52" s="375"/>
      <c r="J52" s="375"/>
      <c r="K52" s="375"/>
      <c r="L52" s="375"/>
      <c r="M52" s="376"/>
      <c r="N52" s="149"/>
      <c r="O52" s="149"/>
      <c r="P52" s="149"/>
      <c r="Q52" s="149"/>
      <c r="R52" s="149"/>
      <c r="S52" s="149"/>
      <c r="T52" s="149"/>
      <c r="U52" s="149"/>
      <c r="V52" s="149"/>
      <c r="W52" s="149"/>
      <c r="X52" s="149"/>
      <c r="Y52" s="149"/>
      <c r="Z52" s="149"/>
    </row>
    <row r="53" spans="1:26" ht="15.75" customHeight="1">
      <c r="A53" s="741" t="s">
        <v>338</v>
      </c>
      <c r="B53" s="269" t="s">
        <v>599</v>
      </c>
      <c r="C53" s="723" t="s">
        <v>600</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23" t="s">
        <v>602</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2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23" t="s">
        <v>602</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23" t="s">
        <v>606</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23" t="s">
        <v>887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2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2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2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882"/>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0:M50"/>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27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700-000001000000}">
          <x14:formula1>
            <xm:f>Desplegables!$I$4:$I$18</xm:f>
          </x14:formula1>
          <xm:sqref>C7</xm:sqref>
        </x14:dataValidation>
        <x14:dataValidation type="list" allowBlank="1" showErrorMessage="1" xr:uid="{00000000-0002-0000-2700-000002000000}">
          <x14:formula1>
            <xm:f>Desplegables!$B$50:$B$52</xm:f>
          </x14:formula1>
          <xm:sqref>G46</xm:sqref>
        </x14:dataValidation>
        <x14:dataValidation type="list" allowBlank="1" showErrorMessage="1" xr:uid="{00000000-0002-0000-2700-000003000000}">
          <x14:formula1>
            <xm:f>Desplegables!$L$24:$L$39</xm:f>
          </x14:formula1>
          <xm:sqref>C14</xm:sqref>
        </x14:dataValidation>
        <x14:dataValidation type="list" allowBlank="1" showErrorMessage="1" xr:uid="{00000000-0002-0000-2700-000004000000}">
          <x14:formula1>
            <xm:f>Desplegables!$B$45:$B$46</xm:f>
          </x14:formula1>
          <xm:sqref>C4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70C0"/>
  </sheetPr>
  <dimension ref="A1:Z1000"/>
  <sheetViews>
    <sheetView view="pageBreakPreview" topLeftCell="A12" zoomScale="60" zoomScaleNormal="100"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acción'!AF49</f>
        <v>Consultorios empresariales acompañados y/o articulados en el marco de la estrategia (Número/Constante).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874</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176</v>
      </c>
      <c r="I4" s="711" t="s">
        <v>881</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713" t="s">
        <v>888</v>
      </c>
      <c r="D11" s="666"/>
      <c r="E11" s="666"/>
      <c r="F11" s="666"/>
      <c r="G11" s="666"/>
      <c r="H11" s="666"/>
      <c r="I11" s="666"/>
      <c r="J11" s="666"/>
      <c r="K11" s="666"/>
      <c r="L11" s="666"/>
      <c r="M11" s="712"/>
      <c r="N11" s="149"/>
      <c r="O11" s="149"/>
      <c r="P11" s="149"/>
      <c r="Q11" s="149"/>
      <c r="R11" s="149"/>
      <c r="S11" s="149"/>
      <c r="T11" s="149"/>
      <c r="U11" s="149"/>
      <c r="V11" s="149"/>
      <c r="W11" s="149"/>
      <c r="X11" s="149"/>
      <c r="Y11" s="149"/>
      <c r="Z11" s="149"/>
    </row>
    <row r="12" spans="1:26" ht="15.75">
      <c r="A12" s="739"/>
      <c r="B12" s="181" t="s">
        <v>537</v>
      </c>
      <c r="C12" s="884" t="s">
        <v>889</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acción'!C49</f>
        <v>4.2. Incremento de los espacios de interacción entre actores y la generación de ideas en favor de la productividad y competitividad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400</v>
      </c>
      <c r="D14" s="715"/>
      <c r="E14" s="200" t="s">
        <v>439</v>
      </c>
      <c r="F14" s="716" t="s">
        <v>883</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acción'!AG49</f>
        <v>Sumatoria del número de consultorios empresariales acompañados y/o articulados en el marco de la estrategia.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2" t="s">
        <v>890</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643</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48"/>
      <c r="E29" s="248"/>
      <c r="F29" s="248"/>
      <c r="G29" s="248"/>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05">
        <v>1</v>
      </c>
      <c r="E30" s="228"/>
      <c r="F30" s="229" t="s">
        <v>565</v>
      </c>
      <c r="G30" s="285">
        <v>2022</v>
      </c>
      <c r="H30" s="159"/>
      <c r="I30" s="231" t="s">
        <v>567</v>
      </c>
      <c r="J30" s="886" t="s">
        <v>891</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1</v>
      </c>
      <c r="E37" s="673"/>
      <c r="F37" s="754">
        <v>1</v>
      </c>
      <c r="G37" s="673"/>
      <c r="H37" s="754">
        <v>2</v>
      </c>
      <c r="I37" s="673"/>
      <c r="J37" s="754">
        <v>2</v>
      </c>
      <c r="K37" s="673"/>
      <c r="L37" s="754">
        <v>3</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54">
        <v>4</v>
      </c>
      <c r="E39" s="673"/>
      <c r="F39" s="754">
        <v>4</v>
      </c>
      <c r="G39" s="673"/>
      <c r="H39" s="754">
        <v>4</v>
      </c>
      <c r="I39" s="673"/>
      <c r="J39" s="754">
        <v>4</v>
      </c>
      <c r="K39" s="673"/>
      <c r="L39" s="754">
        <v>4</v>
      </c>
      <c r="M39" s="673"/>
      <c r="N39" s="149"/>
      <c r="O39" s="149"/>
      <c r="P39" s="149"/>
      <c r="Q39" s="149"/>
      <c r="R39" s="149"/>
      <c r="S39" s="149"/>
      <c r="T39" s="149"/>
      <c r="U39" s="149"/>
      <c r="V39" s="149"/>
      <c r="W39" s="149"/>
      <c r="X39" s="149"/>
      <c r="Y39" s="149"/>
      <c r="Z39" s="149"/>
    </row>
    <row r="40" spans="1:26" ht="15.75" customHeight="1">
      <c r="A40" s="739"/>
      <c r="B40" s="744"/>
      <c r="C40" s="208"/>
      <c r="D40" s="728" t="s">
        <v>584</v>
      </c>
      <c r="E40" s="729"/>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54">
        <v>4</v>
      </c>
      <c r="E41" s="673"/>
      <c r="F41" s="754">
        <v>4</v>
      </c>
      <c r="G41" s="673"/>
      <c r="H41" s="754">
        <v>4</v>
      </c>
      <c r="I41" s="673"/>
      <c r="J41" s="754">
        <v>4</v>
      </c>
      <c r="K41" s="673"/>
      <c r="L41" s="754">
        <v>4</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4</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892</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886" t="s">
        <v>893</v>
      </c>
      <c r="D50" s="666"/>
      <c r="E50" s="666"/>
      <c r="F50" s="666"/>
      <c r="G50" s="666"/>
      <c r="H50" s="666"/>
      <c r="I50" s="666"/>
      <c r="J50" s="666"/>
      <c r="K50" s="666"/>
      <c r="L50" s="666"/>
      <c r="M50" s="673"/>
      <c r="N50" s="149"/>
      <c r="O50" s="149"/>
      <c r="P50" s="149"/>
      <c r="Q50" s="149"/>
      <c r="R50" s="149"/>
      <c r="S50" s="149"/>
      <c r="T50" s="149"/>
      <c r="U50" s="149"/>
      <c r="V50" s="149"/>
      <c r="W50" s="149"/>
      <c r="X50" s="149"/>
      <c r="Y50" s="149"/>
      <c r="Z50" s="149"/>
    </row>
    <row r="51" spans="1:26" ht="15.75" customHeight="1">
      <c r="A51" s="739"/>
      <c r="B51" s="181" t="s">
        <v>597</v>
      </c>
      <c r="C51" s="713">
        <v>90</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40"/>
      <c r="B52" s="181" t="s">
        <v>598</v>
      </c>
      <c r="C52" s="723">
        <v>2022</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1" t="s">
        <v>338</v>
      </c>
      <c r="B53" s="269" t="s">
        <v>599</v>
      </c>
      <c r="C53" s="713" t="s">
        <v>894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776</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tr">
        <f>'Plan de acción'!DX18</f>
        <v>Subdirección de Innovación y Productividad</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673</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23" t="s">
        <v>674</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4">
    <mergeCell ref="C60:M60"/>
    <mergeCell ref="C61:M61"/>
    <mergeCell ref="C62:M62"/>
    <mergeCell ref="C11:M11"/>
    <mergeCell ref="C12:M12"/>
    <mergeCell ref="C55:M55"/>
    <mergeCell ref="C56:M56"/>
    <mergeCell ref="C57:M57"/>
    <mergeCell ref="C58:M58"/>
    <mergeCell ref="C59:M59"/>
    <mergeCell ref="D42:E42"/>
    <mergeCell ref="D43:E43"/>
    <mergeCell ref="C53:M53"/>
    <mergeCell ref="C54:M54"/>
    <mergeCell ref="F46:F47"/>
    <mergeCell ref="G46:J47"/>
    <mergeCell ref="A16:A52"/>
    <mergeCell ref="A53:A58"/>
    <mergeCell ref="A59:A61"/>
    <mergeCell ref="A2:A15"/>
    <mergeCell ref="B14:B15"/>
    <mergeCell ref="B18:B24"/>
    <mergeCell ref="B25:B28"/>
    <mergeCell ref="B32:B34"/>
    <mergeCell ref="B35:B44"/>
    <mergeCell ref="B45:B48"/>
    <mergeCell ref="B8:B10"/>
    <mergeCell ref="L46:M47"/>
    <mergeCell ref="C49:M49"/>
    <mergeCell ref="C50:M50"/>
    <mergeCell ref="C51:M51"/>
    <mergeCell ref="C52:M52"/>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28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800-000001000000}">
          <x14:formula1>
            <xm:f>Desplegables!$I$4:$I$18</xm:f>
          </x14:formula1>
          <xm:sqref>C7</xm:sqref>
        </x14:dataValidation>
        <x14:dataValidation type="list" allowBlank="1" showErrorMessage="1" xr:uid="{00000000-0002-0000-2800-000002000000}">
          <x14:formula1>
            <xm:f>Desplegables!$B$50:$B$52</xm:f>
          </x14:formula1>
          <xm:sqref>G46</xm:sqref>
        </x14:dataValidation>
        <x14:dataValidation type="list" allowBlank="1" showErrorMessage="1" xr:uid="{00000000-0002-0000-2800-000003000000}">
          <x14:formula1>
            <xm:f>Desplegables!$L$24:$L$39</xm:f>
          </x14:formula1>
          <xm:sqref>C14</xm:sqref>
        </x14:dataValidation>
        <x14:dataValidation type="list" allowBlank="1" showErrorMessage="1" xr:uid="{00000000-0002-0000-2800-000004000000}">
          <x14:formula1>
            <xm:f>Desplegables!$B$45:$B$46</xm:f>
          </x14:formula1>
          <xm:sqref>C4</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70C0"/>
  </sheetPr>
  <dimension ref="A1:Z1000"/>
  <sheetViews>
    <sheetView view="pageBreakPreview" topLeftCell="A12" zoomScale="60" zoomScaleNormal="100"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acción'!AF50</f>
        <v>Gremios y/o asociaciones empresariales acompañadas y/o articuladas por el sector desarrollo económico.</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874</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177</v>
      </c>
      <c r="I4" s="711" t="s">
        <v>625</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626</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884" t="s">
        <v>895</v>
      </c>
      <c r="D11" s="669"/>
      <c r="E11" s="669"/>
      <c r="F11" s="669"/>
      <c r="G11" s="669"/>
      <c r="H11" s="669"/>
      <c r="I11" s="669"/>
      <c r="J11" s="669"/>
      <c r="K11" s="669"/>
      <c r="L11" s="669"/>
      <c r="M11" s="737"/>
      <c r="N11" s="149"/>
      <c r="O11" s="149"/>
      <c r="P11" s="149"/>
      <c r="Q11" s="149"/>
      <c r="R11" s="149"/>
      <c r="S11" s="149"/>
      <c r="T11" s="149"/>
      <c r="U11" s="149"/>
      <c r="V11" s="149"/>
      <c r="W11" s="149"/>
      <c r="X11" s="149"/>
      <c r="Y11" s="149"/>
      <c r="Z11" s="149"/>
    </row>
    <row r="12" spans="1:26" ht="15.75">
      <c r="A12" s="739"/>
      <c r="B12" s="181" t="s">
        <v>537</v>
      </c>
      <c r="C12" s="884" t="s">
        <v>896</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acción'!C50</f>
        <v>4.2. Incremento de los espacios de interacción entre actores y la generación de ideas en favor de la productividad y competitividad de la ciudad.</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541</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acción'!AG50</f>
        <v>Sumatoria del número de gremios y/o asociaciones empresariales acompañadas y/o articuladas por el sector desarrollo económico.</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2" t="s">
        <v>897</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643</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48"/>
      <c r="K29" s="248"/>
      <c r="L29" s="248"/>
      <c r="M29" s="225"/>
      <c r="N29" s="149"/>
      <c r="O29" s="149"/>
      <c r="P29" s="149"/>
      <c r="Q29" s="149"/>
      <c r="R29" s="149"/>
      <c r="S29" s="149"/>
      <c r="T29" s="149"/>
      <c r="U29" s="149"/>
      <c r="V29" s="149"/>
      <c r="W29" s="149"/>
      <c r="X29" s="149"/>
      <c r="Y29" s="149"/>
      <c r="Z29" s="149"/>
    </row>
    <row r="30" spans="1:26" ht="15.75" customHeight="1">
      <c r="A30" s="739"/>
      <c r="B30" s="222"/>
      <c r="C30" s="226" t="s">
        <v>564</v>
      </c>
      <c r="D30" s="305">
        <v>3</v>
      </c>
      <c r="E30" s="228"/>
      <c r="F30" s="229" t="s">
        <v>565</v>
      </c>
      <c r="G30" s="285">
        <v>2022</v>
      </c>
      <c r="H30" s="159"/>
      <c r="I30" s="231" t="s">
        <v>567</v>
      </c>
      <c r="J30" s="754" t="s">
        <v>898</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54">
        <v>3</v>
      </c>
      <c r="E37" s="673"/>
      <c r="F37" s="754">
        <v>3</v>
      </c>
      <c r="G37" s="673"/>
      <c r="H37" s="754">
        <v>3</v>
      </c>
      <c r="I37" s="673"/>
      <c r="J37" s="754">
        <v>4</v>
      </c>
      <c r="K37" s="673"/>
      <c r="L37" s="754">
        <v>5</v>
      </c>
      <c r="M37" s="712"/>
      <c r="N37" s="149"/>
      <c r="O37" s="149"/>
      <c r="P37" s="149"/>
      <c r="Q37" s="149"/>
      <c r="R37" s="149"/>
      <c r="S37" s="149"/>
      <c r="T37" s="149"/>
      <c r="U37" s="149"/>
      <c r="V37" s="149"/>
      <c r="W37" s="149"/>
      <c r="X37" s="149"/>
      <c r="Y37" s="149"/>
      <c r="Z37" s="149"/>
    </row>
    <row r="38" spans="1:26" ht="15.75" customHeight="1">
      <c r="A38" s="739"/>
      <c r="B38" s="744"/>
      <c r="C38" s="208"/>
      <c r="D38" s="727" t="s">
        <v>579</v>
      </c>
      <c r="E38" s="702"/>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08"/>
      <c r="D39" s="754">
        <v>6</v>
      </c>
      <c r="E39" s="673"/>
      <c r="F39" s="754">
        <v>6</v>
      </c>
      <c r="G39" s="673"/>
      <c r="H39" s="754">
        <v>6</v>
      </c>
      <c r="I39" s="673"/>
      <c r="J39" s="754">
        <v>6</v>
      </c>
      <c r="K39" s="673"/>
      <c r="L39" s="754">
        <v>6</v>
      </c>
      <c r="M39" s="673"/>
      <c r="N39" s="149"/>
      <c r="O39" s="149"/>
      <c r="P39" s="149"/>
      <c r="Q39" s="149"/>
      <c r="R39" s="149"/>
      <c r="S39" s="149"/>
      <c r="T39" s="149"/>
      <c r="U39" s="149"/>
      <c r="V39" s="149"/>
      <c r="W39" s="149"/>
      <c r="X39" s="149"/>
      <c r="Y39" s="149"/>
      <c r="Z39" s="149"/>
    </row>
    <row r="40" spans="1:26" ht="15.75" customHeight="1">
      <c r="A40" s="739"/>
      <c r="B40" s="744"/>
      <c r="C40" s="208"/>
      <c r="D40" s="728" t="s">
        <v>584</v>
      </c>
      <c r="E40" s="729"/>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54">
        <v>6</v>
      </c>
      <c r="E41" s="673"/>
      <c r="F41" s="754">
        <v>6</v>
      </c>
      <c r="G41" s="673"/>
      <c r="H41" s="754">
        <v>6</v>
      </c>
      <c r="I41" s="673"/>
      <c r="J41" s="754">
        <v>6</v>
      </c>
      <c r="K41" s="673"/>
      <c r="L41" s="754">
        <v>6</v>
      </c>
      <c r="M41" s="673"/>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54">
        <v>6</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899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 r="A50" s="739"/>
      <c r="B50" s="181" t="s">
        <v>595</v>
      </c>
      <c r="C50" s="331" t="s">
        <v>181</v>
      </c>
      <c r="D50" s="283"/>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v>2022</v>
      </c>
      <c r="D52" s="375"/>
      <c r="E52" s="375"/>
      <c r="F52" s="375"/>
      <c r="G52" s="375"/>
      <c r="H52" s="375"/>
      <c r="I52" s="375"/>
      <c r="J52" s="375"/>
      <c r="K52" s="375"/>
      <c r="L52" s="375"/>
      <c r="M52" s="376"/>
      <c r="N52" s="149"/>
      <c r="O52" s="149"/>
      <c r="P52" s="149"/>
      <c r="Q52" s="149"/>
      <c r="R52" s="149"/>
      <c r="S52" s="149"/>
      <c r="T52" s="149"/>
      <c r="U52" s="149"/>
      <c r="V52" s="149"/>
      <c r="W52" s="149"/>
      <c r="X52" s="149"/>
      <c r="Y52" s="149"/>
      <c r="Z52" s="149"/>
    </row>
    <row r="53" spans="1:26" ht="15.75" customHeight="1">
      <c r="A53" s="741" t="s">
        <v>338</v>
      </c>
      <c r="B53" s="269" t="s">
        <v>599</v>
      </c>
      <c r="C53" s="713" t="s">
        <v>182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678</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181</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184</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t="s">
        <v>183</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679</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680</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A16:A52"/>
    <mergeCell ref="A53:A58"/>
    <mergeCell ref="A59:A61"/>
    <mergeCell ref="A2:A15"/>
    <mergeCell ref="B14:B15"/>
    <mergeCell ref="B18:B24"/>
    <mergeCell ref="B25:B28"/>
    <mergeCell ref="B32:B34"/>
    <mergeCell ref="B35:B44"/>
    <mergeCell ref="B45:B48"/>
    <mergeCell ref="B8:B10"/>
    <mergeCell ref="C58:M58"/>
    <mergeCell ref="C59:M59"/>
    <mergeCell ref="C60:M60"/>
    <mergeCell ref="C61:M61"/>
    <mergeCell ref="C62:M62"/>
    <mergeCell ref="D42:E42"/>
    <mergeCell ref="D43:E43"/>
    <mergeCell ref="C56:M56"/>
    <mergeCell ref="C57:M57"/>
    <mergeCell ref="F46:F47"/>
    <mergeCell ref="G46:J47"/>
    <mergeCell ref="L46:M47"/>
    <mergeCell ref="C49:M49"/>
    <mergeCell ref="C53:M53"/>
    <mergeCell ref="C54:M54"/>
    <mergeCell ref="C55:M55"/>
    <mergeCell ref="D41:E41"/>
    <mergeCell ref="F41:G41"/>
    <mergeCell ref="H41:I41"/>
    <mergeCell ref="J41:K41"/>
    <mergeCell ref="L41:M41"/>
    <mergeCell ref="D40:E40"/>
    <mergeCell ref="F40:G40"/>
    <mergeCell ref="H40:I40"/>
    <mergeCell ref="J40:K40"/>
    <mergeCell ref="L40:M40"/>
    <mergeCell ref="J39:K39"/>
    <mergeCell ref="L39:M39"/>
    <mergeCell ref="D37:E37"/>
    <mergeCell ref="D38:E38"/>
    <mergeCell ref="F38:G38"/>
    <mergeCell ref="H38:I38"/>
    <mergeCell ref="J38:K38"/>
    <mergeCell ref="L38:M38"/>
    <mergeCell ref="D39:E39"/>
    <mergeCell ref="F39:G39"/>
    <mergeCell ref="H39:I39"/>
    <mergeCell ref="C16:M16"/>
    <mergeCell ref="C17:M17"/>
    <mergeCell ref="F23:L23"/>
    <mergeCell ref="J30:L30"/>
    <mergeCell ref="H37:I37"/>
    <mergeCell ref="J37:K37"/>
    <mergeCell ref="D36:E36"/>
    <mergeCell ref="F36:G36"/>
    <mergeCell ref="H36:I36"/>
    <mergeCell ref="J36:K36"/>
    <mergeCell ref="L36:M36"/>
    <mergeCell ref="F37:G37"/>
    <mergeCell ref="L37:M37"/>
    <mergeCell ref="C6:M6"/>
    <mergeCell ref="C13:M13"/>
    <mergeCell ref="C14:D14"/>
    <mergeCell ref="F14:M14"/>
    <mergeCell ref="C15:M15"/>
    <mergeCell ref="C7:D7"/>
    <mergeCell ref="I7:M7"/>
    <mergeCell ref="C11:M11"/>
    <mergeCell ref="C12:M12"/>
    <mergeCell ref="C9:D9"/>
    <mergeCell ref="C10:D10"/>
    <mergeCell ref="F9:G9"/>
    <mergeCell ref="I9:J9"/>
    <mergeCell ref="F10:G10"/>
    <mergeCell ref="I10:J10"/>
    <mergeCell ref="C2:M2"/>
    <mergeCell ref="C3:M3"/>
    <mergeCell ref="F4:G4"/>
    <mergeCell ref="I4:M4"/>
    <mergeCell ref="C5:M5"/>
  </mergeCells>
  <dataValidations count="1">
    <dataValidation type="list" allowBlank="1" showErrorMessage="1" sqref="I7" xr:uid="{00000000-0002-0000-29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900-000001000000}">
          <x14:formula1>
            <xm:f>Desplegables!$I$4:$I$18</xm:f>
          </x14:formula1>
          <xm:sqref>C7</xm:sqref>
        </x14:dataValidation>
        <x14:dataValidation type="list" allowBlank="1" showErrorMessage="1" xr:uid="{00000000-0002-0000-2900-000002000000}">
          <x14:formula1>
            <xm:f>Desplegables!$B$50:$B$52</xm:f>
          </x14:formula1>
          <xm:sqref>G46</xm:sqref>
        </x14:dataValidation>
        <x14:dataValidation type="list" allowBlank="1" showErrorMessage="1" xr:uid="{00000000-0002-0000-2900-000003000000}">
          <x14:formula1>
            <xm:f>Desplegables!$L$24:$L$39</xm:f>
          </x14:formula1>
          <xm:sqref>C14</xm:sqref>
        </x14:dataValidation>
        <x14:dataValidation type="list" allowBlank="1" showErrorMessage="1" xr:uid="{00000000-0002-0000-2900-000004000000}">
          <x14:formula1>
            <xm:f>Desplegables!$B$45:$B$46</xm:f>
          </x14:formula1>
          <xm:sqref>C4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70C0"/>
  </sheetPr>
  <dimension ref="A1:Z1000"/>
  <sheetViews>
    <sheetView view="pageBreakPreview" topLeftCell="B20" zoomScale="60" zoomScaleNormal="100" workbookViewId="0">
      <selection activeCell="C2" sqref="C2:M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acción'!AF51</f>
        <v>Plataforma digital para la conexión de oferta y demanda de bienes y servicios de origen local en el marco de "Hecho en Bogotá" creada, implementada y actualizada (Porcentaje/Constante).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900</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169</v>
      </c>
      <c r="I4" s="711" t="s">
        <v>684</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884" t="s">
        <v>983</v>
      </c>
      <c r="D11" s="669"/>
      <c r="E11" s="669"/>
      <c r="F11" s="669"/>
      <c r="G11" s="669"/>
      <c r="H11" s="669"/>
      <c r="I11" s="669"/>
      <c r="J11" s="669"/>
      <c r="K11" s="669"/>
      <c r="L11" s="669"/>
      <c r="M11" s="737"/>
      <c r="N11" s="149"/>
      <c r="O11" s="149"/>
      <c r="P11" s="149"/>
      <c r="Q11" s="149"/>
      <c r="R11" s="149"/>
      <c r="S11" s="149"/>
      <c r="T11" s="149"/>
      <c r="U11" s="149"/>
      <c r="V11" s="149"/>
      <c r="W11" s="149"/>
      <c r="X11" s="149"/>
      <c r="Y11" s="149"/>
      <c r="Z11" s="149"/>
    </row>
    <row r="12" spans="1:26" ht="15.75">
      <c r="A12" s="739"/>
      <c r="B12" s="181" t="s">
        <v>537</v>
      </c>
      <c r="C12" s="884" t="s">
        <v>990</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3" t="str">
        <f>'Plan de acción'!C51</f>
        <v>4.3. Aumento de las conexiones entre las unidades productivas y los actores de la cadena de producción y comercialización.</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665</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3"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23.75" customHeight="1">
      <c r="A17" s="739"/>
      <c r="B17" s="181" t="s">
        <v>543</v>
      </c>
      <c r="C17" s="723" t="str">
        <f>'Plan de acción'!AG51</f>
        <v>Sumatoria del porcentaje de avance de las etapas: desarrollo, pruebas, puesta en producción, modificaciones, creación de módulos y actualización de datos de usuarios de la plataforma digital para la conexión del ecosistema, oferta y demanda de bienes y servicios.
Hito 1 (2023): Implementación de la plataforma (desarrollo, pruebas y puesta en marcha) (50%)
Hito 2 (entre 2024 y 2026): Modificaciones, creación de módulos y actualización de datos (80%)
Hito 3 (entre 2027 y 2038): Actualización semestral de datos de usuarios registrados en la plataforma (100%)</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197"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334">
        <v>0</v>
      </c>
      <c r="E30" s="228"/>
      <c r="F30" s="229" t="s">
        <v>565</v>
      </c>
      <c r="G30" s="285">
        <v>2022</v>
      </c>
      <c r="H30" s="228"/>
      <c r="I30" s="229" t="s">
        <v>567</v>
      </c>
      <c r="J30" s="754" t="s">
        <v>980</v>
      </c>
      <c r="K30" s="666"/>
      <c r="L30" s="673"/>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7" t="s">
        <v>574</v>
      </c>
      <c r="E36" s="702"/>
      <c r="F36" s="727" t="s">
        <v>575</v>
      </c>
      <c r="G36" s="702"/>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08"/>
      <c r="D37" s="762">
        <v>0.5</v>
      </c>
      <c r="E37" s="673"/>
      <c r="F37" s="762">
        <v>0.6</v>
      </c>
      <c r="G37" s="673"/>
      <c r="H37" s="762">
        <v>0.7</v>
      </c>
      <c r="I37" s="673"/>
      <c r="J37" s="762">
        <v>0.8</v>
      </c>
      <c r="K37" s="673"/>
      <c r="L37" s="762">
        <v>1</v>
      </c>
      <c r="M37" s="712"/>
      <c r="N37" s="149"/>
      <c r="O37" s="149"/>
      <c r="P37" s="149"/>
      <c r="Q37" s="149"/>
      <c r="R37" s="149"/>
      <c r="S37" s="149"/>
      <c r="T37" s="149"/>
      <c r="U37" s="149"/>
      <c r="V37" s="149"/>
      <c r="W37" s="149"/>
      <c r="X37" s="149"/>
      <c r="Y37" s="149"/>
      <c r="Z37" s="149"/>
    </row>
    <row r="38" spans="1:26" ht="15.75" customHeight="1">
      <c r="A38" s="739"/>
      <c r="B38" s="744"/>
      <c r="C38" s="208"/>
      <c r="D38" s="728" t="s">
        <v>579</v>
      </c>
      <c r="E38" s="729"/>
      <c r="F38" s="728" t="s">
        <v>580</v>
      </c>
      <c r="G38" s="729"/>
      <c r="H38" s="728" t="s">
        <v>581</v>
      </c>
      <c r="I38" s="729"/>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245"/>
      <c r="D39" s="762">
        <v>1</v>
      </c>
      <c r="E39" s="673"/>
      <c r="F39" s="762">
        <v>1</v>
      </c>
      <c r="G39" s="673"/>
      <c r="H39" s="762">
        <v>1</v>
      </c>
      <c r="I39" s="673"/>
      <c r="J39" s="762">
        <v>1</v>
      </c>
      <c r="K39" s="673"/>
      <c r="L39" s="762">
        <v>1</v>
      </c>
      <c r="M39" s="712"/>
      <c r="N39" s="149"/>
      <c r="O39" s="149"/>
      <c r="P39" s="149"/>
      <c r="Q39" s="149"/>
      <c r="R39" s="149"/>
      <c r="S39" s="149"/>
      <c r="T39" s="149"/>
      <c r="U39" s="149"/>
      <c r="V39" s="149"/>
      <c r="W39" s="149"/>
      <c r="X39" s="149"/>
      <c r="Y39" s="149"/>
      <c r="Z39" s="149"/>
    </row>
    <row r="40" spans="1:26" ht="15.75" customHeight="1">
      <c r="A40" s="739"/>
      <c r="B40" s="744"/>
      <c r="C40" s="208"/>
      <c r="D40" s="731" t="s">
        <v>584</v>
      </c>
      <c r="E40" s="732"/>
      <c r="F40" s="731" t="s">
        <v>585</v>
      </c>
      <c r="G40" s="732"/>
      <c r="H40" s="731" t="s">
        <v>586</v>
      </c>
      <c r="I40" s="732"/>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245"/>
      <c r="D41" s="762">
        <v>1</v>
      </c>
      <c r="E41" s="673"/>
      <c r="F41" s="762">
        <v>1</v>
      </c>
      <c r="G41" s="673"/>
      <c r="H41" s="762">
        <v>1</v>
      </c>
      <c r="I41" s="673"/>
      <c r="J41" s="762">
        <v>1</v>
      </c>
      <c r="K41" s="673"/>
      <c r="L41" s="762">
        <v>1</v>
      </c>
      <c r="M41" s="712"/>
      <c r="N41" s="149"/>
      <c r="O41" s="149"/>
      <c r="P41" s="149"/>
      <c r="Q41" s="149"/>
      <c r="R41" s="149"/>
      <c r="S41" s="149"/>
      <c r="T41" s="149"/>
      <c r="U41" s="149"/>
      <c r="V41" s="149"/>
      <c r="W41" s="149"/>
      <c r="X41" s="149"/>
      <c r="Y41" s="149"/>
      <c r="Z41" s="149"/>
    </row>
    <row r="42" spans="1:26" ht="15.75" customHeight="1">
      <c r="A42" s="739"/>
      <c r="B42" s="744"/>
      <c r="C42" s="20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208"/>
      <c r="D43" s="762">
        <v>1</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256"/>
      <c r="E44" s="257"/>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713" t="s">
        <v>901</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980</v>
      </c>
      <c r="D50" s="715"/>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v>2022</v>
      </c>
      <c r="D52" s="375"/>
      <c r="E52" s="375"/>
      <c r="F52" s="375"/>
      <c r="G52" s="375"/>
      <c r="H52" s="375"/>
      <c r="I52" s="375"/>
      <c r="J52" s="375"/>
      <c r="K52" s="375"/>
      <c r="L52" s="375"/>
      <c r="M52" s="376"/>
      <c r="N52" s="149"/>
      <c r="O52" s="149"/>
      <c r="P52" s="149"/>
      <c r="Q52" s="149"/>
      <c r="R52" s="149"/>
      <c r="S52" s="149"/>
      <c r="T52" s="149"/>
      <c r="U52" s="149"/>
      <c r="V52" s="149"/>
      <c r="W52" s="149"/>
      <c r="X52" s="149"/>
      <c r="Y52" s="149"/>
      <c r="Z52" s="149"/>
    </row>
    <row r="53" spans="1:26" ht="15.75" customHeight="1">
      <c r="A53" s="741" t="s">
        <v>338</v>
      </c>
      <c r="B53" s="269" t="s">
        <v>599</v>
      </c>
      <c r="C53" s="723" t="s">
        <v>902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23" t="s">
        <v>903</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2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23" t="s">
        <v>596</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23" t="s">
        <v>606</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2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7:D7"/>
    <mergeCell ref="I7:M7"/>
    <mergeCell ref="D36:E36"/>
    <mergeCell ref="D37:E37"/>
    <mergeCell ref="F37:G37"/>
    <mergeCell ref="H37:I37"/>
    <mergeCell ref="J37:K37"/>
    <mergeCell ref="F36:G36"/>
    <mergeCell ref="H36:I36"/>
    <mergeCell ref="J36:K36"/>
    <mergeCell ref="L36:M36"/>
    <mergeCell ref="C17:M17"/>
    <mergeCell ref="G46:J47"/>
    <mergeCell ref="L46:M47"/>
    <mergeCell ref="C2:M2"/>
    <mergeCell ref="C3:M3"/>
    <mergeCell ref="F4:G4"/>
    <mergeCell ref="I4:M4"/>
    <mergeCell ref="C5:M5"/>
    <mergeCell ref="C6:M6"/>
    <mergeCell ref="C13:M13"/>
    <mergeCell ref="F38:G38"/>
    <mergeCell ref="H38:I38"/>
    <mergeCell ref="D39:E39"/>
    <mergeCell ref="F39:G39"/>
    <mergeCell ref="H39:I39"/>
    <mergeCell ref="J39:K39"/>
    <mergeCell ref="L39:M39"/>
    <mergeCell ref="C62:M62"/>
    <mergeCell ref="C53:M53"/>
    <mergeCell ref="C54:M54"/>
    <mergeCell ref="C55:M55"/>
    <mergeCell ref="C56:M56"/>
    <mergeCell ref="C57:M57"/>
    <mergeCell ref="C58:M58"/>
    <mergeCell ref="C59:M59"/>
    <mergeCell ref="C60:M60"/>
    <mergeCell ref="C61:M61"/>
    <mergeCell ref="A53:A58"/>
    <mergeCell ref="A59:A61"/>
    <mergeCell ref="A2:A15"/>
    <mergeCell ref="B14:B15"/>
    <mergeCell ref="B18:B24"/>
    <mergeCell ref="B25:B28"/>
    <mergeCell ref="B32:B34"/>
    <mergeCell ref="B35:B44"/>
    <mergeCell ref="B45:B48"/>
    <mergeCell ref="A16:A52"/>
    <mergeCell ref="B8:B10"/>
    <mergeCell ref="C49:M49"/>
    <mergeCell ref="C50:D50"/>
    <mergeCell ref="D38:E38"/>
    <mergeCell ref="H41:I41"/>
    <mergeCell ref="J41:K41"/>
    <mergeCell ref="D40:E40"/>
    <mergeCell ref="F40:G40"/>
    <mergeCell ref="H40:I40"/>
    <mergeCell ref="J40:K40"/>
    <mergeCell ref="L40:M40"/>
    <mergeCell ref="D41:E41"/>
    <mergeCell ref="F41:G41"/>
    <mergeCell ref="L41:M41"/>
    <mergeCell ref="D42:E42"/>
    <mergeCell ref="D43:E43"/>
    <mergeCell ref="F46:F47"/>
    <mergeCell ref="J38:K38"/>
    <mergeCell ref="L38:M38"/>
    <mergeCell ref="L37:M37"/>
    <mergeCell ref="F9:G9"/>
    <mergeCell ref="I9:J9"/>
    <mergeCell ref="F10:G10"/>
    <mergeCell ref="I10:J10"/>
    <mergeCell ref="J30:L30"/>
    <mergeCell ref="C11:M11"/>
    <mergeCell ref="C12:M12"/>
    <mergeCell ref="C14:D14"/>
    <mergeCell ref="F14:M14"/>
    <mergeCell ref="C15:M15"/>
    <mergeCell ref="C9:D9"/>
    <mergeCell ref="C10:D10"/>
    <mergeCell ref="C16:M16"/>
  </mergeCells>
  <dataValidations count="1">
    <dataValidation type="list" allowBlank="1" showErrorMessage="1" sqref="I7" xr:uid="{00000000-0002-0000-2A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A00-000001000000}">
          <x14:formula1>
            <xm:f>Desplegables!$I$4:$I$18</xm:f>
          </x14:formula1>
          <xm:sqref>C7</xm:sqref>
        </x14:dataValidation>
        <x14:dataValidation type="list" allowBlank="1" showErrorMessage="1" xr:uid="{00000000-0002-0000-2A00-000002000000}">
          <x14:formula1>
            <xm:f>Desplegables!$B$50:$B$52</xm:f>
          </x14:formula1>
          <xm:sqref>G46</xm:sqref>
        </x14:dataValidation>
        <x14:dataValidation type="list" allowBlank="1" showErrorMessage="1" xr:uid="{00000000-0002-0000-2A00-000003000000}">
          <x14:formula1>
            <xm:f>Desplegables!$L$24:$L$39</xm:f>
          </x14:formula1>
          <xm:sqref>C14</xm:sqref>
        </x14:dataValidation>
        <x14:dataValidation type="list" allowBlank="1" showErrorMessage="1" xr:uid="{00000000-0002-0000-2A00-000004000000}">
          <x14:formula1>
            <xm:f>Desplegables!$B$45:$B$46</xm:f>
          </x14:formula1>
          <xm:sqref>C4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70C0"/>
  </sheetPr>
  <dimension ref="A1:Z1000"/>
  <sheetViews>
    <sheetView view="pageBreakPreview" zoomScale="60" zoomScaleNormal="100" workbookViewId="0">
      <selection activeCell="C12" sqref="C12:M12"/>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acción'!AF52</f>
        <v>Espacios de intermediación desarrollados y/o en los que participa la SDDE, con énfasis en la promoción de bienes y servicios de origen local en el marco de "Hecho en Bogotá" (Número/Creciente).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900</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166</v>
      </c>
      <c r="I4" s="711" t="s">
        <v>637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71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739"/>
      <c r="B11" s="181" t="s">
        <v>535</v>
      </c>
      <c r="C11" s="884" t="s">
        <v>984</v>
      </c>
      <c r="D11" s="669"/>
      <c r="E11" s="669"/>
      <c r="F11" s="669"/>
      <c r="G11" s="669"/>
      <c r="H11" s="669"/>
      <c r="I11" s="669"/>
      <c r="J11" s="669"/>
      <c r="K11" s="669"/>
      <c r="L11" s="669"/>
      <c r="M11" s="737"/>
      <c r="N11" s="149"/>
      <c r="O11" s="149"/>
      <c r="P11" s="149"/>
      <c r="Q11" s="149"/>
      <c r="R11" s="149"/>
      <c r="S11" s="149"/>
      <c r="T11" s="149"/>
      <c r="U11" s="149"/>
      <c r="V11" s="149"/>
      <c r="W11" s="149"/>
      <c r="X11" s="149"/>
      <c r="Y11" s="149"/>
      <c r="Z11" s="149"/>
    </row>
    <row r="12" spans="1:26" ht="15.75">
      <c r="A12" s="739"/>
      <c r="B12" s="181" t="s">
        <v>537</v>
      </c>
      <c r="C12" s="884" t="s">
        <v>991</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acción'!C52</f>
        <v>4.3. Aumento de las conexiones entre las unidades productivas y los actores de la cadena de producción y comercialización.</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665</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542</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15.75" customHeight="1">
      <c r="A17" s="739"/>
      <c r="B17" s="181" t="s">
        <v>543</v>
      </c>
      <c r="C17" s="713" t="str">
        <f>'Plan de acción'!AG52</f>
        <v>Sumatoria del número de espacios de intermediación desarrollados.</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722" t="s">
        <v>904</v>
      </c>
      <c r="G23" s="697"/>
      <c r="H23" s="697"/>
      <c r="I23" s="697"/>
      <c r="J23" s="697"/>
      <c r="K23" s="697"/>
      <c r="L23" s="692"/>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85">
        <v>19</v>
      </c>
      <c r="E30" s="228"/>
      <c r="F30" s="229" t="s">
        <v>565</v>
      </c>
      <c r="G30" s="377">
        <v>44713</v>
      </c>
      <c r="H30" s="228"/>
      <c r="I30" s="229" t="s">
        <v>567</v>
      </c>
      <c r="J30" s="335" t="s">
        <v>905</v>
      </c>
      <c r="K30" s="295"/>
      <c r="L30" s="346"/>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t="s">
        <v>572</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87"/>
      <c r="E35" s="287"/>
      <c r="F35" s="287"/>
      <c r="G35" s="287"/>
      <c r="H35" s="288"/>
      <c r="I35" s="288"/>
      <c r="J35" s="288"/>
      <c r="K35" s="288"/>
      <c r="L35" s="288"/>
      <c r="M35" s="289"/>
      <c r="N35" s="149"/>
      <c r="O35" s="149"/>
      <c r="P35" s="149"/>
      <c r="Q35" s="149"/>
      <c r="R35" s="149"/>
      <c r="S35" s="149"/>
      <c r="T35" s="149"/>
      <c r="U35" s="149"/>
      <c r="V35" s="149"/>
      <c r="W35" s="149"/>
      <c r="X35" s="149"/>
      <c r="Y35" s="149"/>
      <c r="Z35" s="149"/>
    </row>
    <row r="36" spans="1:26" ht="15.75" customHeight="1">
      <c r="A36" s="739"/>
      <c r="B36" s="744"/>
      <c r="C36" s="208"/>
      <c r="D36" s="893" t="s">
        <v>574</v>
      </c>
      <c r="E36" s="702"/>
      <c r="F36" s="893" t="s">
        <v>575</v>
      </c>
      <c r="G36" s="702"/>
      <c r="H36" s="896" t="s">
        <v>576</v>
      </c>
      <c r="I36" s="729"/>
      <c r="J36" s="896" t="s">
        <v>577</v>
      </c>
      <c r="K36" s="729"/>
      <c r="L36" s="896" t="s">
        <v>578</v>
      </c>
      <c r="M36" s="730"/>
      <c r="N36" s="149"/>
      <c r="O36" s="149"/>
      <c r="P36" s="149"/>
      <c r="Q36" s="149"/>
      <c r="R36" s="149"/>
      <c r="S36" s="149"/>
      <c r="T36" s="149"/>
      <c r="U36" s="149"/>
      <c r="V36" s="149"/>
      <c r="W36" s="149"/>
      <c r="X36" s="149"/>
      <c r="Y36" s="149"/>
      <c r="Z36" s="149"/>
    </row>
    <row r="37" spans="1:26" ht="15.75" customHeight="1">
      <c r="A37" s="739"/>
      <c r="B37" s="744"/>
      <c r="C37" s="208"/>
      <c r="D37" s="726">
        <v>7</v>
      </c>
      <c r="E37" s="673"/>
      <c r="F37" s="726">
        <v>9</v>
      </c>
      <c r="G37" s="673"/>
      <c r="H37" s="726">
        <v>11</v>
      </c>
      <c r="I37" s="673"/>
      <c r="J37" s="726">
        <v>13</v>
      </c>
      <c r="K37" s="673"/>
      <c r="L37" s="726">
        <v>15</v>
      </c>
      <c r="M37" s="712"/>
      <c r="N37" s="149"/>
      <c r="O37" s="149"/>
      <c r="P37" s="149"/>
      <c r="Q37" s="149"/>
      <c r="R37" s="149"/>
      <c r="S37" s="149"/>
      <c r="T37" s="149"/>
      <c r="U37" s="149"/>
      <c r="V37" s="149"/>
      <c r="W37" s="149"/>
      <c r="X37" s="149"/>
      <c r="Y37" s="149"/>
      <c r="Z37" s="149"/>
    </row>
    <row r="38" spans="1:26" ht="15.75" customHeight="1">
      <c r="A38" s="739"/>
      <c r="B38" s="744"/>
      <c r="C38" s="208"/>
      <c r="D38" s="893" t="s">
        <v>579</v>
      </c>
      <c r="E38" s="702"/>
      <c r="F38" s="893" t="s">
        <v>580</v>
      </c>
      <c r="G38" s="702"/>
      <c r="H38" s="893" t="s">
        <v>581</v>
      </c>
      <c r="I38" s="702"/>
      <c r="J38" s="893" t="s">
        <v>582</v>
      </c>
      <c r="K38" s="702"/>
      <c r="L38" s="893" t="s">
        <v>583</v>
      </c>
      <c r="M38" s="756"/>
      <c r="N38" s="149"/>
      <c r="O38" s="149"/>
      <c r="P38" s="149"/>
      <c r="Q38" s="149"/>
      <c r="R38" s="149"/>
      <c r="S38" s="149"/>
      <c r="T38" s="149"/>
      <c r="U38" s="149"/>
      <c r="V38" s="149"/>
      <c r="W38" s="149"/>
      <c r="X38" s="149"/>
      <c r="Y38" s="149"/>
      <c r="Z38" s="149"/>
    </row>
    <row r="39" spans="1:26" ht="15.75" customHeight="1">
      <c r="A39" s="739"/>
      <c r="B39" s="744"/>
      <c r="C39" s="208"/>
      <c r="D39" s="726">
        <v>17</v>
      </c>
      <c r="E39" s="673"/>
      <c r="F39" s="726">
        <v>19</v>
      </c>
      <c r="G39" s="673"/>
      <c r="H39" s="726">
        <v>21</v>
      </c>
      <c r="I39" s="673"/>
      <c r="J39" s="726">
        <v>23</v>
      </c>
      <c r="K39" s="673"/>
      <c r="L39" s="726">
        <v>25</v>
      </c>
      <c r="M39" s="712"/>
      <c r="N39" s="149"/>
      <c r="O39" s="149"/>
      <c r="P39" s="149"/>
      <c r="Q39" s="149"/>
      <c r="R39" s="149"/>
      <c r="S39" s="149"/>
      <c r="T39" s="149"/>
      <c r="U39" s="149"/>
      <c r="V39" s="149"/>
      <c r="W39" s="149"/>
      <c r="X39" s="149"/>
      <c r="Y39" s="149"/>
      <c r="Z39" s="149"/>
    </row>
    <row r="40" spans="1:26" ht="15.75" customHeight="1">
      <c r="A40" s="739"/>
      <c r="B40" s="744"/>
      <c r="C40" s="208"/>
      <c r="D40" s="893" t="s">
        <v>584</v>
      </c>
      <c r="E40" s="702"/>
      <c r="F40" s="893" t="s">
        <v>585</v>
      </c>
      <c r="G40" s="702"/>
      <c r="H40" s="894" t="s">
        <v>586</v>
      </c>
      <c r="I40" s="758"/>
      <c r="J40" s="894" t="s">
        <v>587</v>
      </c>
      <c r="K40" s="758"/>
      <c r="L40" s="894" t="s">
        <v>588</v>
      </c>
      <c r="M40" s="759"/>
      <c r="N40" s="149"/>
      <c r="O40" s="149"/>
      <c r="P40" s="149"/>
      <c r="Q40" s="149"/>
      <c r="R40" s="149"/>
      <c r="S40" s="149"/>
      <c r="T40" s="149"/>
      <c r="U40" s="149"/>
      <c r="V40" s="149"/>
      <c r="W40" s="149"/>
      <c r="X40" s="149"/>
      <c r="Y40" s="149"/>
      <c r="Z40" s="149"/>
    </row>
    <row r="41" spans="1:26" ht="15.75" customHeight="1">
      <c r="A41" s="739"/>
      <c r="B41" s="744"/>
      <c r="C41" s="208"/>
      <c r="D41" s="726">
        <v>27</v>
      </c>
      <c r="E41" s="673"/>
      <c r="F41" s="726">
        <v>29</v>
      </c>
      <c r="G41" s="673"/>
      <c r="H41" s="726">
        <v>31</v>
      </c>
      <c r="I41" s="673"/>
      <c r="J41" s="726">
        <v>33</v>
      </c>
      <c r="K41" s="673"/>
      <c r="L41" s="726">
        <v>35</v>
      </c>
      <c r="M41" s="712"/>
      <c r="N41" s="149"/>
      <c r="O41" s="149"/>
      <c r="P41" s="149"/>
      <c r="Q41" s="149"/>
      <c r="R41" s="149"/>
      <c r="S41" s="149"/>
      <c r="T41" s="149"/>
      <c r="U41" s="149"/>
      <c r="V41" s="149"/>
      <c r="W41" s="149"/>
      <c r="X41" s="149"/>
      <c r="Y41" s="149"/>
      <c r="Z41" s="149"/>
    </row>
    <row r="42" spans="1:26" ht="15.75" customHeight="1">
      <c r="A42" s="739"/>
      <c r="B42" s="744"/>
      <c r="C42" s="208"/>
      <c r="D42" s="895" t="s">
        <v>589</v>
      </c>
      <c r="E42" s="715"/>
      <c r="F42" s="356"/>
      <c r="G42" s="356"/>
      <c r="H42" s="356"/>
      <c r="I42" s="356"/>
      <c r="J42" s="356"/>
      <c r="K42" s="356"/>
      <c r="L42" s="356"/>
      <c r="M42" s="357"/>
      <c r="N42" s="149"/>
      <c r="O42" s="149"/>
      <c r="P42" s="149"/>
      <c r="Q42" s="149"/>
      <c r="R42" s="149"/>
      <c r="S42" s="149"/>
      <c r="T42" s="149"/>
      <c r="U42" s="149"/>
      <c r="V42" s="149"/>
      <c r="W42" s="149"/>
      <c r="X42" s="149"/>
      <c r="Y42" s="149"/>
      <c r="Z42" s="149"/>
    </row>
    <row r="43" spans="1:26" ht="15.75" customHeight="1">
      <c r="A43" s="739"/>
      <c r="B43" s="744"/>
      <c r="C43" s="208"/>
      <c r="D43" s="726">
        <v>37</v>
      </c>
      <c r="E43" s="673"/>
      <c r="F43" s="358"/>
      <c r="G43" s="358"/>
      <c r="H43" s="359"/>
      <c r="I43" s="360"/>
      <c r="J43" s="360"/>
      <c r="K43" s="360"/>
      <c r="L43" s="360"/>
      <c r="M43" s="361"/>
      <c r="N43" s="149"/>
      <c r="O43" s="149"/>
      <c r="P43" s="149"/>
      <c r="Q43" s="149"/>
      <c r="R43" s="149"/>
      <c r="S43" s="149"/>
      <c r="T43" s="149"/>
      <c r="U43" s="149"/>
      <c r="V43" s="149"/>
      <c r="W43" s="149"/>
      <c r="X43" s="149"/>
      <c r="Y43" s="149"/>
      <c r="Z43" s="149"/>
    </row>
    <row r="44" spans="1:26" ht="15.75" customHeight="1">
      <c r="A44" s="739"/>
      <c r="B44" s="744"/>
      <c r="C44" s="255"/>
      <c r="D44" s="294"/>
      <c r="E44" s="295"/>
      <c r="F44" s="296"/>
      <c r="G44" s="296"/>
      <c r="H44" s="297"/>
      <c r="I44" s="298"/>
      <c r="J44" s="297"/>
      <c r="K44" s="298"/>
      <c r="L44" s="297"/>
      <c r="M44" s="299"/>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15.75">
      <c r="A49" s="739"/>
      <c r="B49" s="181" t="s">
        <v>593</v>
      </c>
      <c r="C49" s="884" t="s">
        <v>906</v>
      </c>
      <c r="D49" s="669"/>
      <c r="E49" s="669"/>
      <c r="F49" s="669"/>
      <c r="G49" s="669"/>
      <c r="H49" s="669"/>
      <c r="I49" s="669"/>
      <c r="J49" s="669"/>
      <c r="K49" s="669"/>
      <c r="L49" s="669"/>
      <c r="M49" s="737"/>
      <c r="N49" s="149"/>
      <c r="O49" s="149"/>
      <c r="P49" s="149"/>
      <c r="Q49" s="149"/>
      <c r="R49" s="149"/>
      <c r="S49" s="149"/>
      <c r="T49" s="149"/>
      <c r="U49" s="149"/>
      <c r="V49" s="149"/>
      <c r="W49" s="149"/>
      <c r="X49" s="149"/>
      <c r="Y49" s="149"/>
      <c r="Z49" s="149"/>
    </row>
    <row r="50" spans="1:26" ht="15.75" customHeight="1">
      <c r="A50" s="739"/>
      <c r="B50" s="181" t="s">
        <v>595</v>
      </c>
      <c r="C50" s="713" t="s">
        <v>876</v>
      </c>
      <c r="D50" s="715"/>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306" t="s">
        <v>907</v>
      </c>
      <c r="D52" s="375"/>
      <c r="E52" s="375"/>
      <c r="F52" s="375"/>
      <c r="G52" s="375"/>
      <c r="H52" s="375"/>
      <c r="I52" s="375"/>
      <c r="J52" s="375"/>
      <c r="K52" s="375"/>
      <c r="L52" s="375"/>
      <c r="M52" s="376"/>
      <c r="N52" s="149"/>
      <c r="O52" s="149"/>
      <c r="P52" s="149"/>
      <c r="Q52" s="149"/>
      <c r="R52" s="149"/>
      <c r="S52" s="149"/>
      <c r="T52" s="149"/>
      <c r="U52" s="149"/>
      <c r="V52" s="149"/>
      <c r="W52" s="149"/>
      <c r="X52" s="149"/>
      <c r="Y52" s="149"/>
      <c r="Z52" s="149"/>
    </row>
    <row r="53" spans="1:26" ht="15.75" customHeight="1">
      <c r="A53" s="741" t="s">
        <v>338</v>
      </c>
      <c r="B53" s="269" t="s">
        <v>599</v>
      </c>
      <c r="C53" s="713" t="s">
        <v>878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879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632</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880</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1">
    <mergeCell ref="C6:M6"/>
    <mergeCell ref="C13:M13"/>
    <mergeCell ref="F38:G38"/>
    <mergeCell ref="H38:I38"/>
    <mergeCell ref="D39:E39"/>
    <mergeCell ref="F39:G39"/>
    <mergeCell ref="H39:I39"/>
    <mergeCell ref="J39:K39"/>
    <mergeCell ref="L39:M39"/>
    <mergeCell ref="C7:D7"/>
    <mergeCell ref="I7:M7"/>
    <mergeCell ref="F9:G9"/>
    <mergeCell ref="I9:J9"/>
    <mergeCell ref="F10:G10"/>
    <mergeCell ref="I10:J10"/>
    <mergeCell ref="F23:L23"/>
    <mergeCell ref="C2:M2"/>
    <mergeCell ref="C3:M3"/>
    <mergeCell ref="F4:G4"/>
    <mergeCell ref="I4:M4"/>
    <mergeCell ref="C5:M5"/>
    <mergeCell ref="C60:M60"/>
    <mergeCell ref="C61:M61"/>
    <mergeCell ref="C62:M62"/>
    <mergeCell ref="C53:M53"/>
    <mergeCell ref="C54:M54"/>
    <mergeCell ref="C55:M55"/>
    <mergeCell ref="C56:M56"/>
    <mergeCell ref="C57:M57"/>
    <mergeCell ref="C58:M58"/>
    <mergeCell ref="C59:M59"/>
    <mergeCell ref="A53:A58"/>
    <mergeCell ref="A59:A61"/>
    <mergeCell ref="A2:A15"/>
    <mergeCell ref="B14:B15"/>
    <mergeCell ref="B18:B24"/>
    <mergeCell ref="B25:B28"/>
    <mergeCell ref="B32:B34"/>
    <mergeCell ref="B35:B44"/>
    <mergeCell ref="B45:B48"/>
    <mergeCell ref="B8:B10"/>
    <mergeCell ref="D41:E41"/>
    <mergeCell ref="F41:G41"/>
    <mergeCell ref="L41:M41"/>
    <mergeCell ref="A16:A52"/>
    <mergeCell ref="D42:E42"/>
    <mergeCell ref="D43:E43"/>
    <mergeCell ref="F46:F47"/>
    <mergeCell ref="G46:J47"/>
    <mergeCell ref="L46:M47"/>
    <mergeCell ref="C49:M49"/>
    <mergeCell ref="C50:D50"/>
    <mergeCell ref="H41:I41"/>
    <mergeCell ref="J41:K41"/>
    <mergeCell ref="D40:E40"/>
    <mergeCell ref="F40:G40"/>
    <mergeCell ref="H40:I40"/>
    <mergeCell ref="J40:K40"/>
    <mergeCell ref="J38:K38"/>
    <mergeCell ref="L38:M38"/>
    <mergeCell ref="D36:E36"/>
    <mergeCell ref="D37:E37"/>
    <mergeCell ref="F37:G37"/>
    <mergeCell ref="H37:I37"/>
    <mergeCell ref="J37:K37"/>
    <mergeCell ref="L37:M37"/>
    <mergeCell ref="D38:E38"/>
    <mergeCell ref="L36:M36"/>
    <mergeCell ref="L40:M40"/>
    <mergeCell ref="C9:D9"/>
    <mergeCell ref="C10:D10"/>
    <mergeCell ref="F36:G36"/>
    <mergeCell ref="H36:I36"/>
    <mergeCell ref="J36:K36"/>
    <mergeCell ref="C11:M11"/>
    <mergeCell ref="C12:M12"/>
    <mergeCell ref="C14:D14"/>
    <mergeCell ref="F14:M14"/>
    <mergeCell ref="C15:M15"/>
    <mergeCell ref="C16:M16"/>
    <mergeCell ref="C17:M17"/>
  </mergeCells>
  <dataValidations count="1">
    <dataValidation type="list" allowBlank="1" showErrorMessage="1" sqref="I7" xr:uid="{00000000-0002-0000-2B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B00-000001000000}">
          <x14:formula1>
            <xm:f>Desplegables!$I$4:$I$18</xm:f>
          </x14:formula1>
          <xm:sqref>C7</xm:sqref>
        </x14:dataValidation>
        <x14:dataValidation type="list" allowBlank="1" showErrorMessage="1" xr:uid="{00000000-0002-0000-2B00-000002000000}">
          <x14:formula1>
            <xm:f>Desplegables!$B$50:$B$52</xm:f>
          </x14:formula1>
          <xm:sqref>G46</xm:sqref>
        </x14:dataValidation>
        <x14:dataValidation type="list" allowBlank="1" showErrorMessage="1" xr:uid="{00000000-0002-0000-2B00-000003000000}">
          <x14:formula1>
            <xm:f>Desplegables!$L$24:$L$39</xm:f>
          </x14:formula1>
          <xm:sqref>C14</xm:sqref>
        </x14:dataValidation>
        <x14:dataValidation type="list" allowBlank="1" showErrorMessage="1" xr:uid="{00000000-0002-0000-2B00-000004000000}">
          <x14:formula1>
            <xm:f>Desplegables!$B$45:$B$46</xm:f>
          </x14:formula1>
          <xm:sqref>C4</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70C0"/>
  </sheetPr>
  <dimension ref="A1:Z1000"/>
  <sheetViews>
    <sheetView view="pageBreakPreview" topLeftCell="A40" zoomScale="60" zoomScaleNormal="130" workbookViewId="0">
      <selection activeCell="C49" sqref="C49:M49"/>
    </sheetView>
  </sheetViews>
  <sheetFormatPr baseColWidth="10" defaultColWidth="14.42578125" defaultRowHeight="15" customHeight="1"/>
  <cols>
    <col min="1" max="1" width="25.140625" customWidth="1"/>
    <col min="2" max="2" width="39.140625" customWidth="1"/>
    <col min="3" max="13" width="11.42578125" customWidth="1"/>
    <col min="14" max="26" width="10.7109375" customWidth="1"/>
  </cols>
  <sheetData>
    <row r="1" spans="1:26" ht="15.75" customHeight="1">
      <c r="A1" s="176"/>
      <c r="B1" s="177" t="s">
        <v>521</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26.25" customHeight="1">
      <c r="A2" s="741" t="s">
        <v>522</v>
      </c>
      <c r="B2" s="180" t="s">
        <v>523</v>
      </c>
      <c r="C2" s="707" t="str">
        <f>'Plan de acción'!AF53</f>
        <v>Agenda de mejora regulatoria y del clima de negocios de Bogotá D.C. definida y adoptada (Porcentaje/Creciente).</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181" t="s">
        <v>524</v>
      </c>
      <c r="C3" s="713" t="s">
        <v>900</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166</v>
      </c>
      <c r="I4" s="711" t="s">
        <v>637</v>
      </c>
      <c r="J4" s="666"/>
      <c r="K4" s="666"/>
      <c r="L4" s="666"/>
      <c r="M4" s="712"/>
      <c r="N4" s="149"/>
      <c r="O4" s="149"/>
      <c r="P4" s="149"/>
      <c r="Q4" s="149"/>
      <c r="R4" s="149"/>
      <c r="S4" s="149"/>
      <c r="T4" s="149"/>
      <c r="U4" s="149"/>
      <c r="V4" s="149"/>
      <c r="W4" s="149"/>
      <c r="X4" s="149"/>
      <c r="Y4" s="149"/>
      <c r="Z4" s="149"/>
    </row>
    <row r="5" spans="1:26" ht="15.75" customHeight="1">
      <c r="A5" s="739"/>
      <c r="B5" s="182" t="s">
        <v>527</v>
      </c>
      <c r="C5" s="713" t="s">
        <v>528</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183"/>
      <c r="D6" s="283"/>
      <c r="E6" s="283"/>
      <c r="F6" s="283"/>
      <c r="G6" s="283"/>
      <c r="H6" s="283"/>
      <c r="I6" s="283"/>
      <c r="J6" s="283"/>
      <c r="K6" s="283"/>
      <c r="L6" s="283"/>
      <c r="M6" s="284"/>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60.75" customHeight="1">
      <c r="A11" s="739"/>
      <c r="B11" s="181" t="s">
        <v>535</v>
      </c>
      <c r="C11" s="884" t="s">
        <v>908</v>
      </c>
      <c r="D11" s="669"/>
      <c r="E11" s="669"/>
      <c r="F11" s="669"/>
      <c r="G11" s="669"/>
      <c r="H11" s="669"/>
      <c r="I11" s="669"/>
      <c r="J11" s="669"/>
      <c r="K11" s="669"/>
      <c r="L11" s="669"/>
      <c r="M11" s="737"/>
      <c r="N11" s="149"/>
      <c r="O11" s="149"/>
      <c r="P11" s="149"/>
      <c r="Q11" s="149"/>
      <c r="R11" s="149"/>
      <c r="S11" s="149"/>
      <c r="T11" s="149"/>
      <c r="U11" s="149"/>
      <c r="V11" s="149"/>
      <c r="W11" s="149"/>
      <c r="X11" s="149"/>
      <c r="Y11" s="149"/>
      <c r="Z11" s="149"/>
    </row>
    <row r="12" spans="1:26" ht="168" customHeight="1">
      <c r="A12" s="739"/>
      <c r="B12" s="181" t="s">
        <v>537</v>
      </c>
      <c r="C12" s="884" t="s">
        <v>1012</v>
      </c>
      <c r="D12" s="669"/>
      <c r="E12" s="669"/>
      <c r="F12" s="669"/>
      <c r="G12" s="669"/>
      <c r="H12" s="669"/>
      <c r="I12" s="669"/>
      <c r="J12" s="669"/>
      <c r="K12" s="669"/>
      <c r="L12" s="669"/>
      <c r="M12" s="737"/>
      <c r="N12" s="149"/>
      <c r="O12" s="149"/>
      <c r="P12" s="149"/>
      <c r="Q12" s="149"/>
      <c r="R12" s="149"/>
      <c r="S12" s="149"/>
      <c r="T12" s="149"/>
      <c r="U12" s="149"/>
      <c r="V12" s="149"/>
      <c r="W12" s="149"/>
      <c r="X12" s="149"/>
      <c r="Y12" s="149"/>
      <c r="Z12" s="149"/>
    </row>
    <row r="13" spans="1:26" ht="15.75" customHeight="1">
      <c r="A13" s="739"/>
      <c r="B13" s="181" t="s">
        <v>539</v>
      </c>
      <c r="C13" s="714" t="str">
        <f>'Plan de acción'!C53</f>
        <v>4.3. Aumento de las conexiones entre las unidades productivas y los actores de la cadena de producción y comercialización.</v>
      </c>
      <c r="D13" s="666"/>
      <c r="E13" s="666"/>
      <c r="F13" s="666"/>
      <c r="G13" s="666"/>
      <c r="H13" s="666"/>
      <c r="I13" s="666"/>
      <c r="J13" s="666"/>
      <c r="K13" s="666"/>
      <c r="L13" s="666"/>
      <c r="M13" s="712"/>
      <c r="N13" s="149"/>
      <c r="O13" s="149"/>
      <c r="P13" s="149"/>
      <c r="Q13" s="149"/>
      <c r="R13" s="149"/>
      <c r="S13" s="149"/>
      <c r="T13" s="149"/>
      <c r="U13" s="149"/>
      <c r="V13" s="149"/>
      <c r="W13" s="149"/>
      <c r="X13" s="149"/>
      <c r="Y13" s="149"/>
      <c r="Z13" s="149"/>
    </row>
    <row r="14" spans="1:26" ht="15.75" customHeight="1">
      <c r="A14" s="739"/>
      <c r="B14" s="743" t="s">
        <v>540</v>
      </c>
      <c r="C14" s="714" t="s">
        <v>398</v>
      </c>
      <c r="D14" s="715"/>
      <c r="E14" s="200" t="s">
        <v>439</v>
      </c>
      <c r="F14" s="716" t="s">
        <v>665</v>
      </c>
      <c r="G14" s="717"/>
      <c r="H14" s="717"/>
      <c r="I14" s="717"/>
      <c r="J14" s="717"/>
      <c r="K14" s="717"/>
      <c r="L14" s="717"/>
      <c r="M14" s="718"/>
      <c r="N14" s="149"/>
      <c r="O14" s="149"/>
      <c r="P14" s="149"/>
      <c r="Q14" s="149"/>
      <c r="R14" s="149"/>
      <c r="S14" s="149"/>
      <c r="T14" s="149"/>
      <c r="U14" s="149"/>
      <c r="V14" s="149"/>
      <c r="W14" s="149"/>
      <c r="X14" s="149"/>
      <c r="Y14" s="149"/>
      <c r="Z14" s="149"/>
    </row>
    <row r="15" spans="1:26" ht="15.75" customHeight="1">
      <c r="A15" s="740"/>
      <c r="B15" s="744"/>
      <c r="C15" s="714"/>
      <c r="D15" s="666"/>
      <c r="E15" s="666"/>
      <c r="F15" s="666"/>
      <c r="G15" s="666"/>
      <c r="H15" s="666"/>
      <c r="I15" s="666"/>
      <c r="J15" s="666"/>
      <c r="K15" s="666"/>
      <c r="L15" s="666"/>
      <c r="M15" s="712"/>
      <c r="N15" s="149"/>
      <c r="O15" s="149"/>
      <c r="P15" s="149"/>
      <c r="Q15" s="149"/>
      <c r="R15" s="149"/>
      <c r="S15" s="149"/>
      <c r="T15" s="149"/>
      <c r="U15" s="149"/>
      <c r="V15" s="149"/>
      <c r="W15" s="149"/>
      <c r="X15" s="149"/>
      <c r="Y15" s="149"/>
      <c r="Z15" s="149"/>
    </row>
    <row r="16" spans="1:26" ht="15.75" customHeight="1">
      <c r="A16" s="738" t="s">
        <v>326</v>
      </c>
      <c r="B16" s="181" t="s">
        <v>26</v>
      </c>
      <c r="C16" s="714" t="s">
        <v>633</v>
      </c>
      <c r="D16" s="666"/>
      <c r="E16" s="666"/>
      <c r="F16" s="666"/>
      <c r="G16" s="666"/>
      <c r="H16" s="666"/>
      <c r="I16" s="666"/>
      <c r="J16" s="666"/>
      <c r="K16" s="666"/>
      <c r="L16" s="666"/>
      <c r="M16" s="712"/>
      <c r="N16" s="149"/>
      <c r="O16" s="149"/>
      <c r="P16" s="149"/>
      <c r="Q16" s="149"/>
      <c r="R16" s="149"/>
      <c r="S16" s="149"/>
      <c r="T16" s="149"/>
      <c r="U16" s="149"/>
      <c r="V16" s="149"/>
      <c r="W16" s="149"/>
      <c r="X16" s="149"/>
      <c r="Y16" s="149"/>
      <c r="Z16" s="149"/>
    </row>
    <row r="17" spans="1:26" ht="61.5" customHeight="1">
      <c r="A17" s="739"/>
      <c r="B17" s="181" t="s">
        <v>543</v>
      </c>
      <c r="C17" s="713" t="str">
        <f>'Plan de acción'!AG53</f>
        <v>Sumatoria del porcentaje de avance en la definición y adopción de la agenda
Hito 1 (40 % en 2023): Definición de la agenda.
Hito 2 (10 % en 2024): Empalme y planeación de la implementación
Hito 3 (50 % en 2025): Implementación de la agenda y sus apuestas (definir mínimo en función de las apuestas identificadas en la agenda)</v>
      </c>
      <c r="D17" s="666"/>
      <c r="E17" s="666"/>
      <c r="F17" s="666"/>
      <c r="G17" s="666"/>
      <c r="H17" s="666"/>
      <c r="I17" s="666"/>
      <c r="J17" s="666"/>
      <c r="K17" s="666"/>
      <c r="L17" s="666"/>
      <c r="M17" s="712"/>
      <c r="N17" s="149"/>
      <c r="O17" s="149"/>
      <c r="P17" s="149"/>
      <c r="Q17" s="149"/>
      <c r="R17" s="149"/>
      <c r="S17" s="149"/>
      <c r="T17" s="149"/>
      <c r="U17" s="149"/>
      <c r="V17" s="149"/>
      <c r="W17" s="149"/>
      <c r="X17" s="149"/>
      <c r="Y17" s="149"/>
      <c r="Z17" s="149"/>
    </row>
    <row r="18" spans="1:26" ht="8.25" customHeight="1">
      <c r="A18" s="739"/>
      <c r="B18" s="743" t="s">
        <v>544</v>
      </c>
      <c r="C18" s="201"/>
      <c r="D18" s="202"/>
      <c r="E18" s="202"/>
      <c r="F18" s="202"/>
      <c r="G18" s="202"/>
      <c r="H18" s="202"/>
      <c r="I18" s="202"/>
      <c r="J18" s="202"/>
      <c r="K18" s="202"/>
      <c r="L18" s="202"/>
      <c r="M18" s="203"/>
      <c r="N18" s="149"/>
      <c r="O18" s="149"/>
      <c r="P18" s="149"/>
      <c r="Q18" s="149"/>
      <c r="R18" s="149"/>
      <c r="S18" s="149"/>
      <c r="T18" s="149"/>
      <c r="U18" s="149"/>
      <c r="V18" s="149"/>
      <c r="W18" s="149"/>
      <c r="X18" s="149"/>
      <c r="Y18" s="149"/>
      <c r="Z18" s="149"/>
    </row>
    <row r="19" spans="1:26" ht="9" customHeight="1">
      <c r="A19" s="739"/>
      <c r="B19" s="744"/>
      <c r="C19" s="204"/>
      <c r="D19" s="205"/>
      <c r="E19" s="206"/>
      <c r="F19" s="205"/>
      <c r="G19" s="206"/>
      <c r="H19" s="205"/>
      <c r="I19" s="206"/>
      <c r="J19" s="205"/>
      <c r="K19" s="206"/>
      <c r="L19" s="206"/>
      <c r="M19" s="207"/>
      <c r="N19" s="149"/>
      <c r="O19" s="149"/>
      <c r="P19" s="149"/>
      <c r="Q19" s="149"/>
      <c r="R19" s="149"/>
      <c r="S19" s="149"/>
      <c r="T19" s="149"/>
      <c r="U19" s="149"/>
      <c r="V19" s="149"/>
      <c r="W19" s="149"/>
      <c r="X19" s="149"/>
      <c r="Y19" s="149"/>
      <c r="Z19" s="149"/>
    </row>
    <row r="20" spans="1:26" ht="15.75" customHeight="1">
      <c r="A20" s="739"/>
      <c r="B20" s="744"/>
      <c r="C20" s="208" t="s">
        <v>545</v>
      </c>
      <c r="D20" s="209"/>
      <c r="E20" s="210" t="s">
        <v>546</v>
      </c>
      <c r="F20" s="209"/>
      <c r="G20" s="210" t="s">
        <v>547</v>
      </c>
      <c r="H20" s="209"/>
      <c r="I20" s="210" t="s">
        <v>548</v>
      </c>
      <c r="J20" s="186"/>
      <c r="K20" s="210"/>
      <c r="L20" s="210"/>
      <c r="M20" s="207"/>
      <c r="N20" s="149"/>
      <c r="O20" s="149"/>
      <c r="P20" s="149"/>
      <c r="Q20" s="149"/>
      <c r="R20" s="149"/>
      <c r="S20" s="149"/>
      <c r="T20" s="149"/>
      <c r="U20" s="149"/>
      <c r="V20" s="149"/>
      <c r="W20" s="149"/>
      <c r="X20" s="149"/>
      <c r="Y20" s="149"/>
      <c r="Z20" s="149"/>
    </row>
    <row r="21" spans="1:26" ht="15.75" customHeight="1">
      <c r="A21" s="739"/>
      <c r="B21" s="744"/>
      <c r="C21" s="208" t="s">
        <v>549</v>
      </c>
      <c r="D21" s="211"/>
      <c r="E21" s="210" t="s">
        <v>550</v>
      </c>
      <c r="F21" s="212"/>
      <c r="G21" s="210" t="s">
        <v>551</v>
      </c>
      <c r="H21" s="212"/>
      <c r="I21" s="210"/>
      <c r="J21" s="206"/>
      <c r="K21" s="210"/>
      <c r="L21" s="210"/>
      <c r="M21" s="207"/>
      <c r="N21" s="149"/>
      <c r="O21" s="149"/>
      <c r="P21" s="149"/>
      <c r="Q21" s="149"/>
      <c r="R21" s="149"/>
      <c r="S21" s="149"/>
      <c r="T21" s="149"/>
      <c r="U21" s="149"/>
      <c r="V21" s="149"/>
      <c r="W21" s="149"/>
      <c r="X21" s="149"/>
      <c r="Y21" s="149"/>
      <c r="Z21" s="149"/>
    </row>
    <row r="22" spans="1:26" ht="15.75" customHeight="1">
      <c r="A22" s="739"/>
      <c r="B22" s="744"/>
      <c r="C22" s="208" t="s">
        <v>552</v>
      </c>
      <c r="D22" s="211"/>
      <c r="E22" s="210" t="s">
        <v>553</v>
      </c>
      <c r="F22" s="211"/>
      <c r="G22" s="210"/>
      <c r="H22" s="206"/>
      <c r="I22" s="210"/>
      <c r="J22" s="206"/>
      <c r="K22" s="210"/>
      <c r="L22" s="210"/>
      <c r="M22" s="207"/>
      <c r="N22" s="149"/>
      <c r="O22" s="149"/>
      <c r="P22" s="149"/>
      <c r="Q22" s="149"/>
      <c r="R22" s="149"/>
      <c r="S22" s="149"/>
      <c r="T22" s="149"/>
      <c r="U22" s="149"/>
      <c r="V22" s="149"/>
      <c r="W22" s="149"/>
      <c r="X22" s="149"/>
      <c r="Y22" s="149"/>
      <c r="Z22" s="149"/>
    </row>
    <row r="23" spans="1:26" ht="15.75" customHeight="1">
      <c r="A23" s="739"/>
      <c r="B23" s="744"/>
      <c r="C23" s="208" t="s">
        <v>437</v>
      </c>
      <c r="D23" s="211" t="s">
        <v>554</v>
      </c>
      <c r="E23" s="210" t="s">
        <v>555</v>
      </c>
      <c r="F23" s="197" t="s">
        <v>745</v>
      </c>
      <c r="G23" s="197"/>
      <c r="H23" s="197"/>
      <c r="I23" s="197"/>
      <c r="J23" s="197"/>
      <c r="K23" s="197"/>
      <c r="L23" s="197"/>
      <c r="M23" s="214"/>
      <c r="N23" s="149"/>
      <c r="O23" s="149"/>
      <c r="P23" s="149"/>
      <c r="Q23" s="149"/>
      <c r="R23" s="149"/>
      <c r="S23" s="149"/>
      <c r="T23" s="149"/>
      <c r="U23" s="149"/>
      <c r="V23" s="149"/>
      <c r="W23" s="149"/>
      <c r="X23" s="149"/>
      <c r="Y23" s="149"/>
      <c r="Z23" s="149"/>
    </row>
    <row r="24" spans="1:26" ht="9.75" customHeight="1">
      <c r="A24" s="739"/>
      <c r="B24" s="745"/>
      <c r="C24" s="215"/>
      <c r="D24" s="216"/>
      <c r="E24" s="216"/>
      <c r="F24" s="216"/>
      <c r="G24" s="216"/>
      <c r="H24" s="216"/>
      <c r="I24" s="216"/>
      <c r="J24" s="216"/>
      <c r="K24" s="216"/>
      <c r="L24" s="216"/>
      <c r="M24" s="217"/>
      <c r="N24" s="149"/>
      <c r="O24" s="149"/>
      <c r="P24" s="149"/>
      <c r="Q24" s="149"/>
      <c r="R24" s="149"/>
      <c r="S24" s="149"/>
      <c r="T24" s="149"/>
      <c r="U24" s="149"/>
      <c r="V24" s="149"/>
      <c r="W24" s="149"/>
      <c r="X24" s="149"/>
      <c r="Y24" s="149"/>
      <c r="Z24" s="149"/>
    </row>
    <row r="25" spans="1:26" ht="15.75" customHeight="1">
      <c r="A25" s="739"/>
      <c r="B25" s="743" t="s">
        <v>557</v>
      </c>
      <c r="C25" s="218"/>
      <c r="D25" s="202"/>
      <c r="E25" s="202"/>
      <c r="F25" s="202"/>
      <c r="G25" s="202"/>
      <c r="H25" s="202"/>
      <c r="I25" s="202"/>
      <c r="J25" s="202"/>
      <c r="K25" s="202"/>
      <c r="L25" s="192"/>
      <c r="M25" s="193"/>
      <c r="N25" s="149"/>
      <c r="O25" s="149"/>
      <c r="P25" s="149"/>
      <c r="Q25" s="149"/>
      <c r="R25" s="149"/>
      <c r="S25" s="149"/>
      <c r="T25" s="149"/>
      <c r="U25" s="149"/>
      <c r="V25" s="149"/>
      <c r="W25" s="149"/>
      <c r="X25" s="149"/>
      <c r="Y25" s="149"/>
      <c r="Z25" s="149"/>
    </row>
    <row r="26" spans="1:26" ht="15.75" customHeight="1">
      <c r="A26" s="739"/>
      <c r="B26" s="744"/>
      <c r="C26" s="208" t="s">
        <v>558</v>
      </c>
      <c r="D26" s="212"/>
      <c r="E26" s="159"/>
      <c r="F26" s="210" t="s">
        <v>559</v>
      </c>
      <c r="G26" s="211"/>
      <c r="H26" s="159"/>
      <c r="I26" s="210" t="s">
        <v>560</v>
      </c>
      <c r="J26" s="211"/>
      <c r="K26" s="159"/>
      <c r="L26" s="195"/>
      <c r="M26" s="196"/>
      <c r="N26" s="149"/>
      <c r="O26" s="149"/>
      <c r="P26" s="149"/>
      <c r="Q26" s="149"/>
      <c r="R26" s="149"/>
      <c r="S26" s="149"/>
      <c r="T26" s="149"/>
      <c r="U26" s="149"/>
      <c r="V26" s="149"/>
      <c r="W26" s="149"/>
      <c r="X26" s="149"/>
      <c r="Y26" s="149"/>
      <c r="Z26" s="149"/>
    </row>
    <row r="27" spans="1:26" ht="15.75" customHeight="1">
      <c r="A27" s="739"/>
      <c r="B27" s="744"/>
      <c r="C27" s="208" t="s">
        <v>561</v>
      </c>
      <c r="D27" s="219"/>
      <c r="E27" s="195"/>
      <c r="F27" s="210" t="s">
        <v>562</v>
      </c>
      <c r="G27" s="211" t="s">
        <v>554</v>
      </c>
      <c r="H27" s="195"/>
      <c r="I27" s="220"/>
      <c r="J27" s="195"/>
      <c r="K27" s="194"/>
      <c r="L27" s="195"/>
      <c r="M27" s="196"/>
      <c r="N27" s="149"/>
      <c r="O27" s="149"/>
      <c r="P27" s="149"/>
      <c r="Q27" s="149"/>
      <c r="R27" s="149"/>
      <c r="S27" s="149"/>
      <c r="T27" s="149"/>
      <c r="U27" s="149"/>
      <c r="V27" s="149"/>
      <c r="W27" s="149"/>
      <c r="X27" s="149"/>
      <c r="Y27" s="149"/>
      <c r="Z27" s="149"/>
    </row>
    <row r="28" spans="1:26" ht="15.75" customHeight="1">
      <c r="A28" s="739"/>
      <c r="B28" s="745"/>
      <c r="C28" s="221"/>
      <c r="D28" s="205"/>
      <c r="E28" s="205"/>
      <c r="F28" s="205"/>
      <c r="G28" s="205"/>
      <c r="H28" s="205"/>
      <c r="I28" s="205"/>
      <c r="J28" s="205"/>
      <c r="K28" s="205"/>
      <c r="L28" s="198"/>
      <c r="M28" s="199"/>
      <c r="N28" s="149"/>
      <c r="O28" s="149"/>
      <c r="P28" s="149"/>
      <c r="Q28" s="149"/>
      <c r="R28" s="149"/>
      <c r="S28" s="149"/>
      <c r="T28" s="149"/>
      <c r="U28" s="149"/>
      <c r="V28" s="149"/>
      <c r="W28" s="149"/>
      <c r="X28" s="149"/>
      <c r="Y28" s="149"/>
      <c r="Z28" s="149"/>
    </row>
    <row r="29" spans="1:26" ht="15.75" customHeight="1">
      <c r="A29" s="739"/>
      <c r="B29" s="222" t="s">
        <v>563</v>
      </c>
      <c r="C29" s="223"/>
      <c r="D29" s="224"/>
      <c r="E29" s="224"/>
      <c r="F29" s="224"/>
      <c r="G29" s="224"/>
      <c r="H29" s="224"/>
      <c r="I29" s="224"/>
      <c r="J29" s="224"/>
      <c r="K29" s="224"/>
      <c r="L29" s="224"/>
      <c r="M29" s="225"/>
      <c r="N29" s="149"/>
      <c r="O29" s="149"/>
      <c r="P29" s="149"/>
      <c r="Q29" s="149"/>
      <c r="R29" s="149"/>
      <c r="S29" s="149"/>
      <c r="T29" s="149"/>
      <c r="U29" s="149"/>
      <c r="V29" s="149"/>
      <c r="W29" s="149"/>
      <c r="X29" s="149"/>
      <c r="Y29" s="149"/>
      <c r="Z29" s="149"/>
    </row>
    <row r="30" spans="1:26" ht="15.75" customHeight="1">
      <c r="A30" s="739"/>
      <c r="B30" s="222"/>
      <c r="C30" s="226" t="s">
        <v>564</v>
      </c>
      <c r="D30" s="285">
        <v>0</v>
      </c>
      <c r="E30" s="228"/>
      <c r="F30" s="229" t="s">
        <v>565</v>
      </c>
      <c r="G30" s="285">
        <v>2021</v>
      </c>
      <c r="H30" s="228"/>
      <c r="I30" s="229" t="s">
        <v>567</v>
      </c>
      <c r="J30" s="335" t="s">
        <v>905</v>
      </c>
      <c r="K30" s="295"/>
      <c r="L30" s="346"/>
      <c r="M30" s="232"/>
      <c r="N30" s="149"/>
      <c r="O30" s="149"/>
      <c r="P30" s="149"/>
      <c r="Q30" s="149"/>
      <c r="R30" s="149"/>
      <c r="S30" s="149"/>
      <c r="T30" s="149"/>
      <c r="U30" s="149"/>
      <c r="V30" s="149"/>
      <c r="W30" s="149"/>
      <c r="X30" s="149"/>
      <c r="Y30" s="149"/>
      <c r="Z30" s="149"/>
    </row>
    <row r="31" spans="1:26" ht="15.75" customHeight="1">
      <c r="A31" s="739"/>
      <c r="B31" s="182"/>
      <c r="C31" s="215"/>
      <c r="D31" s="216"/>
      <c r="E31" s="216"/>
      <c r="F31" s="216"/>
      <c r="G31" s="216"/>
      <c r="H31" s="216"/>
      <c r="I31" s="216"/>
      <c r="J31" s="216"/>
      <c r="K31" s="216"/>
      <c r="L31" s="216"/>
      <c r="M31" s="217"/>
      <c r="N31" s="149"/>
      <c r="O31" s="149"/>
      <c r="P31" s="149"/>
      <c r="Q31" s="149"/>
      <c r="R31" s="149"/>
      <c r="S31" s="149"/>
      <c r="T31" s="149"/>
      <c r="U31" s="149"/>
      <c r="V31" s="149"/>
      <c r="W31" s="149"/>
      <c r="X31" s="149"/>
      <c r="Y31" s="149"/>
      <c r="Z31" s="149"/>
    </row>
    <row r="32" spans="1:26" ht="15.75" customHeight="1">
      <c r="A32" s="739"/>
      <c r="B32" s="743" t="s">
        <v>569</v>
      </c>
      <c r="C32" s="233"/>
      <c r="D32" s="234"/>
      <c r="E32" s="234"/>
      <c r="F32" s="234"/>
      <c r="G32" s="234"/>
      <c r="H32" s="234"/>
      <c r="I32" s="234"/>
      <c r="J32" s="234"/>
      <c r="K32" s="234"/>
      <c r="L32" s="192"/>
      <c r="M32" s="193"/>
      <c r="N32" s="149"/>
      <c r="O32" s="149"/>
      <c r="P32" s="149"/>
      <c r="Q32" s="149"/>
      <c r="R32" s="149"/>
      <c r="S32" s="149"/>
      <c r="T32" s="149"/>
      <c r="U32" s="149"/>
      <c r="V32" s="149"/>
      <c r="W32" s="149"/>
      <c r="X32" s="149"/>
      <c r="Y32" s="149"/>
      <c r="Z32" s="149"/>
    </row>
    <row r="33" spans="1:26" ht="15.75" customHeight="1">
      <c r="A33" s="739"/>
      <c r="B33" s="744"/>
      <c r="C33" s="235" t="s">
        <v>570</v>
      </c>
      <c r="D33" s="211">
        <v>2023</v>
      </c>
      <c r="E33" s="236"/>
      <c r="F33" s="159" t="s">
        <v>571</v>
      </c>
      <c r="G33" s="237">
        <v>2025</v>
      </c>
      <c r="H33" s="236"/>
      <c r="I33" s="231"/>
      <c r="J33" s="236"/>
      <c r="K33" s="236"/>
      <c r="L33" s="195"/>
      <c r="M33" s="196"/>
      <c r="N33" s="149"/>
      <c r="O33" s="149"/>
      <c r="P33" s="149"/>
      <c r="Q33" s="149"/>
      <c r="R33" s="149"/>
      <c r="S33" s="149"/>
      <c r="T33" s="149"/>
      <c r="U33" s="149"/>
      <c r="V33" s="149"/>
      <c r="W33" s="149"/>
      <c r="X33" s="149"/>
      <c r="Y33" s="149"/>
      <c r="Z33" s="149"/>
    </row>
    <row r="34" spans="1:26" ht="15.75" customHeight="1">
      <c r="A34" s="739"/>
      <c r="B34" s="745"/>
      <c r="C34" s="215"/>
      <c r="D34" s="238"/>
      <c r="E34" s="239"/>
      <c r="F34" s="216"/>
      <c r="G34" s="239"/>
      <c r="H34" s="239"/>
      <c r="I34" s="240"/>
      <c r="J34" s="239"/>
      <c r="K34" s="239"/>
      <c r="L34" s="198"/>
      <c r="M34" s="199"/>
      <c r="N34" s="149"/>
      <c r="O34" s="149"/>
      <c r="P34" s="149"/>
      <c r="Q34" s="149"/>
      <c r="R34" s="149"/>
      <c r="S34" s="149"/>
      <c r="T34" s="149"/>
      <c r="U34" s="149"/>
      <c r="V34" s="149"/>
      <c r="W34" s="149"/>
      <c r="X34" s="149"/>
      <c r="Y34" s="149"/>
      <c r="Z34" s="149"/>
    </row>
    <row r="35" spans="1:26" ht="15.75" customHeight="1">
      <c r="A35" s="739"/>
      <c r="B35" s="743" t="s">
        <v>573</v>
      </c>
      <c r="C35" s="241"/>
      <c r="D35" s="242"/>
      <c r="E35" s="242"/>
      <c r="F35" s="242"/>
      <c r="G35" s="242"/>
      <c r="H35" s="243"/>
      <c r="I35" s="243"/>
      <c r="J35" s="243"/>
      <c r="K35" s="243"/>
      <c r="L35" s="243"/>
      <c r="M35" s="244"/>
      <c r="N35" s="149"/>
      <c r="O35" s="149"/>
      <c r="P35" s="149"/>
      <c r="Q35" s="149"/>
      <c r="R35" s="149"/>
      <c r="S35" s="149"/>
      <c r="T35" s="149"/>
      <c r="U35" s="149"/>
      <c r="V35" s="149"/>
      <c r="W35" s="149"/>
      <c r="X35" s="149"/>
      <c r="Y35" s="149"/>
      <c r="Z35" s="149"/>
    </row>
    <row r="36" spans="1:26" ht="15.75" customHeight="1">
      <c r="A36" s="739"/>
      <c r="B36" s="744"/>
      <c r="C36" s="208"/>
      <c r="D36" s="728" t="s">
        <v>574</v>
      </c>
      <c r="E36" s="729"/>
      <c r="F36" s="728" t="s">
        <v>575</v>
      </c>
      <c r="G36" s="729"/>
      <c r="H36" s="728" t="s">
        <v>576</v>
      </c>
      <c r="I36" s="729"/>
      <c r="J36" s="728" t="s">
        <v>577</v>
      </c>
      <c r="K36" s="729"/>
      <c r="L36" s="728" t="s">
        <v>578</v>
      </c>
      <c r="M36" s="730"/>
      <c r="N36" s="149"/>
      <c r="O36" s="149"/>
      <c r="P36" s="149"/>
      <c r="Q36" s="149"/>
      <c r="R36" s="149"/>
      <c r="S36" s="149"/>
      <c r="T36" s="149"/>
      <c r="U36" s="149"/>
      <c r="V36" s="149"/>
      <c r="W36" s="149"/>
      <c r="X36" s="149"/>
      <c r="Y36" s="149"/>
      <c r="Z36" s="149"/>
    </row>
    <row r="37" spans="1:26" ht="15.75" customHeight="1">
      <c r="A37" s="739"/>
      <c r="B37" s="744"/>
      <c r="C37" s="245"/>
      <c r="D37" s="762">
        <v>0.4</v>
      </c>
      <c r="E37" s="673"/>
      <c r="F37" s="762">
        <v>0.5</v>
      </c>
      <c r="G37" s="673"/>
      <c r="H37" s="762">
        <v>1</v>
      </c>
      <c r="I37" s="673"/>
      <c r="J37" s="754" t="s">
        <v>633</v>
      </c>
      <c r="K37" s="673"/>
      <c r="L37" s="762" t="s">
        <v>633</v>
      </c>
      <c r="M37" s="712"/>
      <c r="N37" s="149"/>
      <c r="O37" s="149"/>
      <c r="P37" s="149"/>
      <c r="Q37" s="149"/>
      <c r="R37" s="149"/>
      <c r="S37" s="149"/>
      <c r="T37" s="149"/>
      <c r="U37" s="149"/>
      <c r="V37" s="149"/>
      <c r="W37" s="149"/>
      <c r="X37" s="149"/>
      <c r="Y37" s="149"/>
      <c r="Z37" s="149"/>
    </row>
    <row r="38" spans="1:26" ht="15.75" customHeight="1">
      <c r="A38" s="739"/>
      <c r="B38" s="744"/>
      <c r="C38" s="245"/>
      <c r="D38" s="731" t="s">
        <v>579</v>
      </c>
      <c r="E38" s="732"/>
      <c r="F38" s="731" t="s">
        <v>580</v>
      </c>
      <c r="G38" s="732"/>
      <c r="H38" s="731" t="s">
        <v>581</v>
      </c>
      <c r="I38" s="732"/>
      <c r="J38" s="728" t="s">
        <v>582</v>
      </c>
      <c r="K38" s="729"/>
      <c r="L38" s="728" t="s">
        <v>583</v>
      </c>
      <c r="M38" s="730"/>
      <c r="N38" s="149"/>
      <c r="O38" s="149"/>
      <c r="P38" s="149"/>
      <c r="Q38" s="149"/>
      <c r="R38" s="149"/>
      <c r="S38" s="149"/>
      <c r="T38" s="149"/>
      <c r="U38" s="149"/>
      <c r="V38" s="149"/>
      <c r="W38" s="149"/>
      <c r="X38" s="149"/>
      <c r="Y38" s="149"/>
      <c r="Z38" s="149"/>
    </row>
    <row r="39" spans="1:26" ht="15.75" customHeight="1">
      <c r="A39" s="739"/>
      <c r="B39" s="744"/>
      <c r="C39" s="378"/>
      <c r="D39" s="754" t="s">
        <v>633</v>
      </c>
      <c r="E39" s="673"/>
      <c r="F39" s="754" t="s">
        <v>633</v>
      </c>
      <c r="G39" s="673"/>
      <c r="H39" s="754" t="s">
        <v>633</v>
      </c>
      <c r="I39" s="673"/>
      <c r="J39" s="754" t="s">
        <v>633</v>
      </c>
      <c r="K39" s="673"/>
      <c r="L39" s="762" t="s">
        <v>633</v>
      </c>
      <c r="M39" s="712"/>
      <c r="N39" s="149"/>
      <c r="O39" s="149"/>
      <c r="P39" s="149"/>
      <c r="Q39" s="149"/>
      <c r="R39" s="149"/>
      <c r="S39" s="149"/>
      <c r="T39" s="149"/>
      <c r="U39" s="149"/>
      <c r="V39" s="149"/>
      <c r="W39" s="149"/>
      <c r="X39" s="149"/>
      <c r="Y39" s="149"/>
      <c r="Z39" s="149"/>
    </row>
    <row r="40" spans="1:26" ht="15.75" customHeight="1">
      <c r="A40" s="739"/>
      <c r="B40" s="744"/>
      <c r="C40" s="378"/>
      <c r="D40" s="757" t="s">
        <v>584</v>
      </c>
      <c r="E40" s="758"/>
      <c r="F40" s="757" t="s">
        <v>585</v>
      </c>
      <c r="G40" s="758"/>
      <c r="H40" s="757" t="s">
        <v>586</v>
      </c>
      <c r="I40" s="758"/>
      <c r="J40" s="731" t="s">
        <v>587</v>
      </c>
      <c r="K40" s="732"/>
      <c r="L40" s="731" t="s">
        <v>588</v>
      </c>
      <c r="M40" s="733"/>
      <c r="N40" s="149"/>
      <c r="O40" s="149"/>
      <c r="P40" s="149"/>
      <c r="Q40" s="149"/>
      <c r="R40" s="149"/>
      <c r="S40" s="149"/>
      <c r="T40" s="149"/>
      <c r="U40" s="149"/>
      <c r="V40" s="149"/>
      <c r="W40" s="149"/>
      <c r="X40" s="149"/>
      <c r="Y40" s="149"/>
      <c r="Z40" s="149"/>
    </row>
    <row r="41" spans="1:26" ht="15.75" customHeight="1">
      <c r="A41" s="739"/>
      <c r="B41" s="744"/>
      <c r="C41" s="378"/>
      <c r="D41" s="754" t="s">
        <v>633</v>
      </c>
      <c r="E41" s="673"/>
      <c r="F41" s="754" t="s">
        <v>633</v>
      </c>
      <c r="G41" s="673"/>
      <c r="H41" s="754" t="s">
        <v>633</v>
      </c>
      <c r="I41" s="673"/>
      <c r="J41" s="754" t="s">
        <v>633</v>
      </c>
      <c r="K41" s="673"/>
      <c r="L41" s="762" t="s">
        <v>633</v>
      </c>
      <c r="M41" s="712"/>
      <c r="N41" s="149"/>
      <c r="O41" s="149"/>
      <c r="P41" s="149"/>
      <c r="Q41" s="149"/>
      <c r="R41" s="149"/>
      <c r="S41" s="149"/>
      <c r="T41" s="149"/>
      <c r="U41" s="149"/>
      <c r="V41" s="149"/>
      <c r="W41" s="149"/>
      <c r="X41" s="149"/>
      <c r="Y41" s="149"/>
      <c r="Z41" s="149"/>
    </row>
    <row r="42" spans="1:26" ht="15.75" customHeight="1">
      <c r="A42" s="739"/>
      <c r="B42" s="744"/>
      <c r="C42" s="378"/>
      <c r="D42" s="749" t="s">
        <v>589</v>
      </c>
      <c r="E42" s="715"/>
      <c r="F42" s="247"/>
      <c r="G42" s="248"/>
      <c r="H42" s="247"/>
      <c r="I42" s="248"/>
      <c r="J42" s="247"/>
      <c r="K42" s="248"/>
      <c r="L42" s="247"/>
      <c r="M42" s="249"/>
      <c r="N42" s="149"/>
      <c r="O42" s="149"/>
      <c r="P42" s="149"/>
      <c r="Q42" s="149"/>
      <c r="R42" s="149"/>
      <c r="S42" s="149"/>
      <c r="T42" s="149"/>
      <c r="U42" s="149"/>
      <c r="V42" s="149"/>
      <c r="W42" s="149"/>
      <c r="X42" s="149"/>
      <c r="Y42" s="149"/>
      <c r="Z42" s="149"/>
    </row>
    <row r="43" spans="1:26" ht="15.75" customHeight="1">
      <c r="A43" s="739"/>
      <c r="B43" s="744"/>
      <c r="C43" s="378"/>
      <c r="D43" s="754" t="s">
        <v>633</v>
      </c>
      <c r="E43" s="673"/>
      <c r="F43" s="251"/>
      <c r="G43" s="251"/>
      <c r="H43" s="252"/>
      <c r="I43" s="228"/>
      <c r="J43" s="253"/>
      <c r="K43" s="228"/>
      <c r="L43" s="253"/>
      <c r="M43" s="254"/>
      <c r="N43" s="149"/>
      <c r="O43" s="149"/>
      <c r="P43" s="149"/>
      <c r="Q43" s="149"/>
      <c r="R43" s="149"/>
      <c r="S43" s="149"/>
      <c r="T43" s="149"/>
      <c r="U43" s="149"/>
      <c r="V43" s="149"/>
      <c r="W43" s="149"/>
      <c r="X43" s="149"/>
      <c r="Y43" s="149"/>
      <c r="Z43" s="149"/>
    </row>
    <row r="44" spans="1:26" ht="15.75" customHeight="1">
      <c r="A44" s="739"/>
      <c r="B44" s="744"/>
      <c r="C44" s="255"/>
      <c r="D44" s="379"/>
      <c r="E44" s="340"/>
      <c r="F44" s="258"/>
      <c r="G44" s="258"/>
      <c r="H44" s="259"/>
      <c r="I44" s="216"/>
      <c r="J44" s="259"/>
      <c r="K44" s="216"/>
      <c r="L44" s="259"/>
      <c r="M44" s="217"/>
      <c r="N44" s="149"/>
      <c r="O44" s="149"/>
      <c r="P44" s="149"/>
      <c r="Q44" s="149"/>
      <c r="R44" s="149"/>
      <c r="S44" s="149"/>
      <c r="T44" s="149"/>
      <c r="U44" s="149"/>
      <c r="V44" s="149"/>
      <c r="W44" s="149"/>
      <c r="X44" s="149"/>
      <c r="Y44" s="149"/>
      <c r="Z44" s="149"/>
    </row>
    <row r="45" spans="1:26" ht="18" customHeight="1">
      <c r="A45" s="739"/>
      <c r="B45" s="743" t="s">
        <v>590</v>
      </c>
      <c r="C45" s="218"/>
      <c r="D45" s="202"/>
      <c r="E45" s="202"/>
      <c r="F45" s="202"/>
      <c r="G45" s="202"/>
      <c r="H45" s="202"/>
      <c r="I45" s="202"/>
      <c r="J45" s="202"/>
      <c r="K45" s="202"/>
      <c r="L45" s="195"/>
      <c r="M45" s="196"/>
      <c r="N45" s="149"/>
      <c r="O45" s="149"/>
      <c r="P45" s="149"/>
      <c r="Q45" s="149"/>
      <c r="R45" s="149"/>
      <c r="S45" s="149"/>
      <c r="T45" s="149"/>
      <c r="U45" s="149"/>
      <c r="V45" s="149"/>
      <c r="W45" s="149"/>
      <c r="X45" s="149"/>
      <c r="Y45" s="149"/>
      <c r="Z45" s="149"/>
    </row>
    <row r="46" spans="1:26" ht="15.75" customHeight="1">
      <c r="A46" s="739"/>
      <c r="B46" s="744"/>
      <c r="C46" s="260"/>
      <c r="D46" s="261" t="s">
        <v>425</v>
      </c>
      <c r="E46" s="262" t="s">
        <v>427</v>
      </c>
      <c r="F46" s="750" t="s">
        <v>591</v>
      </c>
      <c r="G46" s="752"/>
      <c r="H46" s="676"/>
      <c r="I46" s="676"/>
      <c r="J46" s="677"/>
      <c r="K46" s="263" t="s">
        <v>592</v>
      </c>
      <c r="L46" s="734"/>
      <c r="M46" s="735"/>
      <c r="N46" s="149"/>
      <c r="O46" s="149"/>
      <c r="P46" s="149"/>
      <c r="Q46" s="149"/>
      <c r="R46" s="149"/>
      <c r="S46" s="149"/>
      <c r="T46" s="149"/>
      <c r="U46" s="149"/>
      <c r="V46" s="149"/>
      <c r="W46" s="149"/>
      <c r="X46" s="149"/>
      <c r="Y46" s="149"/>
      <c r="Z46" s="149"/>
    </row>
    <row r="47" spans="1:26" ht="15.75" customHeight="1">
      <c r="A47" s="739"/>
      <c r="B47" s="744"/>
      <c r="C47" s="260"/>
      <c r="D47" s="264"/>
      <c r="E47" s="211" t="s">
        <v>554</v>
      </c>
      <c r="F47" s="751"/>
      <c r="G47" s="736"/>
      <c r="H47" s="669"/>
      <c r="I47" s="669"/>
      <c r="J47" s="670"/>
      <c r="K47" s="195"/>
      <c r="L47" s="736"/>
      <c r="M47" s="737"/>
      <c r="N47" s="149"/>
      <c r="O47" s="149"/>
      <c r="P47" s="149"/>
      <c r="Q47" s="149"/>
      <c r="R47" s="149"/>
      <c r="S47" s="149"/>
      <c r="T47" s="149"/>
      <c r="U47" s="149"/>
      <c r="V47" s="149"/>
      <c r="W47" s="149"/>
      <c r="X47" s="149"/>
      <c r="Y47" s="149"/>
      <c r="Z47" s="149"/>
    </row>
    <row r="48" spans="1:26" ht="15.75" customHeight="1">
      <c r="A48" s="739"/>
      <c r="B48" s="745"/>
      <c r="C48" s="265"/>
      <c r="D48" s="198"/>
      <c r="E48" s="198"/>
      <c r="F48" s="198"/>
      <c r="G48" s="266"/>
      <c r="H48" s="266"/>
      <c r="I48" s="266"/>
      <c r="J48" s="266"/>
      <c r="K48" s="198"/>
      <c r="L48" s="267"/>
      <c r="M48" s="268"/>
      <c r="N48" s="149"/>
      <c r="O48" s="149"/>
      <c r="P48" s="149"/>
      <c r="Q48" s="149"/>
      <c r="R48" s="149"/>
      <c r="S48" s="149"/>
      <c r="T48" s="149"/>
      <c r="U48" s="149"/>
      <c r="V48" s="149"/>
      <c r="W48" s="149"/>
      <c r="X48" s="149"/>
      <c r="Y48" s="149"/>
      <c r="Z48" s="149"/>
    </row>
    <row r="49" spans="1:26" ht="87" customHeight="1">
      <c r="A49" s="739"/>
      <c r="B49" s="181" t="s">
        <v>593</v>
      </c>
      <c r="C49" s="713" t="s">
        <v>909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181" t="s">
        <v>595</v>
      </c>
      <c r="C50" s="713" t="s">
        <v>876</v>
      </c>
      <c r="D50" s="715"/>
      <c r="E50" s="283"/>
      <c r="F50" s="283"/>
      <c r="G50" s="283"/>
      <c r="H50" s="283"/>
      <c r="I50" s="283"/>
      <c r="J50" s="283"/>
      <c r="K50" s="283"/>
      <c r="L50" s="283"/>
      <c r="M50" s="284"/>
      <c r="N50" s="149"/>
      <c r="O50" s="149"/>
      <c r="P50" s="149"/>
      <c r="Q50" s="149"/>
      <c r="R50" s="149"/>
      <c r="S50" s="149"/>
      <c r="T50" s="149"/>
      <c r="U50" s="149"/>
      <c r="V50" s="149"/>
      <c r="W50" s="149"/>
      <c r="X50" s="149"/>
      <c r="Y50" s="149"/>
      <c r="Z50" s="149"/>
    </row>
    <row r="51" spans="1:26" ht="15.75" customHeight="1">
      <c r="A51" s="739"/>
      <c r="B51" s="181" t="s">
        <v>597</v>
      </c>
      <c r="C51" s="183">
        <v>90</v>
      </c>
      <c r="D51" s="283"/>
      <c r="E51" s="283"/>
      <c r="F51" s="283"/>
      <c r="G51" s="283"/>
      <c r="H51" s="283"/>
      <c r="I51" s="283"/>
      <c r="J51" s="283"/>
      <c r="K51" s="283"/>
      <c r="L51" s="283"/>
      <c r="M51" s="284"/>
      <c r="N51" s="149"/>
      <c r="O51" s="149"/>
      <c r="P51" s="149"/>
      <c r="Q51" s="149"/>
      <c r="R51" s="149"/>
      <c r="S51" s="149"/>
      <c r="T51" s="149"/>
      <c r="U51" s="149"/>
      <c r="V51" s="149"/>
      <c r="W51" s="149"/>
      <c r="X51" s="149"/>
      <c r="Y51" s="149"/>
      <c r="Z51" s="149"/>
    </row>
    <row r="52" spans="1:26" ht="15.75" customHeight="1">
      <c r="A52" s="740"/>
      <c r="B52" s="181" t="s">
        <v>598</v>
      </c>
      <c r="C52" s="183" t="s">
        <v>633</v>
      </c>
      <c r="D52" s="283"/>
      <c r="E52" s="283"/>
      <c r="F52" s="283"/>
      <c r="G52" s="283"/>
      <c r="H52" s="283"/>
      <c r="I52" s="283"/>
      <c r="J52" s="283"/>
      <c r="K52" s="283"/>
      <c r="L52" s="283"/>
      <c r="M52" s="284"/>
      <c r="N52" s="149"/>
      <c r="O52" s="149"/>
      <c r="P52" s="149"/>
      <c r="Q52" s="149"/>
      <c r="R52" s="149"/>
      <c r="S52" s="149"/>
      <c r="T52" s="149"/>
      <c r="U52" s="149"/>
      <c r="V52" s="149"/>
      <c r="W52" s="149"/>
      <c r="X52" s="149"/>
      <c r="Y52" s="149"/>
      <c r="Z52" s="149"/>
    </row>
    <row r="53" spans="1:26" ht="15.75" customHeight="1">
      <c r="A53" s="741" t="s">
        <v>338</v>
      </c>
      <c r="B53" s="269" t="s">
        <v>599</v>
      </c>
      <c r="C53" s="713" t="s">
        <v>878</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39"/>
      <c r="B54" s="269" t="s">
        <v>601</v>
      </c>
      <c r="C54" s="713" t="s">
        <v>879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15.75" customHeight="1">
      <c r="A55" s="739"/>
      <c r="B55" s="269" t="s">
        <v>603</v>
      </c>
      <c r="C55" s="713" t="s">
        <v>84</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15.75" customHeight="1">
      <c r="A56" s="739"/>
      <c r="B56" s="270" t="s">
        <v>604</v>
      </c>
      <c r="C56" s="713" t="s">
        <v>632</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739"/>
      <c r="B57" s="269" t="s">
        <v>605</v>
      </c>
      <c r="C57" s="713" t="s">
        <v>880</v>
      </c>
      <c r="D57" s="666"/>
      <c r="E57" s="666"/>
      <c r="F57" s="666"/>
      <c r="G57" s="666"/>
      <c r="H57" s="666"/>
      <c r="I57" s="666"/>
      <c r="J57" s="666"/>
      <c r="K57" s="666"/>
      <c r="L57" s="666"/>
      <c r="M57" s="712"/>
      <c r="N57" s="149"/>
      <c r="O57" s="149"/>
      <c r="P57" s="149"/>
      <c r="Q57" s="149"/>
      <c r="R57" s="149"/>
      <c r="S57" s="149"/>
      <c r="T57" s="149"/>
      <c r="U57" s="149"/>
      <c r="V57" s="149"/>
      <c r="W57" s="149"/>
      <c r="X57" s="149"/>
      <c r="Y57" s="149"/>
      <c r="Z57" s="149"/>
    </row>
    <row r="58" spans="1:26" ht="15.75" customHeight="1">
      <c r="A58" s="742"/>
      <c r="B58" s="269" t="s">
        <v>607</v>
      </c>
      <c r="C58" s="713">
        <v>3693777</v>
      </c>
      <c r="D58" s="666"/>
      <c r="E58" s="666"/>
      <c r="F58" s="666"/>
      <c r="G58" s="666"/>
      <c r="H58" s="666"/>
      <c r="I58" s="666"/>
      <c r="J58" s="666"/>
      <c r="K58" s="666"/>
      <c r="L58" s="666"/>
      <c r="M58" s="712"/>
      <c r="N58" s="149"/>
      <c r="O58" s="149"/>
      <c r="P58" s="149"/>
      <c r="Q58" s="149"/>
      <c r="R58" s="149"/>
      <c r="S58" s="149"/>
      <c r="T58" s="149"/>
      <c r="U58" s="149"/>
      <c r="V58" s="149"/>
      <c r="W58" s="149"/>
      <c r="X58" s="149"/>
      <c r="Y58" s="149"/>
      <c r="Z58" s="149"/>
    </row>
    <row r="59" spans="1:26" ht="15.75" customHeight="1">
      <c r="A59" s="741" t="s">
        <v>609</v>
      </c>
      <c r="B59" s="271" t="s">
        <v>610</v>
      </c>
      <c r="C59" s="713" t="s">
        <v>611</v>
      </c>
      <c r="D59" s="666"/>
      <c r="E59" s="666"/>
      <c r="F59" s="666"/>
      <c r="G59" s="666"/>
      <c r="H59" s="666"/>
      <c r="I59" s="666"/>
      <c r="J59" s="666"/>
      <c r="K59" s="666"/>
      <c r="L59" s="666"/>
      <c r="M59" s="712"/>
      <c r="N59" s="149"/>
      <c r="O59" s="149"/>
      <c r="P59" s="149"/>
      <c r="Q59" s="149"/>
      <c r="R59" s="149"/>
      <c r="S59" s="149"/>
      <c r="T59" s="149"/>
      <c r="U59" s="149"/>
      <c r="V59" s="149"/>
      <c r="W59" s="149"/>
      <c r="X59" s="149"/>
      <c r="Y59" s="149"/>
      <c r="Z59" s="149"/>
    </row>
    <row r="60" spans="1:26" ht="30" customHeight="1">
      <c r="A60" s="739"/>
      <c r="B60" s="271" t="s">
        <v>612</v>
      </c>
      <c r="C60" s="713" t="s">
        <v>613</v>
      </c>
      <c r="D60" s="666"/>
      <c r="E60" s="666"/>
      <c r="F60" s="666"/>
      <c r="G60" s="666"/>
      <c r="H60" s="666"/>
      <c r="I60" s="666"/>
      <c r="J60" s="666"/>
      <c r="K60" s="666"/>
      <c r="L60" s="666"/>
      <c r="M60" s="712"/>
      <c r="N60" s="149"/>
      <c r="O60" s="149"/>
      <c r="P60" s="149"/>
      <c r="Q60" s="149"/>
      <c r="R60" s="149"/>
      <c r="S60" s="149"/>
      <c r="T60" s="149"/>
      <c r="U60" s="149"/>
      <c r="V60" s="149"/>
      <c r="W60" s="149"/>
      <c r="X60" s="149"/>
      <c r="Y60" s="149"/>
      <c r="Z60" s="149"/>
    </row>
    <row r="61" spans="1:26" ht="30" customHeight="1">
      <c r="A61" s="740"/>
      <c r="B61" s="272" t="s">
        <v>44</v>
      </c>
      <c r="C61" s="713" t="s">
        <v>8</v>
      </c>
      <c r="D61" s="666"/>
      <c r="E61" s="666"/>
      <c r="F61" s="666"/>
      <c r="G61" s="666"/>
      <c r="H61" s="666"/>
      <c r="I61" s="666"/>
      <c r="J61" s="666"/>
      <c r="K61" s="666"/>
      <c r="L61" s="666"/>
      <c r="M61" s="712"/>
      <c r="N61" s="149"/>
      <c r="O61" s="149"/>
      <c r="P61" s="149"/>
      <c r="Q61" s="149"/>
      <c r="R61" s="149"/>
      <c r="S61" s="149"/>
      <c r="T61" s="149"/>
      <c r="U61" s="149"/>
      <c r="V61" s="149"/>
      <c r="W61" s="149"/>
      <c r="X61" s="149"/>
      <c r="Y61" s="149"/>
      <c r="Z61" s="149"/>
    </row>
    <row r="62" spans="1:26" ht="15.75" customHeight="1">
      <c r="A62" s="273" t="s">
        <v>342</v>
      </c>
      <c r="B62" s="274"/>
      <c r="C62" s="746"/>
      <c r="D62" s="747"/>
      <c r="E62" s="747"/>
      <c r="F62" s="747"/>
      <c r="G62" s="747"/>
      <c r="H62" s="747"/>
      <c r="I62" s="747"/>
      <c r="J62" s="747"/>
      <c r="K62" s="747"/>
      <c r="L62" s="747"/>
      <c r="M62" s="748"/>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9">
    <mergeCell ref="L39:M39"/>
    <mergeCell ref="F40:G40"/>
    <mergeCell ref="L40:M40"/>
    <mergeCell ref="D40:E40"/>
    <mergeCell ref="D41:E41"/>
    <mergeCell ref="H41:I41"/>
    <mergeCell ref="J41:K41"/>
    <mergeCell ref="L41:M41"/>
    <mergeCell ref="F41:G41"/>
    <mergeCell ref="F4:G4"/>
    <mergeCell ref="I4:M4"/>
    <mergeCell ref="C5:M5"/>
    <mergeCell ref="I7:M7"/>
    <mergeCell ref="C13:M13"/>
    <mergeCell ref="C7:D7"/>
    <mergeCell ref="F10:G10"/>
    <mergeCell ref="I10:J10"/>
    <mergeCell ref="C11:M11"/>
    <mergeCell ref="C62:M62"/>
    <mergeCell ref="C54:M54"/>
    <mergeCell ref="C55:M55"/>
    <mergeCell ref="C56:M56"/>
    <mergeCell ref="C57:M57"/>
    <mergeCell ref="C58:M58"/>
    <mergeCell ref="C59:M59"/>
    <mergeCell ref="C60:M60"/>
    <mergeCell ref="F46:F47"/>
    <mergeCell ref="G46:J47"/>
    <mergeCell ref="L46:M47"/>
    <mergeCell ref="A59:A61"/>
    <mergeCell ref="A2:A15"/>
    <mergeCell ref="B14:B15"/>
    <mergeCell ref="B18:B24"/>
    <mergeCell ref="B25:B28"/>
    <mergeCell ref="B32:B34"/>
    <mergeCell ref="B35:B44"/>
    <mergeCell ref="B45:B48"/>
    <mergeCell ref="A16:A52"/>
    <mergeCell ref="A53:A58"/>
    <mergeCell ref="C61:M61"/>
    <mergeCell ref="C2:M2"/>
    <mergeCell ref="C3:M3"/>
    <mergeCell ref="C49:M49"/>
    <mergeCell ref="C50:D50"/>
    <mergeCell ref="C53:M53"/>
    <mergeCell ref="D38:E38"/>
    <mergeCell ref="F38:G38"/>
    <mergeCell ref="H38:I38"/>
    <mergeCell ref="H40:I40"/>
    <mergeCell ref="J40:K40"/>
    <mergeCell ref="D39:E39"/>
    <mergeCell ref="F39:G39"/>
    <mergeCell ref="H39:I39"/>
    <mergeCell ref="J39:K39"/>
    <mergeCell ref="J38:K38"/>
    <mergeCell ref="L38:M38"/>
    <mergeCell ref="D42:E42"/>
    <mergeCell ref="D43:E43"/>
    <mergeCell ref="J37:K37"/>
    <mergeCell ref="L37:M37"/>
    <mergeCell ref="D37:E37"/>
    <mergeCell ref="F37:G37"/>
    <mergeCell ref="H37:I37"/>
    <mergeCell ref="B8:B10"/>
    <mergeCell ref="C9:D9"/>
    <mergeCell ref="C10:D10"/>
    <mergeCell ref="D36:E36"/>
    <mergeCell ref="C12:M12"/>
    <mergeCell ref="J36:K36"/>
    <mergeCell ref="L36:M36"/>
    <mergeCell ref="F36:G36"/>
    <mergeCell ref="H36:I36"/>
    <mergeCell ref="C14:D14"/>
    <mergeCell ref="F14:M14"/>
    <mergeCell ref="C15:M15"/>
    <mergeCell ref="C16:M16"/>
    <mergeCell ref="C17:M17"/>
    <mergeCell ref="F9:G9"/>
    <mergeCell ref="I9:J9"/>
  </mergeCells>
  <dataValidations count="1">
    <dataValidation type="list" allowBlank="1" showErrorMessage="1" sqref="I7" xr:uid="{00000000-0002-0000-2C00-000000000000}">
      <formula1>INDIRECT($C$7)</formula1>
    </dataValidation>
  </dataValidations>
  <pageMargins left="0.7" right="0.7" top="0.75" bottom="0.75" header="0" footer="0"/>
  <pageSetup paperSize="9" scale="46" orientation="portrait" r:id="rId1"/>
  <extLst>
    <ext xmlns:x14="http://schemas.microsoft.com/office/spreadsheetml/2009/9/main" uri="{CCE6A557-97BC-4b89-ADB6-D9C93CAAB3DF}">
      <x14:dataValidations xmlns:xm="http://schemas.microsoft.com/office/excel/2006/main" count="4">
        <x14:dataValidation type="list" allowBlank="1" showErrorMessage="1" xr:uid="{00000000-0002-0000-2C00-000001000000}">
          <x14:formula1>
            <xm:f>Desplegables!$I$4:$I$18</xm:f>
          </x14:formula1>
          <xm:sqref>C7</xm:sqref>
        </x14:dataValidation>
        <x14:dataValidation type="list" allowBlank="1" showErrorMessage="1" xr:uid="{00000000-0002-0000-2C00-000002000000}">
          <x14:formula1>
            <xm:f>Desplegables!$B$50:$B$52</xm:f>
          </x14:formula1>
          <xm:sqref>G46</xm:sqref>
        </x14:dataValidation>
        <x14:dataValidation type="list" allowBlank="1" showErrorMessage="1" xr:uid="{00000000-0002-0000-2C00-000003000000}">
          <x14:formula1>
            <xm:f>Desplegables!$L$24:$L$39</xm:f>
          </x14:formula1>
          <xm:sqref>C14</xm:sqref>
        </x14:dataValidation>
        <x14:dataValidation type="list" allowBlank="1" showErrorMessage="1" xr:uid="{00000000-0002-0000-2C00-000004000000}">
          <x14:formula1>
            <xm:f>Desplegables!$B$45:$B$46</xm:f>
          </x14:formula1>
          <xm:sqref>C4</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2060"/>
  </sheetPr>
  <dimension ref="A1:Z1000"/>
  <sheetViews>
    <sheetView view="pageBreakPreview" topLeftCell="A44" zoomScale="60" zoomScaleNormal="115" workbookViewId="0">
      <selection activeCell="C57" sqref="C57:M57"/>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acción'!E13</f>
        <v>Variación porcentual de las ventas por trabajador de las unidades productivas locales</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912</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382"/>
      <c r="E4" s="185"/>
      <c r="F4" s="899" t="s">
        <v>39</v>
      </c>
      <c r="G4" s="673"/>
      <c r="H4" s="383">
        <v>166</v>
      </c>
      <c r="I4" s="900" t="s">
        <v>637</v>
      </c>
      <c r="J4" s="666"/>
      <c r="K4" s="666"/>
      <c r="L4" s="666"/>
      <c r="M4" s="712"/>
      <c r="N4" s="149"/>
      <c r="O4" s="149"/>
      <c r="P4" s="149"/>
      <c r="Q4" s="149"/>
      <c r="R4" s="149"/>
      <c r="S4" s="149"/>
      <c r="T4" s="149"/>
      <c r="U4" s="149"/>
      <c r="V4" s="149"/>
      <c r="W4" s="149"/>
      <c r="X4" s="149"/>
      <c r="Y4" s="149"/>
      <c r="Z4" s="149"/>
    </row>
    <row r="5" spans="1:26" ht="16.5" customHeight="1">
      <c r="A5" s="739"/>
      <c r="B5" s="384" t="s">
        <v>527</v>
      </c>
      <c r="C5" s="901" t="s">
        <v>528</v>
      </c>
      <c r="D5" s="902"/>
      <c r="E5" s="902"/>
      <c r="F5" s="902"/>
      <c r="G5" s="902"/>
      <c r="H5" s="902"/>
      <c r="I5" s="902"/>
      <c r="J5" s="902"/>
      <c r="K5" s="902"/>
      <c r="L5" s="902"/>
      <c r="M5" s="756"/>
      <c r="N5" s="149"/>
      <c r="O5" s="149"/>
      <c r="P5" s="149"/>
      <c r="Q5" s="149"/>
      <c r="R5" s="149"/>
      <c r="S5" s="149"/>
      <c r="T5" s="149"/>
      <c r="U5" s="149"/>
      <c r="V5" s="149"/>
      <c r="W5" s="149"/>
      <c r="X5" s="149"/>
      <c r="Y5" s="149"/>
      <c r="Z5" s="149"/>
    </row>
    <row r="6" spans="1:26" ht="15.75" customHeight="1">
      <c r="A6" s="739"/>
      <c r="B6" s="182" t="s">
        <v>529</v>
      </c>
      <c r="C6" s="72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302" t="s">
        <v>531</v>
      </c>
      <c r="C7" s="904" t="s">
        <v>6</v>
      </c>
      <c r="D7" s="717"/>
      <c r="E7" s="717"/>
      <c r="F7" s="717"/>
      <c r="G7" s="905"/>
      <c r="H7" s="189" t="s">
        <v>44</v>
      </c>
      <c r="I7" s="709" t="s">
        <v>8</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94.5" customHeight="1">
      <c r="A11" s="898"/>
      <c r="B11" s="381" t="s">
        <v>535</v>
      </c>
      <c r="C11" s="903" t="s">
        <v>913</v>
      </c>
      <c r="D11" s="717"/>
      <c r="E11" s="717"/>
      <c r="F11" s="717"/>
      <c r="G11" s="717"/>
      <c r="H11" s="717"/>
      <c r="I11" s="717"/>
      <c r="J11" s="717"/>
      <c r="K11" s="717"/>
      <c r="L11" s="717"/>
      <c r="M11" s="718"/>
      <c r="N11" s="149"/>
      <c r="O11" s="149"/>
      <c r="P11" s="149"/>
      <c r="Q11" s="149"/>
      <c r="R11" s="149"/>
      <c r="S11" s="149"/>
      <c r="T11" s="149"/>
      <c r="U11" s="149"/>
      <c r="V11" s="149"/>
      <c r="W11" s="149"/>
      <c r="X11" s="149"/>
      <c r="Y11" s="149"/>
      <c r="Z11" s="149"/>
    </row>
    <row r="12" spans="1:26" ht="15.75" customHeight="1">
      <c r="A12" s="738" t="s">
        <v>326</v>
      </c>
      <c r="B12" s="181" t="s">
        <v>26</v>
      </c>
      <c r="C12" s="714" t="s">
        <v>633</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197" t="s">
        <v>745</v>
      </c>
      <c r="G18" s="197"/>
      <c r="H18" s="197"/>
      <c r="I18" s="197"/>
      <c r="J18" s="197"/>
      <c r="K18" s="197"/>
      <c r="L18" s="197"/>
      <c r="M18" s="214"/>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t="s">
        <v>554</v>
      </c>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2"/>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211" t="s">
        <v>649</v>
      </c>
      <c r="E25" s="159"/>
      <c r="F25" s="231" t="s">
        <v>565</v>
      </c>
      <c r="G25" s="211" t="s">
        <v>649</v>
      </c>
      <c r="H25" s="159"/>
      <c r="I25" s="231" t="s">
        <v>567</v>
      </c>
      <c r="J25" s="725" t="s">
        <v>914</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v>2038</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387"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08"/>
      <c r="D31" s="728" t="s">
        <v>574</v>
      </c>
      <c r="E31" s="729"/>
      <c r="F31" s="728" t="s">
        <v>575</v>
      </c>
      <c r="G31" s="729"/>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388"/>
      <c r="C32" s="245"/>
      <c r="D32" s="762">
        <v>0.03</v>
      </c>
      <c r="E32" s="673"/>
      <c r="F32" s="762">
        <v>0.03</v>
      </c>
      <c r="G32" s="673"/>
      <c r="H32" s="762">
        <v>0.03</v>
      </c>
      <c r="I32" s="673"/>
      <c r="J32" s="762">
        <v>0.03</v>
      </c>
      <c r="K32" s="673"/>
      <c r="L32" s="762"/>
      <c r="M32" s="673"/>
      <c r="N32" s="149"/>
      <c r="O32" s="149"/>
      <c r="P32" s="149"/>
      <c r="Q32" s="149"/>
      <c r="R32" s="149"/>
      <c r="S32" s="149"/>
      <c r="T32" s="149"/>
      <c r="U32" s="149"/>
      <c r="V32" s="149"/>
      <c r="W32" s="149"/>
      <c r="X32" s="149"/>
      <c r="Y32" s="149"/>
      <c r="Z32" s="149"/>
    </row>
    <row r="33" spans="1:26" ht="15.75" customHeight="1">
      <c r="A33" s="739"/>
      <c r="B33" s="388"/>
      <c r="C33" s="208"/>
      <c r="D33" s="731" t="s">
        <v>579</v>
      </c>
      <c r="E33" s="732"/>
      <c r="F33" s="731" t="s">
        <v>580</v>
      </c>
      <c r="G33" s="732"/>
      <c r="H33" s="731" t="s">
        <v>581</v>
      </c>
      <c r="I33" s="732"/>
      <c r="J33" s="731" t="s">
        <v>582</v>
      </c>
      <c r="K33" s="732"/>
      <c r="L33" s="731" t="s">
        <v>583</v>
      </c>
      <c r="M33" s="733"/>
      <c r="N33" s="149"/>
      <c r="O33" s="149"/>
      <c r="P33" s="149"/>
      <c r="Q33" s="149"/>
      <c r="R33" s="149"/>
      <c r="S33" s="149"/>
      <c r="T33" s="149"/>
      <c r="U33" s="149"/>
      <c r="V33" s="149"/>
      <c r="W33" s="149"/>
      <c r="X33" s="149"/>
      <c r="Y33" s="149"/>
      <c r="Z33" s="149"/>
    </row>
    <row r="34" spans="1:26" ht="15.75" customHeight="1">
      <c r="A34" s="739"/>
      <c r="B34" s="388"/>
      <c r="C34" s="245"/>
      <c r="D34" s="762"/>
      <c r="E34" s="673"/>
      <c r="F34" s="762"/>
      <c r="G34" s="673"/>
      <c r="H34" s="762"/>
      <c r="I34" s="673"/>
      <c r="J34" s="762"/>
      <c r="K34" s="673"/>
      <c r="L34" s="762"/>
      <c r="M34" s="673"/>
      <c r="N34" s="149"/>
      <c r="O34" s="149"/>
      <c r="P34" s="149"/>
      <c r="Q34" s="149"/>
      <c r="R34" s="149"/>
      <c r="S34" s="149"/>
      <c r="T34" s="149"/>
      <c r="U34" s="149"/>
      <c r="V34" s="149"/>
      <c r="W34" s="149"/>
      <c r="X34" s="149"/>
      <c r="Y34" s="149"/>
      <c r="Z34" s="149"/>
    </row>
    <row r="35" spans="1:26" ht="15.75" customHeight="1">
      <c r="A35" s="739"/>
      <c r="B35" s="388"/>
      <c r="C35" s="208"/>
      <c r="D35" s="731" t="s">
        <v>584</v>
      </c>
      <c r="E35" s="732"/>
      <c r="F35" s="731" t="s">
        <v>585</v>
      </c>
      <c r="G35" s="732"/>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388"/>
      <c r="C36" s="245"/>
      <c r="D36" s="762"/>
      <c r="E36" s="673"/>
      <c r="F36" s="762"/>
      <c r="G36" s="673"/>
      <c r="H36" s="762"/>
      <c r="I36" s="673"/>
      <c r="J36" s="762"/>
      <c r="K36" s="673"/>
      <c r="L36" s="762"/>
      <c r="M36" s="673"/>
      <c r="N36" s="149"/>
      <c r="O36" s="149"/>
      <c r="P36" s="149"/>
      <c r="Q36" s="149"/>
      <c r="R36" s="149"/>
      <c r="S36" s="149"/>
      <c r="T36" s="149"/>
      <c r="U36" s="149"/>
      <c r="V36" s="149"/>
      <c r="W36" s="149"/>
      <c r="X36" s="149"/>
      <c r="Y36" s="149"/>
      <c r="Z36" s="149"/>
    </row>
    <row r="37" spans="1:26" ht="15.75" customHeight="1">
      <c r="A37" s="739"/>
      <c r="B37" s="388"/>
      <c r="C37" s="208"/>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388"/>
      <c r="C38" s="245"/>
      <c r="D38" s="762"/>
      <c r="E38" s="673"/>
      <c r="F38" s="317"/>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266"/>
      <c r="E39" s="266"/>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c r="E42" s="211" t="s">
        <v>554</v>
      </c>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17.75" customHeight="1">
      <c r="A44" s="739"/>
      <c r="B44" s="181" t="s">
        <v>593</v>
      </c>
      <c r="C44" s="713" t="s">
        <v>998</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13" t="s">
        <v>914</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183">
        <v>90</v>
      </c>
      <c r="D46" s="283"/>
      <c r="E46" s="283"/>
      <c r="F46" s="283"/>
      <c r="G46" s="283"/>
      <c r="H46" s="283"/>
      <c r="I46" s="283"/>
      <c r="J46" s="283"/>
      <c r="K46" s="283"/>
      <c r="L46" s="283"/>
      <c r="M46" s="284"/>
      <c r="N46" s="149"/>
      <c r="O46" s="149"/>
      <c r="P46" s="149"/>
      <c r="Q46" s="149"/>
      <c r="R46" s="149"/>
      <c r="S46" s="149"/>
      <c r="T46" s="149"/>
      <c r="U46" s="149"/>
      <c r="V46" s="149"/>
      <c r="W46" s="149"/>
      <c r="X46" s="149"/>
      <c r="Y46" s="149"/>
      <c r="Z46" s="149"/>
    </row>
    <row r="47" spans="1:26" ht="15.75" customHeight="1">
      <c r="A47" s="898"/>
      <c r="B47" s="181" t="s">
        <v>598</v>
      </c>
      <c r="C47" s="306" t="s">
        <v>649</v>
      </c>
      <c r="D47" s="283"/>
      <c r="E47" s="283"/>
      <c r="F47" s="283"/>
      <c r="G47" s="283"/>
      <c r="H47" s="283"/>
      <c r="I47" s="283"/>
      <c r="J47" s="283"/>
      <c r="K47" s="283"/>
      <c r="L47" s="283"/>
      <c r="M47" s="284"/>
      <c r="N47" s="149"/>
      <c r="O47" s="149"/>
      <c r="P47" s="149"/>
      <c r="Q47" s="149"/>
      <c r="R47" s="149"/>
      <c r="S47" s="149"/>
      <c r="T47" s="149"/>
      <c r="U47" s="149"/>
      <c r="V47" s="149"/>
      <c r="W47" s="149"/>
      <c r="X47" s="149"/>
      <c r="Y47" s="149"/>
      <c r="Z47" s="149"/>
    </row>
    <row r="48" spans="1:26" ht="15.75" customHeight="1">
      <c r="A48" s="741" t="s">
        <v>338</v>
      </c>
      <c r="B48" s="303" t="s">
        <v>599</v>
      </c>
      <c r="C48" s="713" t="s">
        <v>657</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303" t="s">
        <v>601</v>
      </c>
      <c r="C49" s="713" t="s">
        <v>658</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303" t="s">
        <v>603</v>
      </c>
      <c r="C50" s="713" t="s">
        <v>8</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304" t="s">
        <v>604</v>
      </c>
      <c r="C51" s="713" t="s">
        <v>656</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303" t="s">
        <v>605</v>
      </c>
      <c r="C52" s="906" t="s">
        <v>659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303" t="s">
        <v>607</v>
      </c>
      <c r="C53" s="713" t="s">
        <v>660</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60" t="s">
        <v>679</v>
      </c>
      <c r="D54" s="666"/>
      <c r="E54" s="666"/>
      <c r="F54" s="666"/>
      <c r="G54" s="666"/>
      <c r="H54" s="666"/>
      <c r="I54" s="666"/>
      <c r="J54" s="666"/>
      <c r="K54" s="666"/>
      <c r="L54" s="666"/>
      <c r="M54" s="673"/>
      <c r="N54" s="149"/>
      <c r="O54" s="149"/>
      <c r="P54" s="149"/>
      <c r="Q54" s="149"/>
      <c r="R54" s="149"/>
      <c r="S54" s="149"/>
      <c r="T54" s="149"/>
      <c r="U54" s="149"/>
      <c r="V54" s="149"/>
      <c r="W54" s="149"/>
      <c r="X54" s="149"/>
      <c r="Y54" s="149"/>
      <c r="Z54" s="149"/>
    </row>
    <row r="55" spans="1:26" ht="30" customHeight="1">
      <c r="A55" s="739"/>
      <c r="B55" s="271" t="s">
        <v>612</v>
      </c>
      <c r="C55" s="760" t="s">
        <v>680</v>
      </c>
      <c r="D55" s="666"/>
      <c r="E55" s="666"/>
      <c r="F55" s="666"/>
      <c r="G55" s="666"/>
      <c r="H55" s="666"/>
      <c r="I55" s="666"/>
      <c r="J55" s="666"/>
      <c r="K55" s="666"/>
      <c r="L55" s="666"/>
      <c r="M55" s="673"/>
      <c r="N55" s="149"/>
      <c r="O55" s="149"/>
      <c r="P55" s="149"/>
      <c r="Q55" s="149"/>
      <c r="R55" s="149"/>
      <c r="S55" s="149"/>
      <c r="T55" s="149"/>
      <c r="U55" s="149"/>
      <c r="V55" s="149"/>
      <c r="W55" s="149"/>
      <c r="X55" s="149"/>
      <c r="Y55" s="149"/>
      <c r="Z55" s="149"/>
    </row>
    <row r="56" spans="1:26" ht="30" customHeight="1">
      <c r="A56" s="740"/>
      <c r="B56" s="272" t="s">
        <v>44</v>
      </c>
      <c r="C56" s="760" t="s">
        <v>8</v>
      </c>
      <c r="D56" s="666"/>
      <c r="E56" s="666"/>
      <c r="F56" s="666"/>
      <c r="G56" s="666"/>
      <c r="H56" s="666"/>
      <c r="I56" s="666"/>
      <c r="J56" s="666"/>
      <c r="K56" s="666"/>
      <c r="L56" s="666"/>
      <c r="M56" s="673"/>
      <c r="N56" s="149"/>
      <c r="O56" s="149"/>
      <c r="P56" s="149"/>
      <c r="Q56" s="149"/>
      <c r="R56" s="149"/>
      <c r="S56" s="149"/>
      <c r="T56" s="149"/>
      <c r="U56" s="149"/>
      <c r="V56" s="149"/>
      <c r="W56" s="149"/>
      <c r="X56" s="149"/>
      <c r="Y56" s="149"/>
      <c r="Z56" s="149"/>
    </row>
    <row r="57" spans="1:26" ht="15.75" customHeight="1">
      <c r="A57" s="273" t="s">
        <v>342</v>
      </c>
      <c r="B57" s="274"/>
      <c r="C57" s="746" t="s">
        <v>1032</v>
      </c>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4">
    <mergeCell ref="C56:M56"/>
    <mergeCell ref="C57:M57"/>
    <mergeCell ref="G41:J42"/>
    <mergeCell ref="C44:M44"/>
    <mergeCell ref="C45:M45"/>
    <mergeCell ref="C48:M48"/>
    <mergeCell ref="C49:M49"/>
    <mergeCell ref="C50:M50"/>
    <mergeCell ref="C51:M51"/>
    <mergeCell ref="H39:I39"/>
    <mergeCell ref="F41:F42"/>
    <mergeCell ref="L41:M42"/>
    <mergeCell ref="C52:M52"/>
    <mergeCell ref="C53:M53"/>
    <mergeCell ref="F31:G31"/>
    <mergeCell ref="H31:I31"/>
    <mergeCell ref="J31:K31"/>
    <mergeCell ref="L31:M31"/>
    <mergeCell ref="D32:E32"/>
    <mergeCell ref="F32:G32"/>
    <mergeCell ref="H32:I32"/>
    <mergeCell ref="J25:L25"/>
    <mergeCell ref="A2:A11"/>
    <mergeCell ref="C2:M2"/>
    <mergeCell ref="C3:M3"/>
    <mergeCell ref="F4:G4"/>
    <mergeCell ref="I4:M4"/>
    <mergeCell ref="C5:M5"/>
    <mergeCell ref="C6:M6"/>
    <mergeCell ref="C11:M11"/>
    <mergeCell ref="C7:G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4:M54"/>
    <mergeCell ref="C55:M55"/>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count="1">
    <dataValidation type="list" allowBlank="1" showErrorMessage="1" sqref="I7" xr:uid="{00000000-0002-0000-2D00-000000000000}">
      <formula1>INDIRECT($C$7)</formula1>
    </dataValidation>
  </dataValidations>
  <hyperlinks>
    <hyperlink ref="C52" r:id="rId1" xr:uid="{00000000-0004-0000-2D00-000000000000}"/>
  </hyperlinks>
  <pageMargins left="0.7" right="0.7" top="0.75" bottom="0.75" header="0" footer="0"/>
  <pageSetup paperSize="9" scale="46"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2060"/>
  </sheetPr>
  <dimension ref="A1:Z1000"/>
  <sheetViews>
    <sheetView view="pageBreakPreview" topLeftCell="A44" zoomScale="60" zoomScaleNormal="115" workbookViewId="0">
      <selection activeCell="C58" sqref="C58"/>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acción'!E18</f>
        <v>Variación porcentual de las ventas por trabajador de las unidades productivas de alto impacto</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915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382"/>
      <c r="E4" s="185"/>
      <c r="F4" s="899" t="s">
        <v>39</v>
      </c>
      <c r="G4" s="673"/>
      <c r="H4" s="383">
        <v>171</v>
      </c>
      <c r="I4" s="900" t="s">
        <v>916</v>
      </c>
      <c r="J4" s="666"/>
      <c r="K4" s="666"/>
      <c r="L4" s="666"/>
      <c r="M4" s="712"/>
      <c r="N4" s="149"/>
      <c r="O4" s="149"/>
      <c r="P4" s="149"/>
      <c r="Q4" s="149"/>
      <c r="R4" s="149"/>
      <c r="S4" s="149"/>
      <c r="T4" s="149"/>
      <c r="U4" s="149"/>
      <c r="V4" s="149"/>
      <c r="W4" s="149"/>
      <c r="X4" s="149"/>
      <c r="Y4" s="149"/>
      <c r="Z4" s="149"/>
    </row>
    <row r="5" spans="1:26" ht="16.5" customHeight="1">
      <c r="A5" s="739"/>
      <c r="B5" s="389" t="s">
        <v>527</v>
      </c>
      <c r="C5" s="901" t="s">
        <v>917</v>
      </c>
      <c r="D5" s="902"/>
      <c r="E5" s="902"/>
      <c r="F5" s="902"/>
      <c r="G5" s="902"/>
      <c r="H5" s="902"/>
      <c r="I5" s="902"/>
      <c r="J5" s="902"/>
      <c r="K5" s="902"/>
      <c r="L5" s="902"/>
      <c r="M5" s="756"/>
      <c r="N5" s="149"/>
      <c r="O5" s="149"/>
      <c r="P5" s="149"/>
      <c r="Q5" s="149"/>
      <c r="R5" s="149"/>
      <c r="S5" s="149"/>
      <c r="T5" s="149"/>
      <c r="U5" s="149"/>
      <c r="V5" s="149"/>
      <c r="W5" s="149"/>
      <c r="X5" s="149"/>
      <c r="Y5" s="149"/>
      <c r="Z5" s="149"/>
    </row>
    <row r="6" spans="1:26" ht="15.75" customHeight="1">
      <c r="A6" s="739"/>
      <c r="B6" s="182" t="s">
        <v>529</v>
      </c>
      <c r="C6" s="723" t="s">
        <v>639</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904" t="s">
        <v>6</v>
      </c>
      <c r="D7" s="717"/>
      <c r="E7" s="717"/>
      <c r="F7" s="717"/>
      <c r="G7" s="905"/>
      <c r="H7" s="189" t="s">
        <v>44</v>
      </c>
      <c r="I7" s="709" t="s">
        <v>8</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21.5" customHeight="1">
      <c r="A11" s="898"/>
      <c r="B11" s="181" t="s">
        <v>535</v>
      </c>
      <c r="C11" s="903" t="s">
        <v>918</v>
      </c>
      <c r="D11" s="717"/>
      <c r="E11" s="717"/>
      <c r="F11" s="717"/>
      <c r="G11" s="717"/>
      <c r="H11" s="717"/>
      <c r="I11" s="717"/>
      <c r="J11" s="717"/>
      <c r="K11" s="717"/>
      <c r="L11" s="717"/>
      <c r="M11" s="718"/>
      <c r="N11" s="149"/>
      <c r="O11" s="149"/>
      <c r="P11" s="149"/>
      <c r="Q11" s="149"/>
      <c r="R11" s="149"/>
      <c r="S11" s="149"/>
      <c r="T11" s="149"/>
      <c r="U11" s="149"/>
      <c r="V11" s="149"/>
      <c r="W11" s="149"/>
      <c r="X11" s="149"/>
      <c r="Y11" s="149"/>
      <c r="Z11" s="149"/>
    </row>
    <row r="12" spans="1:26" ht="15.75" customHeight="1">
      <c r="A12" s="738" t="s">
        <v>326</v>
      </c>
      <c r="B12" s="181" t="s">
        <v>26</v>
      </c>
      <c r="C12" s="714" t="s">
        <v>633</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197" t="s">
        <v>745</v>
      </c>
      <c r="G18" s="197"/>
      <c r="H18" s="197"/>
      <c r="I18" s="197"/>
      <c r="J18" s="197"/>
      <c r="K18" s="197"/>
      <c r="L18" s="197"/>
      <c r="M18" s="214"/>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t="s">
        <v>554</v>
      </c>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2"/>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211" t="s">
        <v>649</v>
      </c>
      <c r="E25" s="159"/>
      <c r="F25" s="231" t="s">
        <v>565</v>
      </c>
      <c r="G25" s="211" t="s">
        <v>649</v>
      </c>
      <c r="H25" s="159"/>
      <c r="I25" s="231" t="s">
        <v>567</v>
      </c>
      <c r="J25" s="725" t="s">
        <v>898</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v>2038</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387"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08"/>
      <c r="D31" s="728" t="s">
        <v>574</v>
      </c>
      <c r="E31" s="729"/>
      <c r="F31" s="728" t="s">
        <v>575</v>
      </c>
      <c r="G31" s="729"/>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388"/>
      <c r="C32" s="245"/>
      <c r="D32" s="762">
        <v>0.03</v>
      </c>
      <c r="E32" s="673"/>
      <c r="F32" s="762">
        <v>0.03</v>
      </c>
      <c r="G32" s="673"/>
      <c r="H32" s="762">
        <v>0.03</v>
      </c>
      <c r="I32" s="673"/>
      <c r="J32" s="762">
        <v>0.03</v>
      </c>
      <c r="K32" s="673"/>
      <c r="L32" s="762"/>
      <c r="M32" s="673"/>
      <c r="N32" s="149"/>
      <c r="O32" s="149"/>
      <c r="P32" s="149"/>
      <c r="Q32" s="149"/>
      <c r="R32" s="149"/>
      <c r="S32" s="149"/>
      <c r="T32" s="149"/>
      <c r="U32" s="149"/>
      <c r="V32" s="149"/>
      <c r="W32" s="149"/>
      <c r="X32" s="149"/>
      <c r="Y32" s="149"/>
      <c r="Z32" s="149"/>
    </row>
    <row r="33" spans="1:26" ht="15.75" customHeight="1">
      <c r="A33" s="739"/>
      <c r="B33" s="388"/>
      <c r="C33" s="208"/>
      <c r="D33" s="731" t="s">
        <v>579</v>
      </c>
      <c r="E33" s="732"/>
      <c r="F33" s="731" t="s">
        <v>580</v>
      </c>
      <c r="G33" s="732"/>
      <c r="H33" s="731" t="s">
        <v>581</v>
      </c>
      <c r="I33" s="732"/>
      <c r="J33" s="731" t="s">
        <v>582</v>
      </c>
      <c r="K33" s="732"/>
      <c r="L33" s="731" t="s">
        <v>583</v>
      </c>
      <c r="M33" s="733"/>
      <c r="N33" s="149"/>
      <c r="O33" s="149"/>
      <c r="P33" s="149"/>
      <c r="Q33" s="149"/>
      <c r="R33" s="149"/>
      <c r="S33" s="149"/>
      <c r="T33" s="149"/>
      <c r="U33" s="149"/>
      <c r="V33" s="149"/>
      <c r="W33" s="149"/>
      <c r="X33" s="149"/>
      <c r="Y33" s="149"/>
      <c r="Z33" s="149"/>
    </row>
    <row r="34" spans="1:26" ht="15.75" customHeight="1">
      <c r="A34" s="739"/>
      <c r="B34" s="388"/>
      <c r="C34" s="245"/>
      <c r="D34" s="762"/>
      <c r="E34" s="673"/>
      <c r="F34" s="762"/>
      <c r="G34" s="673"/>
      <c r="H34" s="762"/>
      <c r="I34" s="673"/>
      <c r="J34" s="762"/>
      <c r="K34" s="673"/>
      <c r="L34" s="762"/>
      <c r="M34" s="673"/>
      <c r="N34" s="149"/>
      <c r="O34" s="149"/>
      <c r="P34" s="149"/>
      <c r="Q34" s="149"/>
      <c r="R34" s="149"/>
      <c r="S34" s="149"/>
      <c r="T34" s="149"/>
      <c r="U34" s="149"/>
      <c r="V34" s="149"/>
      <c r="W34" s="149"/>
      <c r="X34" s="149"/>
      <c r="Y34" s="149"/>
      <c r="Z34" s="149"/>
    </row>
    <row r="35" spans="1:26" ht="15.75" customHeight="1">
      <c r="A35" s="739"/>
      <c r="B35" s="388"/>
      <c r="C35" s="208"/>
      <c r="D35" s="731" t="s">
        <v>584</v>
      </c>
      <c r="E35" s="732"/>
      <c r="F35" s="731" t="s">
        <v>585</v>
      </c>
      <c r="G35" s="732"/>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388"/>
      <c r="C36" s="245"/>
      <c r="D36" s="762"/>
      <c r="E36" s="673"/>
      <c r="F36" s="762"/>
      <c r="G36" s="673"/>
      <c r="H36" s="762"/>
      <c r="I36" s="673"/>
      <c r="J36" s="762"/>
      <c r="K36" s="673"/>
      <c r="L36" s="762"/>
      <c r="M36" s="673"/>
      <c r="N36" s="149"/>
      <c r="O36" s="149"/>
      <c r="P36" s="149"/>
      <c r="Q36" s="149"/>
      <c r="R36" s="149"/>
      <c r="S36" s="149"/>
      <c r="T36" s="149"/>
      <c r="U36" s="149"/>
      <c r="V36" s="149"/>
      <c r="W36" s="149"/>
      <c r="X36" s="149"/>
      <c r="Y36" s="149"/>
      <c r="Z36" s="149"/>
    </row>
    <row r="37" spans="1:26" ht="15.75" customHeight="1">
      <c r="A37" s="739"/>
      <c r="B37" s="388"/>
      <c r="C37" s="208"/>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388"/>
      <c r="C38" s="245"/>
      <c r="D38" s="762"/>
      <c r="E38" s="673"/>
      <c r="F38" s="317"/>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266"/>
      <c r="E39" s="266"/>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c r="E42" s="211" t="s">
        <v>554</v>
      </c>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19.25" customHeight="1">
      <c r="A44" s="739"/>
      <c r="B44" s="181" t="s">
        <v>593</v>
      </c>
      <c r="C44" s="723" t="s">
        <v>999</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13" t="s">
        <v>898</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183">
        <v>90</v>
      </c>
      <c r="D46" s="283"/>
      <c r="E46" s="283"/>
      <c r="F46" s="283"/>
      <c r="G46" s="283"/>
      <c r="H46" s="283"/>
      <c r="I46" s="283"/>
      <c r="J46" s="283"/>
      <c r="K46" s="283"/>
      <c r="L46" s="283"/>
      <c r="M46" s="284"/>
      <c r="N46" s="149"/>
      <c r="O46" s="149"/>
      <c r="P46" s="149"/>
      <c r="Q46" s="149"/>
      <c r="R46" s="149"/>
      <c r="S46" s="149"/>
      <c r="T46" s="149"/>
      <c r="U46" s="149"/>
      <c r="V46" s="149"/>
      <c r="W46" s="149"/>
      <c r="X46" s="149"/>
      <c r="Y46" s="149"/>
      <c r="Z46" s="149"/>
    </row>
    <row r="47" spans="1:26" ht="15.75" customHeight="1">
      <c r="A47" s="898"/>
      <c r="B47" s="181" t="s">
        <v>598</v>
      </c>
      <c r="C47" s="886" t="s">
        <v>649</v>
      </c>
      <c r="D47" s="666"/>
      <c r="E47" s="666"/>
      <c r="F47" s="666"/>
      <c r="G47" s="666"/>
      <c r="H47" s="666"/>
      <c r="I47" s="666"/>
      <c r="J47" s="666"/>
      <c r="K47" s="666"/>
      <c r="L47" s="666"/>
      <c r="M47" s="712"/>
      <c r="N47" s="149"/>
      <c r="O47" s="149"/>
      <c r="P47" s="149"/>
      <c r="Q47" s="149"/>
      <c r="R47" s="149"/>
      <c r="S47" s="149"/>
      <c r="T47" s="149"/>
      <c r="U47" s="149"/>
      <c r="V47" s="149"/>
      <c r="W47" s="149"/>
      <c r="X47" s="149"/>
      <c r="Y47" s="149"/>
      <c r="Z47" s="149"/>
    </row>
    <row r="48" spans="1:26" ht="15.75" customHeight="1">
      <c r="A48" s="741" t="s">
        <v>338</v>
      </c>
      <c r="B48" s="303" t="s">
        <v>599</v>
      </c>
      <c r="C48" s="713" t="s">
        <v>182</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303" t="s">
        <v>601</v>
      </c>
      <c r="C49" s="713" t="s">
        <v>678</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303" t="s">
        <v>603</v>
      </c>
      <c r="C50" s="713" t="s">
        <v>8</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304" t="s">
        <v>604</v>
      </c>
      <c r="C51" s="713" t="s">
        <v>181</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303" t="s">
        <v>605</v>
      </c>
      <c r="C52" s="906" t="s">
        <v>184</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303" t="s">
        <v>607</v>
      </c>
      <c r="C53" s="713" t="s">
        <v>183</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391" t="s">
        <v>610</v>
      </c>
      <c r="C54" s="713" t="s">
        <v>679</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271" t="s">
        <v>612</v>
      </c>
      <c r="C55" s="760" t="s">
        <v>680</v>
      </c>
      <c r="D55" s="666"/>
      <c r="E55" s="666"/>
      <c r="F55" s="666"/>
      <c r="G55" s="666"/>
      <c r="H55" s="666"/>
      <c r="I55" s="666"/>
      <c r="J55" s="666"/>
      <c r="K55" s="666"/>
      <c r="L55" s="666"/>
      <c r="M55" s="673"/>
      <c r="N55" s="149"/>
      <c r="O55" s="149"/>
      <c r="P55" s="149"/>
      <c r="Q55" s="149"/>
      <c r="R55" s="149"/>
      <c r="S55" s="149"/>
      <c r="T55" s="149"/>
      <c r="U55" s="149"/>
      <c r="V55" s="149"/>
      <c r="W55" s="149"/>
      <c r="X55" s="149"/>
      <c r="Y55" s="149"/>
      <c r="Z55" s="149"/>
    </row>
    <row r="56" spans="1:26" ht="30" customHeight="1">
      <c r="A56" s="740"/>
      <c r="B56" s="272" t="s">
        <v>44</v>
      </c>
      <c r="C56" s="760" t="s">
        <v>8</v>
      </c>
      <c r="D56" s="666"/>
      <c r="E56" s="666"/>
      <c r="F56" s="666"/>
      <c r="G56" s="666"/>
      <c r="H56" s="666"/>
      <c r="I56" s="666"/>
      <c r="J56" s="666"/>
      <c r="K56" s="666"/>
      <c r="L56" s="666"/>
      <c r="M56" s="673"/>
      <c r="N56" s="149"/>
      <c r="O56" s="149"/>
      <c r="P56" s="149"/>
      <c r="Q56" s="149"/>
      <c r="R56" s="149"/>
      <c r="S56" s="149"/>
      <c r="T56" s="149"/>
      <c r="U56" s="149"/>
      <c r="V56" s="149"/>
      <c r="W56" s="149"/>
      <c r="X56" s="149"/>
      <c r="Y56" s="149"/>
      <c r="Z56" s="149"/>
    </row>
    <row r="57" spans="1:26" ht="15.75" customHeight="1">
      <c r="A57" s="273" t="s">
        <v>342</v>
      </c>
      <c r="B57" s="274"/>
      <c r="C57" s="746" t="s">
        <v>1033</v>
      </c>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5">
    <mergeCell ref="C55:M55"/>
    <mergeCell ref="C56:M56"/>
    <mergeCell ref="C57:M57"/>
    <mergeCell ref="G41:J42"/>
    <mergeCell ref="C44:M44"/>
    <mergeCell ref="C45:M45"/>
    <mergeCell ref="C47:M47"/>
    <mergeCell ref="C48:M48"/>
    <mergeCell ref="C49:M49"/>
    <mergeCell ref="C50:M50"/>
    <mergeCell ref="H39:I39"/>
    <mergeCell ref="F41:F42"/>
    <mergeCell ref="L41:M42"/>
    <mergeCell ref="C51:M51"/>
    <mergeCell ref="C52:M52"/>
    <mergeCell ref="F31:G31"/>
    <mergeCell ref="H31:I31"/>
    <mergeCell ref="J31:K31"/>
    <mergeCell ref="L31:M31"/>
    <mergeCell ref="D32:E32"/>
    <mergeCell ref="F32:G32"/>
    <mergeCell ref="H32:I32"/>
    <mergeCell ref="J25:L25"/>
    <mergeCell ref="A2:A11"/>
    <mergeCell ref="C2:M2"/>
    <mergeCell ref="C3:M3"/>
    <mergeCell ref="F4:G4"/>
    <mergeCell ref="I4:M4"/>
    <mergeCell ref="C5:M5"/>
    <mergeCell ref="C6:M6"/>
    <mergeCell ref="C11:M11"/>
    <mergeCell ref="C7:G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3:M53"/>
    <mergeCell ref="C54:M54"/>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count="1">
    <dataValidation type="list" allowBlank="1" showErrorMessage="1" sqref="I7" xr:uid="{00000000-0002-0000-2E00-000000000000}">
      <formula1>INDIRECT($C$7)</formula1>
    </dataValidation>
  </dataValidations>
  <hyperlinks>
    <hyperlink ref="C52" r:id="rId1" xr:uid="{00000000-0004-0000-2E00-000000000000}"/>
  </hyperlinks>
  <pageMargins left="0.7" right="0.7" top="0.75" bottom="0.75" header="0" footer="0"/>
  <pageSetup paperSize="9" scale="46"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2060"/>
  </sheetPr>
  <dimension ref="A1:Z1000"/>
  <sheetViews>
    <sheetView view="pageBreakPreview" zoomScale="60" zoomScaleNormal="110" workbookViewId="0">
      <selection activeCell="C11" sqref="C11:M11"/>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acción'!E21</f>
        <v>Proyectos de inversión internacional relevante atraídos y emprendimientos dinámicos financiados en la ciudad región.</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919</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382"/>
      <c r="E4" s="185"/>
      <c r="F4" s="899" t="s">
        <v>39</v>
      </c>
      <c r="G4" s="673"/>
      <c r="H4" s="392">
        <v>166</v>
      </c>
      <c r="I4" s="910" t="s">
        <v>684</v>
      </c>
      <c r="J4" s="666"/>
      <c r="K4" s="666"/>
      <c r="L4" s="666"/>
      <c r="M4" s="673"/>
      <c r="N4" s="149"/>
      <c r="O4" s="149"/>
      <c r="P4" s="149"/>
      <c r="Q4" s="149"/>
      <c r="R4" s="149"/>
      <c r="S4" s="149"/>
      <c r="T4" s="149"/>
      <c r="U4" s="149"/>
      <c r="V4" s="149"/>
      <c r="W4" s="149"/>
      <c r="X4" s="149"/>
      <c r="Y4" s="149"/>
      <c r="Z4" s="149"/>
    </row>
    <row r="5" spans="1:26" ht="16.5" customHeight="1">
      <c r="A5" s="739"/>
      <c r="B5" s="389" t="s">
        <v>527</v>
      </c>
      <c r="C5" s="901" t="s">
        <v>917</v>
      </c>
      <c r="D5" s="902"/>
      <c r="E5" s="902"/>
      <c r="F5" s="902"/>
      <c r="G5" s="902"/>
      <c r="H5" s="902"/>
      <c r="I5" s="902"/>
      <c r="J5" s="902"/>
      <c r="K5" s="902"/>
      <c r="L5" s="902"/>
      <c r="M5" s="756"/>
      <c r="N5" s="149"/>
      <c r="O5" s="149"/>
      <c r="P5" s="149"/>
      <c r="Q5" s="149"/>
      <c r="R5" s="149"/>
      <c r="S5" s="149"/>
      <c r="T5" s="149"/>
      <c r="U5" s="149"/>
      <c r="V5" s="149"/>
      <c r="W5" s="149"/>
      <c r="X5" s="149"/>
      <c r="Y5" s="149"/>
      <c r="Z5" s="149"/>
    </row>
    <row r="6" spans="1:26" ht="29.25" customHeight="1">
      <c r="A6" s="739"/>
      <c r="B6" s="182" t="s">
        <v>529</v>
      </c>
      <c r="C6" s="723" t="s">
        <v>920</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904" t="s">
        <v>6</v>
      </c>
      <c r="D7" s="717"/>
      <c r="E7" s="717"/>
      <c r="F7" s="717"/>
      <c r="G7" s="905"/>
      <c r="H7" s="189" t="s">
        <v>44</v>
      </c>
      <c r="I7" s="709" t="s">
        <v>685</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921</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ustomHeight="1">
      <c r="A11" s="898"/>
      <c r="B11" s="381" t="s">
        <v>535</v>
      </c>
      <c r="C11" s="903" t="s">
        <v>1030</v>
      </c>
      <c r="D11" s="717"/>
      <c r="E11" s="717"/>
      <c r="F11" s="717"/>
      <c r="G11" s="717"/>
      <c r="H11" s="717"/>
      <c r="I11" s="717"/>
      <c r="J11" s="717"/>
      <c r="K11" s="717"/>
      <c r="L11" s="717"/>
      <c r="M11" s="718"/>
      <c r="N11" s="149"/>
      <c r="O11" s="149"/>
      <c r="P11" s="149"/>
      <c r="Q11" s="149"/>
      <c r="R11" s="149"/>
      <c r="S11" s="149"/>
      <c r="T11" s="149"/>
      <c r="U11" s="149"/>
      <c r="V11" s="149"/>
      <c r="W11" s="149"/>
      <c r="X11" s="149"/>
      <c r="Y11" s="149"/>
      <c r="Z11" s="149"/>
    </row>
    <row r="12" spans="1:26" ht="15.75" customHeight="1">
      <c r="A12" s="738" t="s">
        <v>326</v>
      </c>
      <c r="B12" s="181" t="s">
        <v>26</v>
      </c>
      <c r="C12" s="714" t="s">
        <v>633</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197" t="s">
        <v>745</v>
      </c>
      <c r="G18" s="197"/>
      <c r="H18" s="197"/>
      <c r="I18" s="197"/>
      <c r="J18" s="197"/>
      <c r="K18" s="197"/>
      <c r="L18" s="197"/>
      <c r="M18" s="214"/>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t="s">
        <v>554</v>
      </c>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2"/>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534">
        <v>43</v>
      </c>
      <c r="E25" s="159"/>
      <c r="F25" s="231" t="s">
        <v>565</v>
      </c>
      <c r="G25" s="230">
        <v>2021</v>
      </c>
      <c r="H25" s="159"/>
      <c r="I25" s="231" t="s">
        <v>567</v>
      </c>
      <c r="J25" s="909" t="s">
        <v>686</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v>2038</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387"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08"/>
      <c r="D31" s="727" t="s">
        <v>574</v>
      </c>
      <c r="E31" s="702"/>
      <c r="F31" s="728" t="s">
        <v>575</v>
      </c>
      <c r="G31" s="729"/>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388"/>
      <c r="C32" s="208"/>
      <c r="D32" s="907">
        <v>42</v>
      </c>
      <c r="E32" s="908"/>
      <c r="F32" s="907">
        <v>46</v>
      </c>
      <c r="G32" s="908"/>
      <c r="H32" s="907">
        <v>52</v>
      </c>
      <c r="I32" s="908"/>
      <c r="J32" s="907">
        <v>56</v>
      </c>
      <c r="K32" s="908"/>
      <c r="L32" s="907">
        <v>60</v>
      </c>
      <c r="M32" s="908"/>
      <c r="N32" s="149"/>
      <c r="O32" s="149"/>
      <c r="P32" s="149"/>
      <c r="Q32" s="149"/>
      <c r="R32" s="149"/>
      <c r="S32" s="149"/>
      <c r="T32" s="149"/>
      <c r="U32" s="149"/>
      <c r="V32" s="149"/>
      <c r="W32" s="149"/>
      <c r="X32" s="149"/>
      <c r="Y32" s="149"/>
      <c r="Z32" s="149"/>
    </row>
    <row r="33" spans="1:26" ht="15.75" customHeight="1">
      <c r="A33" s="739"/>
      <c r="B33" s="388"/>
      <c r="C33" s="208"/>
      <c r="D33" s="727" t="s">
        <v>579</v>
      </c>
      <c r="E33" s="702"/>
      <c r="F33" s="731" t="s">
        <v>580</v>
      </c>
      <c r="G33" s="732"/>
      <c r="H33" s="731" t="s">
        <v>581</v>
      </c>
      <c r="I33" s="732"/>
      <c r="J33" s="731" t="s">
        <v>582</v>
      </c>
      <c r="K33" s="732"/>
      <c r="L33" s="731" t="s">
        <v>583</v>
      </c>
      <c r="M33" s="733"/>
      <c r="N33" s="149"/>
      <c r="O33" s="149"/>
      <c r="P33" s="149"/>
      <c r="Q33" s="149"/>
      <c r="R33" s="149"/>
      <c r="S33" s="149"/>
      <c r="T33" s="149"/>
      <c r="U33" s="149"/>
      <c r="V33" s="149"/>
      <c r="W33" s="149"/>
      <c r="X33" s="149"/>
      <c r="Y33" s="149"/>
      <c r="Z33" s="149"/>
    </row>
    <row r="34" spans="1:26" ht="15.75" customHeight="1">
      <c r="A34" s="739"/>
      <c r="B34" s="388"/>
      <c r="C34" s="208"/>
      <c r="D34" s="754"/>
      <c r="E34" s="673"/>
      <c r="F34" s="754"/>
      <c r="G34" s="673"/>
      <c r="H34" s="754"/>
      <c r="I34" s="673"/>
      <c r="J34" s="754"/>
      <c r="K34" s="673"/>
      <c r="L34" s="754"/>
      <c r="M34" s="673"/>
      <c r="N34" s="149"/>
      <c r="O34" s="149"/>
      <c r="P34" s="149"/>
      <c r="Q34" s="149"/>
      <c r="R34" s="149"/>
      <c r="S34" s="149"/>
      <c r="T34" s="149"/>
      <c r="U34" s="149"/>
      <c r="V34" s="149"/>
      <c r="W34" s="149"/>
      <c r="X34" s="149"/>
      <c r="Y34" s="149"/>
      <c r="Z34" s="149"/>
    </row>
    <row r="35" spans="1:26" ht="15.75" customHeight="1">
      <c r="A35" s="739"/>
      <c r="B35" s="388"/>
      <c r="C35" s="208"/>
      <c r="D35" s="728" t="s">
        <v>584</v>
      </c>
      <c r="E35" s="729"/>
      <c r="F35" s="731" t="s">
        <v>585</v>
      </c>
      <c r="G35" s="732"/>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388"/>
      <c r="C36" s="245"/>
      <c r="D36" s="754"/>
      <c r="E36" s="673"/>
      <c r="F36" s="754"/>
      <c r="G36" s="673"/>
      <c r="H36" s="754"/>
      <c r="I36" s="673"/>
      <c r="J36" s="754"/>
      <c r="K36" s="673"/>
      <c r="L36" s="754"/>
      <c r="M36" s="673"/>
      <c r="N36" s="149"/>
      <c r="O36" s="149"/>
      <c r="P36" s="149"/>
      <c r="Q36" s="149"/>
      <c r="R36" s="149"/>
      <c r="S36" s="149"/>
      <c r="T36" s="149"/>
      <c r="U36" s="149"/>
      <c r="V36" s="149"/>
      <c r="W36" s="149"/>
      <c r="X36" s="149"/>
      <c r="Y36" s="149"/>
      <c r="Z36" s="149"/>
    </row>
    <row r="37" spans="1:26" ht="15.75" customHeight="1">
      <c r="A37" s="739"/>
      <c r="B37" s="388"/>
      <c r="C37" s="208"/>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388"/>
      <c r="C38" s="208"/>
      <c r="D38" s="754"/>
      <c r="E38" s="673"/>
      <c r="F38" s="251"/>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198"/>
      <c r="E39" s="198"/>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c r="E42" s="211" t="s">
        <v>554</v>
      </c>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23.75" customHeight="1">
      <c r="A44" s="739"/>
      <c r="B44" s="181" t="s">
        <v>593</v>
      </c>
      <c r="C44" s="713" t="s">
        <v>1029</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282" t="s">
        <v>686</v>
      </c>
      <c r="D45" s="307"/>
      <c r="E45" s="307"/>
      <c r="F45" s="307"/>
      <c r="G45" s="307"/>
      <c r="H45" s="307"/>
      <c r="I45" s="307"/>
      <c r="J45" s="307"/>
      <c r="K45" s="307"/>
      <c r="L45" s="307"/>
      <c r="M45" s="308"/>
      <c r="N45" s="149"/>
      <c r="O45" s="149"/>
      <c r="P45" s="149"/>
      <c r="Q45" s="149"/>
      <c r="R45" s="149"/>
      <c r="S45" s="149"/>
      <c r="T45" s="149"/>
      <c r="U45" s="149"/>
      <c r="V45" s="149"/>
      <c r="W45" s="149"/>
      <c r="X45" s="149"/>
      <c r="Y45" s="149"/>
      <c r="Z45" s="149"/>
    </row>
    <row r="46" spans="1:26" ht="15.75" customHeight="1">
      <c r="A46" s="739"/>
      <c r="B46" s="181" t="s">
        <v>597</v>
      </c>
      <c r="C46" s="282">
        <v>90</v>
      </c>
      <c r="D46" s="307"/>
      <c r="E46" s="307"/>
      <c r="F46" s="307"/>
      <c r="G46" s="307"/>
      <c r="H46" s="307"/>
      <c r="I46" s="307"/>
      <c r="J46" s="307"/>
      <c r="K46" s="307"/>
      <c r="L46" s="307"/>
      <c r="M46" s="308"/>
      <c r="N46" s="149"/>
      <c r="O46" s="149"/>
      <c r="P46" s="149"/>
      <c r="Q46" s="149"/>
      <c r="R46" s="149"/>
      <c r="S46" s="149"/>
      <c r="T46" s="149"/>
      <c r="U46" s="149"/>
      <c r="V46" s="149"/>
      <c r="W46" s="149"/>
      <c r="X46" s="149"/>
      <c r="Y46" s="149"/>
      <c r="Z46" s="149"/>
    </row>
    <row r="47" spans="1:26" ht="15.75" customHeight="1">
      <c r="A47" s="898"/>
      <c r="B47" s="181" t="s">
        <v>598</v>
      </c>
      <c r="C47" s="309">
        <v>2022</v>
      </c>
      <c r="D47" s="307"/>
      <c r="E47" s="307"/>
      <c r="F47" s="307"/>
      <c r="G47" s="307"/>
      <c r="H47" s="307"/>
      <c r="I47" s="307"/>
      <c r="J47" s="307"/>
      <c r="K47" s="307"/>
      <c r="L47" s="307"/>
      <c r="M47" s="308"/>
      <c r="N47" s="149"/>
      <c r="O47" s="149"/>
      <c r="P47" s="149"/>
      <c r="Q47" s="149"/>
      <c r="R47" s="149"/>
      <c r="S47" s="149"/>
      <c r="T47" s="149"/>
      <c r="U47" s="149"/>
      <c r="V47" s="149"/>
      <c r="W47" s="149"/>
      <c r="X47" s="149"/>
      <c r="Y47" s="149"/>
      <c r="Z47" s="149"/>
    </row>
    <row r="48" spans="1:26" ht="15.75" customHeight="1">
      <c r="A48" s="741" t="s">
        <v>338</v>
      </c>
      <c r="B48" s="269" t="s">
        <v>599</v>
      </c>
      <c r="C48" s="719" t="s">
        <v>691</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269" t="s">
        <v>601</v>
      </c>
      <c r="C49" s="719" t="s">
        <v>692</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269" t="s">
        <v>603</v>
      </c>
      <c r="C50" s="719" t="s">
        <v>707</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270" t="s">
        <v>604</v>
      </c>
      <c r="C51" s="719" t="s">
        <v>693</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303" t="s">
        <v>605</v>
      </c>
      <c r="C52" s="719" t="s">
        <v>694</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303" t="s">
        <v>607</v>
      </c>
      <c r="C53" s="719" t="s">
        <v>695</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391" t="s">
        <v>610</v>
      </c>
      <c r="C54" s="719" t="s">
        <v>696</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391" t="s">
        <v>612</v>
      </c>
      <c r="C55" s="719" t="s">
        <v>697</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30" customHeight="1">
      <c r="A56" s="740"/>
      <c r="B56" s="313" t="s">
        <v>44</v>
      </c>
      <c r="C56" s="719" t="s">
        <v>686</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64.5" customHeight="1">
      <c r="A57" s="273" t="s">
        <v>342</v>
      </c>
      <c r="B57" s="274"/>
      <c r="C57" s="746" t="s">
        <v>698</v>
      </c>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3">
    <mergeCell ref="C57:M57"/>
    <mergeCell ref="G41:J42"/>
    <mergeCell ref="C44:M44"/>
    <mergeCell ref="C48:M48"/>
    <mergeCell ref="C49:M49"/>
    <mergeCell ref="C50:M50"/>
    <mergeCell ref="C51:M51"/>
    <mergeCell ref="C52:M52"/>
    <mergeCell ref="H39:I39"/>
    <mergeCell ref="F41:F42"/>
    <mergeCell ref="L41:M42"/>
    <mergeCell ref="C53:M53"/>
    <mergeCell ref="C54:M54"/>
    <mergeCell ref="F31:G31"/>
    <mergeCell ref="H31:I31"/>
    <mergeCell ref="J31:K31"/>
    <mergeCell ref="L31:M31"/>
    <mergeCell ref="D32:E32"/>
    <mergeCell ref="F32:G32"/>
    <mergeCell ref="H32:I32"/>
    <mergeCell ref="J25:L25"/>
    <mergeCell ref="A2:A11"/>
    <mergeCell ref="C2:M2"/>
    <mergeCell ref="C3:M3"/>
    <mergeCell ref="F4:G4"/>
    <mergeCell ref="I4:M4"/>
    <mergeCell ref="C5:M5"/>
    <mergeCell ref="C6:M6"/>
    <mergeCell ref="C11:M11"/>
    <mergeCell ref="C7:G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5:M55"/>
    <mergeCell ref="C56:M56"/>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count="1">
    <dataValidation type="list" allowBlank="1" showErrorMessage="1" sqref="I7" xr:uid="{00000000-0002-0000-2F00-000000000000}">
      <formula1>INDIRECT($C$7)</formula1>
    </dataValidation>
  </dataValidations>
  <pageMargins left="0.7" right="0.7" top="0.75" bottom="0.75" header="0" footer="0"/>
  <pageSetup paperSize="9" scale="4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2060"/>
  </sheetPr>
  <dimension ref="A1:Z1000"/>
  <sheetViews>
    <sheetView view="pageBreakPreview" topLeftCell="B20" zoomScale="60" zoomScaleNormal="100" workbookViewId="0">
      <selection activeCell="C44" sqref="C44:M44"/>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tr">
        <f>'Plan de acción'!E24</f>
        <v>Variación porcentual de las personas colocadas a través de las políticas del mercado de trabajo del Distrito.</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922</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382"/>
      <c r="E4" s="185"/>
      <c r="F4" s="899" t="s">
        <v>39</v>
      </c>
      <c r="G4" s="673"/>
      <c r="H4" s="383">
        <v>122</v>
      </c>
      <c r="I4" s="900" t="s">
        <v>923</v>
      </c>
      <c r="J4" s="666"/>
      <c r="K4" s="666"/>
      <c r="L4" s="666"/>
      <c r="M4" s="712"/>
      <c r="N4" s="149"/>
      <c r="O4" s="149"/>
      <c r="P4" s="149"/>
      <c r="Q4" s="149"/>
      <c r="R4" s="149"/>
      <c r="S4" s="149"/>
      <c r="T4" s="149"/>
      <c r="U4" s="149"/>
      <c r="V4" s="149"/>
      <c r="W4" s="149"/>
      <c r="X4" s="149"/>
      <c r="Y4" s="149"/>
      <c r="Z4" s="149"/>
    </row>
    <row r="5" spans="1:26" ht="16.5" customHeight="1">
      <c r="A5" s="739"/>
      <c r="B5" s="389" t="s">
        <v>527</v>
      </c>
      <c r="C5" s="901" t="s">
        <v>917</v>
      </c>
      <c r="D5" s="902"/>
      <c r="E5" s="902"/>
      <c r="F5" s="902"/>
      <c r="G5" s="902"/>
      <c r="H5" s="902"/>
      <c r="I5" s="902"/>
      <c r="J5" s="902"/>
      <c r="K5" s="902"/>
      <c r="L5" s="902"/>
      <c r="M5" s="756"/>
      <c r="N5" s="149"/>
      <c r="O5" s="149"/>
      <c r="P5" s="149"/>
      <c r="Q5" s="149"/>
      <c r="R5" s="149"/>
      <c r="S5" s="149"/>
      <c r="T5" s="149"/>
      <c r="U5" s="149"/>
      <c r="V5" s="149"/>
      <c r="W5" s="149"/>
      <c r="X5" s="149"/>
      <c r="Y5" s="149"/>
      <c r="Z5" s="149"/>
    </row>
    <row r="6" spans="1:26" ht="15.75" customHeight="1">
      <c r="A6" s="739"/>
      <c r="B6" s="182" t="s">
        <v>529</v>
      </c>
      <c r="C6" s="723" t="s">
        <v>924</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904" t="s">
        <v>6</v>
      </c>
      <c r="D7" s="717"/>
      <c r="E7" s="717"/>
      <c r="F7" s="717"/>
      <c r="G7" s="905"/>
      <c r="H7" s="189" t="s">
        <v>44</v>
      </c>
      <c r="I7" s="709" t="s">
        <v>8</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898"/>
      <c r="B11" s="381" t="s">
        <v>535</v>
      </c>
      <c r="C11" s="915" t="s">
        <v>985</v>
      </c>
      <c r="D11" s="666"/>
      <c r="E11" s="666"/>
      <c r="F11" s="666"/>
      <c r="G11" s="666"/>
      <c r="H11" s="666"/>
      <c r="I11" s="666"/>
      <c r="J11" s="666"/>
      <c r="K11" s="666"/>
      <c r="L11" s="666"/>
      <c r="M11" s="673"/>
      <c r="N11" s="149"/>
      <c r="O11" s="149"/>
      <c r="P11" s="149"/>
      <c r="Q11" s="149"/>
      <c r="R11" s="149"/>
      <c r="S11" s="149"/>
      <c r="T11" s="149"/>
      <c r="U11" s="149"/>
      <c r="V11" s="149"/>
      <c r="W11" s="149"/>
      <c r="X11" s="149"/>
      <c r="Y11" s="149"/>
      <c r="Z11" s="149"/>
    </row>
    <row r="12" spans="1:26" ht="15.75" customHeight="1">
      <c r="A12" s="738" t="s">
        <v>326</v>
      </c>
      <c r="B12" s="181" t="s">
        <v>26</v>
      </c>
      <c r="C12" s="709" t="s">
        <v>353</v>
      </c>
      <c r="D12" s="666"/>
      <c r="E12" s="666"/>
      <c r="F12" s="666"/>
      <c r="G12" s="666"/>
      <c r="H12" s="666"/>
      <c r="I12" s="666"/>
      <c r="J12" s="666"/>
      <c r="K12" s="666"/>
      <c r="L12" s="666"/>
      <c r="M12" s="673"/>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197" t="s">
        <v>745</v>
      </c>
      <c r="G18" s="197"/>
      <c r="H18" s="197"/>
      <c r="I18" s="197"/>
      <c r="J18" s="197"/>
      <c r="K18" s="197"/>
      <c r="L18" s="197"/>
      <c r="M18" s="214"/>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t="s">
        <v>554</v>
      </c>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2"/>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393">
        <v>0.1</v>
      </c>
      <c r="E25" s="159"/>
      <c r="F25" s="231" t="s">
        <v>565</v>
      </c>
      <c r="G25" s="211">
        <v>2021</v>
      </c>
      <c r="H25" s="159"/>
      <c r="I25" s="231" t="s">
        <v>567</v>
      </c>
      <c r="J25" s="392" t="s">
        <v>925</v>
      </c>
      <c r="K25" s="257"/>
      <c r="L25" s="279"/>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v>2038</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387"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08"/>
      <c r="D31" s="890" t="s">
        <v>574</v>
      </c>
      <c r="E31" s="729"/>
      <c r="F31" s="912" t="s">
        <v>575</v>
      </c>
      <c r="G31" s="702"/>
      <c r="H31" s="890" t="s">
        <v>576</v>
      </c>
      <c r="I31" s="729"/>
      <c r="J31" s="890" t="s">
        <v>577</v>
      </c>
      <c r="K31" s="729"/>
      <c r="L31" s="890" t="s">
        <v>578</v>
      </c>
      <c r="M31" s="730"/>
      <c r="N31" s="149"/>
      <c r="O31" s="149"/>
      <c r="P31" s="149"/>
      <c r="Q31" s="149"/>
      <c r="R31" s="149"/>
      <c r="S31" s="149"/>
      <c r="T31" s="149"/>
      <c r="U31" s="149"/>
      <c r="V31" s="149"/>
      <c r="W31" s="149"/>
      <c r="X31" s="149"/>
      <c r="Y31" s="149"/>
      <c r="Z31" s="149"/>
    </row>
    <row r="32" spans="1:26" ht="15.75" customHeight="1">
      <c r="A32" s="739"/>
      <c r="B32" s="388"/>
      <c r="C32" s="245"/>
      <c r="D32" s="394">
        <v>0</v>
      </c>
      <c r="E32" s="395"/>
      <c r="F32" s="913">
        <v>0</v>
      </c>
      <c r="G32" s="673"/>
      <c r="H32" s="911">
        <v>0.02</v>
      </c>
      <c r="I32" s="673"/>
      <c r="J32" s="911">
        <v>0.03</v>
      </c>
      <c r="K32" s="673"/>
      <c r="L32" s="911">
        <v>0.04</v>
      </c>
      <c r="M32" s="712"/>
      <c r="N32" s="149"/>
      <c r="O32" s="149"/>
      <c r="P32" s="149"/>
      <c r="Q32" s="149"/>
      <c r="R32" s="149"/>
      <c r="S32" s="149"/>
      <c r="T32" s="149"/>
      <c r="U32" s="149"/>
      <c r="V32" s="149"/>
      <c r="W32" s="149"/>
      <c r="X32" s="149"/>
      <c r="Y32" s="149"/>
      <c r="Z32" s="149"/>
    </row>
    <row r="33" spans="1:26" ht="15.75" customHeight="1">
      <c r="A33" s="739"/>
      <c r="B33" s="388"/>
      <c r="C33" s="208"/>
      <c r="D33" s="914" t="s">
        <v>579</v>
      </c>
      <c r="E33" s="758"/>
      <c r="F33" s="912" t="s">
        <v>580</v>
      </c>
      <c r="G33" s="702"/>
      <c r="H33" s="912" t="s">
        <v>581</v>
      </c>
      <c r="I33" s="702"/>
      <c r="J33" s="912" t="s">
        <v>582</v>
      </c>
      <c r="K33" s="702"/>
      <c r="L33" s="912" t="s">
        <v>583</v>
      </c>
      <c r="M33" s="756"/>
      <c r="N33" s="149"/>
      <c r="O33" s="149"/>
      <c r="P33" s="149"/>
      <c r="Q33" s="149"/>
      <c r="R33" s="149"/>
      <c r="S33" s="149"/>
      <c r="T33" s="149"/>
      <c r="U33" s="149"/>
      <c r="V33" s="149"/>
      <c r="W33" s="149"/>
      <c r="X33" s="149"/>
      <c r="Y33" s="149"/>
      <c r="Z33" s="149"/>
    </row>
    <row r="34" spans="1:26" ht="15.75" customHeight="1">
      <c r="A34" s="739"/>
      <c r="B34" s="388"/>
      <c r="C34" s="208"/>
      <c r="D34" s="911">
        <v>0.04</v>
      </c>
      <c r="E34" s="673"/>
      <c r="F34" s="911">
        <v>0.05</v>
      </c>
      <c r="G34" s="673"/>
      <c r="H34" s="911">
        <v>0.06</v>
      </c>
      <c r="I34" s="673"/>
      <c r="J34" s="911">
        <v>7.0000000000000007E-2</v>
      </c>
      <c r="K34" s="673"/>
      <c r="L34" s="911">
        <v>7.0000000000000007E-2</v>
      </c>
      <c r="M34" s="712"/>
      <c r="N34" s="149"/>
      <c r="O34" s="149"/>
      <c r="P34" s="149"/>
      <c r="Q34" s="149"/>
      <c r="R34" s="149"/>
      <c r="S34" s="149"/>
      <c r="T34" s="149"/>
      <c r="U34" s="149"/>
      <c r="V34" s="149"/>
      <c r="W34" s="149"/>
      <c r="X34" s="149"/>
      <c r="Y34" s="149"/>
      <c r="Z34" s="149"/>
    </row>
    <row r="35" spans="1:26" ht="15.75" customHeight="1">
      <c r="A35" s="739"/>
      <c r="B35" s="388"/>
      <c r="C35" s="208"/>
      <c r="D35" s="912" t="s">
        <v>584</v>
      </c>
      <c r="E35" s="702"/>
      <c r="F35" s="912" t="s">
        <v>585</v>
      </c>
      <c r="G35" s="702"/>
      <c r="H35" s="914" t="s">
        <v>586</v>
      </c>
      <c r="I35" s="758"/>
      <c r="J35" s="914" t="s">
        <v>587</v>
      </c>
      <c r="K35" s="758"/>
      <c r="L35" s="914" t="s">
        <v>588</v>
      </c>
      <c r="M35" s="759"/>
      <c r="N35" s="149"/>
      <c r="O35" s="149"/>
      <c r="P35" s="149"/>
      <c r="Q35" s="149"/>
      <c r="R35" s="149"/>
      <c r="S35" s="149"/>
      <c r="T35" s="149"/>
      <c r="U35" s="149"/>
      <c r="V35" s="149"/>
      <c r="W35" s="149"/>
      <c r="X35" s="149"/>
      <c r="Y35" s="149"/>
      <c r="Z35" s="149"/>
    </row>
    <row r="36" spans="1:26" ht="15.75" customHeight="1">
      <c r="A36" s="739"/>
      <c r="B36" s="388"/>
      <c r="C36" s="208"/>
      <c r="D36" s="911">
        <v>0.08</v>
      </c>
      <c r="E36" s="673"/>
      <c r="F36" s="911">
        <v>0.09</v>
      </c>
      <c r="G36" s="673"/>
      <c r="H36" s="911">
        <v>0.1</v>
      </c>
      <c r="I36" s="673"/>
      <c r="J36" s="911">
        <v>0.1</v>
      </c>
      <c r="K36" s="673"/>
      <c r="L36" s="911">
        <v>0.1</v>
      </c>
      <c r="M36" s="712"/>
      <c r="N36" s="149"/>
      <c r="O36" s="149"/>
      <c r="P36" s="149"/>
      <c r="Q36" s="149"/>
      <c r="R36" s="149"/>
      <c r="S36" s="149"/>
      <c r="T36" s="149"/>
      <c r="U36" s="149"/>
      <c r="V36" s="149"/>
      <c r="W36" s="149"/>
      <c r="X36" s="149"/>
      <c r="Y36" s="149"/>
      <c r="Z36" s="149"/>
    </row>
    <row r="37" spans="1:26" ht="15.75" customHeight="1">
      <c r="A37" s="739"/>
      <c r="B37" s="388"/>
      <c r="C37" s="208"/>
      <c r="D37" s="916" t="s">
        <v>589</v>
      </c>
      <c r="E37" s="715"/>
      <c r="F37" s="396"/>
      <c r="G37" s="224"/>
      <c r="H37" s="396"/>
      <c r="I37" s="224"/>
      <c r="J37" s="396"/>
      <c r="K37" s="224"/>
      <c r="L37" s="396"/>
      <c r="M37" s="225"/>
      <c r="N37" s="149"/>
      <c r="O37" s="149"/>
      <c r="P37" s="149"/>
      <c r="Q37" s="149"/>
      <c r="R37" s="149"/>
      <c r="S37" s="149"/>
      <c r="T37" s="149"/>
      <c r="U37" s="149"/>
      <c r="V37" s="149"/>
      <c r="W37" s="149"/>
      <c r="X37" s="149"/>
      <c r="Y37" s="149"/>
      <c r="Z37" s="149"/>
    </row>
    <row r="38" spans="1:26" ht="15.75" customHeight="1">
      <c r="A38" s="739"/>
      <c r="B38" s="388"/>
      <c r="C38" s="208"/>
      <c r="D38" s="911">
        <v>0.1</v>
      </c>
      <c r="E38" s="673"/>
      <c r="F38" s="397"/>
      <c r="G38" s="397"/>
      <c r="H38" s="398"/>
      <c r="I38" s="159"/>
      <c r="J38" s="399"/>
      <c r="K38" s="159"/>
      <c r="L38" s="399"/>
      <c r="M38" s="232"/>
      <c r="N38" s="149"/>
      <c r="O38" s="149"/>
      <c r="P38" s="149"/>
      <c r="Q38" s="149"/>
      <c r="R38" s="149"/>
      <c r="S38" s="149"/>
      <c r="T38" s="149"/>
      <c r="U38" s="149"/>
      <c r="V38" s="149"/>
      <c r="W38" s="149"/>
      <c r="X38" s="149"/>
      <c r="Y38" s="149"/>
      <c r="Z38" s="149"/>
    </row>
    <row r="39" spans="1:26" ht="15.75" customHeight="1">
      <c r="A39" s="739"/>
      <c r="B39" s="389"/>
      <c r="C39" s="255"/>
      <c r="D39" s="198"/>
      <c r="E39" s="198"/>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t="s">
        <v>435</v>
      </c>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t="s">
        <v>554</v>
      </c>
      <c r="E42" s="211"/>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5.75" customHeight="1">
      <c r="A44" s="739"/>
      <c r="B44" s="181" t="s">
        <v>593</v>
      </c>
      <c r="C44" s="713" t="s">
        <v>986</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392" t="s">
        <v>925</v>
      </c>
      <c r="D45" s="283"/>
      <c r="E45" s="283"/>
      <c r="F45" s="283"/>
      <c r="G45" s="283"/>
      <c r="H45" s="283"/>
      <c r="I45" s="283"/>
      <c r="J45" s="283"/>
      <c r="K45" s="283"/>
      <c r="L45" s="283"/>
      <c r="M45" s="284"/>
      <c r="N45" s="149"/>
      <c r="O45" s="149"/>
      <c r="P45" s="149"/>
      <c r="Q45" s="149"/>
      <c r="R45" s="149"/>
      <c r="S45" s="149"/>
      <c r="T45" s="149"/>
      <c r="U45" s="149"/>
      <c r="V45" s="149"/>
      <c r="W45" s="149"/>
      <c r="X45" s="149"/>
      <c r="Y45" s="149"/>
      <c r="Z45" s="149"/>
    </row>
    <row r="46" spans="1:26" ht="15.75" customHeight="1">
      <c r="A46" s="739"/>
      <c r="B46" s="181" t="s">
        <v>597</v>
      </c>
      <c r="C46" s="183">
        <v>90</v>
      </c>
      <c r="D46" s="283"/>
      <c r="E46" s="283"/>
      <c r="F46" s="283"/>
      <c r="G46" s="283"/>
      <c r="H46" s="283"/>
      <c r="I46" s="283"/>
      <c r="J46" s="283"/>
      <c r="K46" s="283"/>
      <c r="L46" s="283"/>
      <c r="M46" s="284"/>
      <c r="N46" s="149"/>
      <c r="O46" s="149"/>
      <c r="P46" s="149"/>
      <c r="Q46" s="149"/>
      <c r="R46" s="149"/>
      <c r="S46" s="149"/>
      <c r="T46" s="149"/>
      <c r="U46" s="149"/>
      <c r="V46" s="149"/>
      <c r="W46" s="149"/>
      <c r="X46" s="149"/>
      <c r="Y46" s="149"/>
      <c r="Z46" s="149"/>
    </row>
    <row r="47" spans="1:26" ht="15.75" customHeight="1">
      <c r="A47" s="898"/>
      <c r="B47" s="181" t="s">
        <v>598</v>
      </c>
      <c r="C47" s="306">
        <v>2021</v>
      </c>
      <c r="D47" s="283"/>
      <c r="E47" s="283"/>
      <c r="F47" s="283"/>
      <c r="G47" s="283"/>
      <c r="H47" s="283"/>
      <c r="I47" s="283"/>
      <c r="J47" s="283"/>
      <c r="K47" s="283"/>
      <c r="L47" s="283"/>
      <c r="M47" s="284"/>
      <c r="N47" s="149"/>
      <c r="O47" s="149"/>
      <c r="P47" s="149"/>
      <c r="Q47" s="149"/>
      <c r="R47" s="149"/>
      <c r="S47" s="149"/>
      <c r="T47" s="149"/>
      <c r="U47" s="149"/>
      <c r="V47" s="149"/>
      <c r="W47" s="149"/>
      <c r="X47" s="149"/>
      <c r="Y47" s="149"/>
      <c r="Z47" s="149"/>
    </row>
    <row r="48" spans="1:26" ht="15.75" customHeight="1">
      <c r="A48" s="741" t="s">
        <v>338</v>
      </c>
      <c r="B48" s="269" t="s">
        <v>599</v>
      </c>
      <c r="C48" s="713" t="s">
        <v>926</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269" t="s">
        <v>601</v>
      </c>
      <c r="C49" s="918" t="s">
        <v>927</v>
      </c>
      <c r="D49" s="666"/>
      <c r="E49" s="666"/>
      <c r="F49" s="666"/>
      <c r="G49" s="666"/>
      <c r="H49" s="666"/>
      <c r="I49" s="666"/>
      <c r="J49" s="666"/>
      <c r="K49" s="666"/>
      <c r="L49" s="666"/>
      <c r="M49" s="673"/>
      <c r="N49" s="149"/>
      <c r="O49" s="149"/>
      <c r="P49" s="149"/>
      <c r="Q49" s="149"/>
      <c r="R49" s="149"/>
      <c r="S49" s="149"/>
      <c r="T49" s="149"/>
      <c r="U49" s="149"/>
      <c r="V49" s="149"/>
      <c r="W49" s="149"/>
      <c r="X49" s="149"/>
      <c r="Y49" s="149"/>
      <c r="Z49" s="149"/>
    </row>
    <row r="50" spans="1:26" ht="15.75" customHeight="1">
      <c r="A50" s="739"/>
      <c r="B50" s="269" t="s">
        <v>603</v>
      </c>
      <c r="C50" s="918" t="s">
        <v>8</v>
      </c>
      <c r="D50" s="666"/>
      <c r="E50" s="666"/>
      <c r="F50" s="666"/>
      <c r="G50" s="666"/>
      <c r="H50" s="666"/>
      <c r="I50" s="666"/>
      <c r="J50" s="666"/>
      <c r="K50" s="666"/>
      <c r="L50" s="666"/>
      <c r="M50" s="673"/>
      <c r="N50" s="149"/>
      <c r="O50" s="149"/>
      <c r="P50" s="149"/>
      <c r="Q50" s="149"/>
      <c r="R50" s="149"/>
      <c r="S50" s="149"/>
      <c r="T50" s="149"/>
      <c r="U50" s="149"/>
      <c r="V50" s="149"/>
      <c r="W50" s="149"/>
      <c r="X50" s="149"/>
      <c r="Y50" s="149"/>
      <c r="Z50" s="149"/>
    </row>
    <row r="51" spans="1:26" ht="15.75" customHeight="1">
      <c r="A51" s="739"/>
      <c r="B51" s="270" t="s">
        <v>604</v>
      </c>
      <c r="C51" s="918" t="s">
        <v>720</v>
      </c>
      <c r="D51" s="666"/>
      <c r="E51" s="666"/>
      <c r="F51" s="666"/>
      <c r="G51" s="666"/>
      <c r="H51" s="666"/>
      <c r="I51" s="666"/>
      <c r="J51" s="666"/>
      <c r="K51" s="666"/>
      <c r="L51" s="666"/>
      <c r="M51" s="673"/>
      <c r="N51" s="149"/>
      <c r="O51" s="149"/>
      <c r="P51" s="149"/>
      <c r="Q51" s="149"/>
      <c r="R51" s="149"/>
      <c r="S51" s="149"/>
      <c r="T51" s="149"/>
      <c r="U51" s="149"/>
      <c r="V51" s="149"/>
      <c r="W51" s="149"/>
      <c r="X51" s="149"/>
      <c r="Y51" s="149"/>
      <c r="Z51" s="149"/>
    </row>
    <row r="52" spans="1:26" ht="15.75" customHeight="1">
      <c r="A52" s="739"/>
      <c r="B52" s="269" t="s">
        <v>605</v>
      </c>
      <c r="C52" s="713" t="s">
        <v>928</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13" t="s">
        <v>929</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917" t="s">
        <v>679</v>
      </c>
      <c r="D54" s="666"/>
      <c r="E54" s="666"/>
      <c r="F54" s="666"/>
      <c r="G54" s="666"/>
      <c r="H54" s="666"/>
      <c r="I54" s="666"/>
      <c r="J54" s="666"/>
      <c r="K54" s="666"/>
      <c r="L54" s="666"/>
      <c r="M54" s="673"/>
      <c r="N54" s="149"/>
      <c r="O54" s="149"/>
      <c r="P54" s="149"/>
      <c r="Q54" s="149"/>
      <c r="R54" s="149"/>
      <c r="S54" s="149"/>
      <c r="T54" s="149"/>
      <c r="U54" s="149"/>
      <c r="V54" s="149"/>
      <c r="W54" s="149"/>
      <c r="X54" s="149"/>
      <c r="Y54" s="149"/>
      <c r="Z54" s="149"/>
    </row>
    <row r="55" spans="1:26" ht="30" customHeight="1">
      <c r="A55" s="739"/>
      <c r="B55" s="271" t="s">
        <v>612</v>
      </c>
      <c r="C55" s="917" t="s">
        <v>680</v>
      </c>
      <c r="D55" s="666"/>
      <c r="E55" s="666"/>
      <c r="F55" s="666"/>
      <c r="G55" s="666"/>
      <c r="H55" s="666"/>
      <c r="I55" s="666"/>
      <c r="J55" s="666"/>
      <c r="K55" s="666"/>
      <c r="L55" s="666"/>
      <c r="M55" s="673"/>
      <c r="N55" s="149"/>
      <c r="O55" s="149"/>
      <c r="P55" s="149"/>
      <c r="Q55" s="149"/>
      <c r="R55" s="149"/>
      <c r="S55" s="149"/>
      <c r="T55" s="149"/>
      <c r="U55" s="149"/>
      <c r="V55" s="149"/>
      <c r="W55" s="149"/>
      <c r="X55" s="149"/>
      <c r="Y55" s="149"/>
      <c r="Z55" s="149"/>
    </row>
    <row r="56" spans="1:26" ht="30" customHeight="1">
      <c r="A56" s="740"/>
      <c r="B56" s="272" t="s">
        <v>44</v>
      </c>
      <c r="C56" s="917" t="s">
        <v>8</v>
      </c>
      <c r="D56" s="666"/>
      <c r="E56" s="666"/>
      <c r="F56" s="666"/>
      <c r="G56" s="666"/>
      <c r="H56" s="666"/>
      <c r="I56" s="666"/>
      <c r="J56" s="666"/>
      <c r="K56" s="666"/>
      <c r="L56" s="666"/>
      <c r="M56" s="673"/>
      <c r="N56" s="149"/>
      <c r="O56" s="149"/>
      <c r="P56" s="149"/>
      <c r="Q56" s="149"/>
      <c r="R56" s="149"/>
      <c r="S56" s="149"/>
      <c r="T56" s="149"/>
      <c r="U56" s="149"/>
      <c r="V56" s="149"/>
      <c r="W56" s="149"/>
      <c r="X56" s="149"/>
      <c r="Y56" s="149"/>
      <c r="Z56" s="149"/>
    </row>
    <row r="57" spans="1:26" ht="15.75" customHeight="1">
      <c r="A57" s="273" t="s">
        <v>342</v>
      </c>
      <c r="B57" s="274"/>
      <c r="C57" s="746" t="s">
        <v>930</v>
      </c>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1">
    <mergeCell ref="C52:M52"/>
    <mergeCell ref="C44:M44"/>
    <mergeCell ref="C48:M48"/>
    <mergeCell ref="C49:M49"/>
    <mergeCell ref="C50:M50"/>
    <mergeCell ref="C51:M51"/>
    <mergeCell ref="C53:M53"/>
    <mergeCell ref="C54:M54"/>
    <mergeCell ref="C55:M55"/>
    <mergeCell ref="C56:M56"/>
    <mergeCell ref="C57:M57"/>
    <mergeCell ref="D37:E37"/>
    <mergeCell ref="D38:E38"/>
    <mergeCell ref="H39:I39"/>
    <mergeCell ref="F41:F42"/>
    <mergeCell ref="L41:M42"/>
    <mergeCell ref="G41:J42"/>
    <mergeCell ref="F4:G4"/>
    <mergeCell ref="I4:M4"/>
    <mergeCell ref="C5:M5"/>
    <mergeCell ref="C6:M6"/>
    <mergeCell ref="F36:G36"/>
    <mergeCell ref="H36:I36"/>
    <mergeCell ref="C7:G7"/>
    <mergeCell ref="I7:M7"/>
    <mergeCell ref="F9:G9"/>
    <mergeCell ref="I9:J9"/>
    <mergeCell ref="F10:G10"/>
    <mergeCell ref="I10:J10"/>
    <mergeCell ref="D36:E36"/>
    <mergeCell ref="F35:G35"/>
    <mergeCell ref="H35:I35"/>
    <mergeCell ref="J35:K35"/>
    <mergeCell ref="A12:A47"/>
    <mergeCell ref="A48:A53"/>
    <mergeCell ref="A54:A56"/>
    <mergeCell ref="B8:B10"/>
    <mergeCell ref="C9:D9"/>
    <mergeCell ref="C10:D10"/>
    <mergeCell ref="B13:B19"/>
    <mergeCell ref="B20:B23"/>
    <mergeCell ref="B27:B29"/>
    <mergeCell ref="B40:B43"/>
    <mergeCell ref="C11:M11"/>
    <mergeCell ref="C12:M12"/>
    <mergeCell ref="A2:A11"/>
    <mergeCell ref="C2:M2"/>
    <mergeCell ref="C3:M3"/>
    <mergeCell ref="D35:E35"/>
    <mergeCell ref="L35:M35"/>
    <mergeCell ref="L33:M33"/>
    <mergeCell ref="F34:G34"/>
    <mergeCell ref="L34:M34"/>
    <mergeCell ref="J36:K36"/>
    <mergeCell ref="L36:M36"/>
    <mergeCell ref="H34:I34"/>
    <mergeCell ref="J34:K34"/>
    <mergeCell ref="D33:E33"/>
    <mergeCell ref="F33:G33"/>
    <mergeCell ref="H33:I33"/>
    <mergeCell ref="J33:K33"/>
    <mergeCell ref="D34:E34"/>
    <mergeCell ref="J32:K32"/>
    <mergeCell ref="L32:M32"/>
    <mergeCell ref="D31:E31"/>
    <mergeCell ref="F31:G31"/>
    <mergeCell ref="H31:I31"/>
    <mergeCell ref="J31:K31"/>
    <mergeCell ref="L31:M31"/>
    <mergeCell ref="F32:G32"/>
    <mergeCell ref="H32:I32"/>
  </mergeCells>
  <dataValidations disablePrompts="1" count="1">
    <dataValidation type="list" allowBlank="1" showErrorMessage="1" sqref="I7" xr:uid="{00000000-0002-0000-3000-000000000000}">
      <formula1>INDIRECT($C$7)</formula1>
    </dataValidation>
  </dataValidations>
  <pageMargins left="0.7" right="0.7" top="0.75" bottom="0.75" header="0" footer="0"/>
  <pageSetup paperSize="9" scale="4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2060"/>
  </sheetPr>
  <dimension ref="A1:Z1000"/>
  <sheetViews>
    <sheetView view="pageBreakPreview" topLeftCell="A13" zoomScale="60" zoomScaleNormal="100" workbookViewId="0">
      <selection activeCell="C44" sqref="C44:M44"/>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t="s">
        <v>649</v>
      </c>
      <c r="B1" s="380" t="s">
        <v>910</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
        <v>931</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932</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382"/>
      <c r="E4" s="185"/>
      <c r="F4" s="899" t="s">
        <v>39</v>
      </c>
      <c r="G4" s="673"/>
      <c r="H4" s="383">
        <v>122</v>
      </c>
      <c r="I4" s="900" t="s">
        <v>923</v>
      </c>
      <c r="J4" s="666"/>
      <c r="K4" s="666"/>
      <c r="L4" s="666"/>
      <c r="M4" s="712"/>
      <c r="N4" s="149"/>
      <c r="O4" s="149"/>
      <c r="P4" s="149"/>
      <c r="Q4" s="149"/>
      <c r="R4" s="149"/>
      <c r="S4" s="149"/>
      <c r="T4" s="149"/>
      <c r="U4" s="149"/>
      <c r="V4" s="149"/>
      <c r="W4" s="149"/>
      <c r="X4" s="149"/>
      <c r="Y4" s="149"/>
      <c r="Z4" s="149"/>
    </row>
    <row r="5" spans="1:26" ht="16.5" customHeight="1">
      <c r="A5" s="739"/>
      <c r="B5" s="389" t="s">
        <v>527</v>
      </c>
      <c r="C5" s="901" t="s">
        <v>917</v>
      </c>
      <c r="D5" s="902"/>
      <c r="E5" s="902"/>
      <c r="F5" s="902"/>
      <c r="G5" s="902"/>
      <c r="H5" s="902"/>
      <c r="I5" s="902"/>
      <c r="J5" s="902"/>
      <c r="K5" s="902"/>
      <c r="L5" s="902"/>
      <c r="M5" s="756"/>
      <c r="N5" s="149"/>
      <c r="O5" s="149"/>
      <c r="P5" s="149"/>
      <c r="Q5" s="149"/>
      <c r="R5" s="149"/>
      <c r="S5" s="149"/>
      <c r="T5" s="149"/>
      <c r="U5" s="149"/>
      <c r="V5" s="149"/>
      <c r="W5" s="149"/>
      <c r="X5" s="149"/>
      <c r="Y5" s="149"/>
      <c r="Z5" s="149"/>
    </row>
    <row r="6" spans="1:26" ht="15.75" customHeight="1">
      <c r="A6" s="739"/>
      <c r="B6" s="182" t="s">
        <v>529</v>
      </c>
      <c r="C6" s="723" t="s">
        <v>924</v>
      </c>
      <c r="D6" s="666"/>
      <c r="E6" s="666"/>
      <c r="F6" s="666"/>
      <c r="G6" s="666"/>
      <c r="H6" s="666"/>
      <c r="I6" s="666"/>
      <c r="J6" s="666"/>
      <c r="K6" s="666"/>
      <c r="L6" s="666"/>
      <c r="M6" s="712"/>
      <c r="N6" s="149"/>
      <c r="O6" s="149"/>
      <c r="P6" s="149"/>
      <c r="Q6" s="149"/>
      <c r="R6" s="149"/>
      <c r="S6" s="149"/>
      <c r="T6" s="149"/>
      <c r="U6" s="149"/>
      <c r="V6" s="149"/>
      <c r="W6" s="149"/>
      <c r="X6" s="149"/>
      <c r="Y6" s="149"/>
      <c r="Z6" s="149"/>
    </row>
    <row r="7" spans="1:26" ht="15.75" customHeight="1">
      <c r="A7" s="739"/>
      <c r="B7" s="181" t="s">
        <v>531</v>
      </c>
      <c r="C7" s="904" t="s">
        <v>6</v>
      </c>
      <c r="D7" s="717"/>
      <c r="E7" s="717"/>
      <c r="F7" s="717"/>
      <c r="G7" s="905"/>
      <c r="H7" s="189" t="s">
        <v>44</v>
      </c>
      <c r="I7" s="709" t="s">
        <v>8</v>
      </c>
      <c r="J7" s="666"/>
      <c r="K7" s="666"/>
      <c r="L7" s="666"/>
      <c r="M7" s="673"/>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 r="A11" s="898"/>
      <c r="B11" s="381" t="s">
        <v>535</v>
      </c>
      <c r="C11" s="903" t="s">
        <v>933</v>
      </c>
      <c r="D11" s="717"/>
      <c r="E11" s="717"/>
      <c r="F11" s="717"/>
      <c r="G11" s="717"/>
      <c r="H11" s="717"/>
      <c r="I11" s="717"/>
      <c r="J11" s="717"/>
      <c r="K11" s="717"/>
      <c r="L11" s="717"/>
      <c r="M11" s="718"/>
      <c r="N11" s="149"/>
      <c r="O11" s="149"/>
      <c r="P11" s="149"/>
      <c r="Q11" s="149"/>
      <c r="R11" s="149"/>
      <c r="S11" s="149"/>
      <c r="T11" s="149"/>
      <c r="U11" s="149"/>
      <c r="V11" s="149"/>
      <c r="W11" s="149"/>
      <c r="X11" s="149"/>
      <c r="Y11" s="149"/>
      <c r="Z11" s="149"/>
    </row>
    <row r="12" spans="1:26" ht="15.75">
      <c r="A12" s="738" t="s">
        <v>326</v>
      </c>
      <c r="B12" s="181" t="s">
        <v>26</v>
      </c>
      <c r="C12" s="719" t="s">
        <v>542</v>
      </c>
      <c r="D12" s="666"/>
      <c r="E12" s="666"/>
      <c r="F12" s="666"/>
      <c r="G12" s="666"/>
      <c r="H12" s="666"/>
      <c r="I12" s="666"/>
      <c r="J12" s="666"/>
      <c r="K12" s="666"/>
      <c r="L12" s="666"/>
      <c r="M12" s="712"/>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211"/>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197" t="s">
        <v>745</v>
      </c>
      <c r="G18" s="197"/>
      <c r="H18" s="197"/>
      <c r="I18" s="197"/>
      <c r="J18" s="197"/>
      <c r="K18" s="197"/>
      <c r="L18" s="197"/>
      <c r="M18" s="214"/>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t="s">
        <v>554</v>
      </c>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2"/>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230" t="s">
        <v>649</v>
      </c>
      <c r="E25" s="159"/>
      <c r="F25" s="231" t="s">
        <v>565</v>
      </c>
      <c r="G25" s="230" t="s">
        <v>649</v>
      </c>
      <c r="H25" s="159"/>
      <c r="I25" s="231" t="s">
        <v>567</v>
      </c>
      <c r="J25" s="725" t="s">
        <v>934</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v>2038</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387"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08"/>
      <c r="D31" s="727" t="s">
        <v>574</v>
      </c>
      <c r="E31" s="702"/>
      <c r="F31" s="727" t="s">
        <v>575</v>
      </c>
      <c r="G31" s="702"/>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388"/>
      <c r="C32" s="208"/>
      <c r="D32" s="762">
        <v>0.05</v>
      </c>
      <c r="E32" s="673"/>
      <c r="F32" s="762">
        <v>0.05</v>
      </c>
      <c r="G32" s="673"/>
      <c r="H32" s="762">
        <v>0.1</v>
      </c>
      <c r="I32" s="673"/>
      <c r="J32" s="762">
        <v>0.1</v>
      </c>
      <c r="K32" s="673"/>
      <c r="L32" s="762">
        <v>0.15</v>
      </c>
      <c r="M32" s="712"/>
      <c r="N32" s="149"/>
      <c r="O32" s="149"/>
      <c r="P32" s="149"/>
      <c r="Q32" s="149"/>
      <c r="R32" s="149"/>
      <c r="S32" s="149"/>
      <c r="T32" s="149"/>
      <c r="U32" s="149"/>
      <c r="V32" s="149"/>
      <c r="W32" s="149"/>
      <c r="X32" s="149"/>
      <c r="Y32" s="149"/>
      <c r="Z32" s="149"/>
    </row>
    <row r="33" spans="1:26" ht="15.75" customHeight="1">
      <c r="A33" s="739"/>
      <c r="B33" s="388"/>
      <c r="C33" s="208"/>
      <c r="D33" s="727" t="s">
        <v>579</v>
      </c>
      <c r="E33" s="702"/>
      <c r="F33" s="727" t="s">
        <v>580</v>
      </c>
      <c r="G33" s="702"/>
      <c r="H33" s="727" t="s">
        <v>581</v>
      </c>
      <c r="I33" s="702"/>
      <c r="J33" s="727" t="s">
        <v>582</v>
      </c>
      <c r="K33" s="702"/>
      <c r="L33" s="727" t="s">
        <v>583</v>
      </c>
      <c r="M33" s="756"/>
      <c r="N33" s="149"/>
      <c r="O33" s="149"/>
      <c r="P33" s="149"/>
      <c r="Q33" s="149"/>
      <c r="R33" s="149"/>
      <c r="S33" s="149"/>
      <c r="T33" s="149"/>
      <c r="U33" s="149"/>
      <c r="V33" s="149"/>
      <c r="W33" s="149"/>
      <c r="X33" s="149"/>
      <c r="Y33" s="149"/>
      <c r="Z33" s="149"/>
    </row>
    <row r="34" spans="1:26" ht="15.75" customHeight="1">
      <c r="A34" s="739"/>
      <c r="B34" s="388"/>
      <c r="C34" s="208"/>
      <c r="D34" s="762">
        <v>0.15</v>
      </c>
      <c r="E34" s="673"/>
      <c r="F34" s="762">
        <v>0.2</v>
      </c>
      <c r="G34" s="673"/>
      <c r="H34" s="762">
        <v>0.2</v>
      </c>
      <c r="I34" s="673"/>
      <c r="J34" s="762">
        <v>0.25</v>
      </c>
      <c r="K34" s="673"/>
      <c r="L34" s="762">
        <v>0.25</v>
      </c>
      <c r="M34" s="712"/>
      <c r="N34" s="149"/>
      <c r="O34" s="149"/>
      <c r="P34" s="149"/>
      <c r="Q34" s="149"/>
      <c r="R34" s="149"/>
      <c r="S34" s="149"/>
      <c r="T34" s="149"/>
      <c r="U34" s="149"/>
      <c r="V34" s="149"/>
      <c r="W34" s="149"/>
      <c r="X34" s="149"/>
      <c r="Y34" s="149"/>
      <c r="Z34" s="149"/>
    </row>
    <row r="35" spans="1:26" ht="15.75" customHeight="1">
      <c r="A35" s="739"/>
      <c r="B35" s="388"/>
      <c r="C35" s="208"/>
      <c r="D35" s="727" t="s">
        <v>584</v>
      </c>
      <c r="E35" s="702"/>
      <c r="F35" s="727" t="s">
        <v>585</v>
      </c>
      <c r="G35" s="702"/>
      <c r="H35" s="757" t="s">
        <v>586</v>
      </c>
      <c r="I35" s="758"/>
      <c r="J35" s="757" t="s">
        <v>587</v>
      </c>
      <c r="K35" s="758"/>
      <c r="L35" s="757" t="s">
        <v>588</v>
      </c>
      <c r="M35" s="759"/>
      <c r="N35" s="149"/>
      <c r="O35" s="149"/>
      <c r="P35" s="149"/>
      <c r="Q35" s="149"/>
      <c r="R35" s="149"/>
      <c r="S35" s="149"/>
      <c r="T35" s="149"/>
      <c r="U35" s="149"/>
      <c r="V35" s="149"/>
      <c r="W35" s="149"/>
      <c r="X35" s="149"/>
      <c r="Y35" s="149"/>
      <c r="Z35" s="149"/>
    </row>
    <row r="36" spans="1:26" ht="15.75" customHeight="1">
      <c r="A36" s="739"/>
      <c r="B36" s="388"/>
      <c r="C36" s="208"/>
      <c r="D36" s="762">
        <v>0.3</v>
      </c>
      <c r="E36" s="673"/>
      <c r="F36" s="762">
        <v>0.3</v>
      </c>
      <c r="G36" s="673"/>
      <c r="H36" s="762">
        <v>0.35</v>
      </c>
      <c r="I36" s="673"/>
      <c r="J36" s="762">
        <v>0.35</v>
      </c>
      <c r="K36" s="673"/>
      <c r="L36" s="762">
        <v>0.4</v>
      </c>
      <c r="M36" s="712"/>
      <c r="N36" s="149"/>
      <c r="O36" s="149"/>
      <c r="P36" s="149"/>
      <c r="Q36" s="149"/>
      <c r="R36" s="149"/>
      <c r="S36" s="149"/>
      <c r="T36" s="149"/>
      <c r="U36" s="149"/>
      <c r="V36" s="149"/>
      <c r="W36" s="149"/>
      <c r="X36" s="149"/>
      <c r="Y36" s="149"/>
      <c r="Z36" s="149"/>
    </row>
    <row r="37" spans="1:26" ht="15.75" customHeight="1">
      <c r="A37" s="739"/>
      <c r="B37" s="388"/>
      <c r="C37" s="208"/>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388"/>
      <c r="C38" s="245"/>
      <c r="D38" s="762">
        <v>0.4</v>
      </c>
      <c r="E38" s="673"/>
      <c r="F38" s="251"/>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266"/>
      <c r="E39" s="266"/>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t="s">
        <v>437</v>
      </c>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c r="E42" s="211" t="s">
        <v>554</v>
      </c>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27.5" customHeight="1">
      <c r="A44" s="739"/>
      <c r="B44" s="181" t="s">
        <v>593</v>
      </c>
      <c r="C44" s="713" t="s">
        <v>971</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13" t="s">
        <v>935</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183">
        <v>90</v>
      </c>
      <c r="D46" s="283"/>
      <c r="E46" s="283"/>
      <c r="F46" s="283"/>
      <c r="G46" s="283"/>
      <c r="H46" s="283"/>
      <c r="I46" s="283"/>
      <c r="J46" s="283"/>
      <c r="K46" s="283"/>
      <c r="L46" s="283"/>
      <c r="M46" s="284"/>
      <c r="N46" s="149"/>
      <c r="O46" s="149"/>
      <c r="P46" s="149"/>
      <c r="Q46" s="149"/>
      <c r="R46" s="149"/>
      <c r="S46" s="149"/>
      <c r="T46" s="149"/>
      <c r="U46" s="149"/>
      <c r="V46" s="149"/>
      <c r="W46" s="149"/>
      <c r="X46" s="149"/>
      <c r="Y46" s="149"/>
      <c r="Z46" s="149"/>
    </row>
    <row r="47" spans="1:26" ht="15.75" customHeight="1">
      <c r="A47" s="898"/>
      <c r="B47" s="181" t="s">
        <v>598</v>
      </c>
      <c r="C47" s="306" t="s">
        <v>649</v>
      </c>
      <c r="D47" s="283"/>
      <c r="E47" s="283"/>
      <c r="F47" s="283"/>
      <c r="G47" s="283"/>
      <c r="H47" s="283"/>
      <c r="I47" s="283"/>
      <c r="J47" s="283"/>
      <c r="K47" s="283"/>
      <c r="L47" s="283"/>
      <c r="M47" s="284"/>
      <c r="N47" s="149"/>
      <c r="O47" s="149"/>
      <c r="P47" s="149"/>
      <c r="Q47" s="149"/>
      <c r="R47" s="149"/>
      <c r="S47" s="149"/>
      <c r="T47" s="149"/>
      <c r="U47" s="149"/>
      <c r="V47" s="149"/>
      <c r="W47" s="149"/>
      <c r="X47" s="149"/>
      <c r="Y47" s="149"/>
      <c r="Z47" s="149"/>
    </row>
    <row r="48" spans="1:26" ht="15.75" customHeight="1">
      <c r="A48" s="741" t="s">
        <v>338</v>
      </c>
      <c r="B48" s="303" t="s">
        <v>599</v>
      </c>
      <c r="C48" s="713" t="s">
        <v>228</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303" t="s">
        <v>601</v>
      </c>
      <c r="C49" s="713" t="s">
        <v>747</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303" t="s">
        <v>603</v>
      </c>
      <c r="C50" s="713" t="s">
        <v>8</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304" t="s">
        <v>604</v>
      </c>
      <c r="C51" s="713" t="s">
        <v>227</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269" t="s">
        <v>605</v>
      </c>
      <c r="C52" s="713" t="s">
        <v>229</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13" t="s">
        <v>202</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60" t="s">
        <v>679</v>
      </c>
      <c r="D54" s="666"/>
      <c r="E54" s="666"/>
      <c r="F54" s="666"/>
      <c r="G54" s="666"/>
      <c r="H54" s="666"/>
      <c r="I54" s="666"/>
      <c r="J54" s="666"/>
      <c r="K54" s="666"/>
      <c r="L54" s="666"/>
      <c r="M54" s="673"/>
      <c r="N54" s="149"/>
      <c r="O54" s="149"/>
      <c r="P54" s="149"/>
      <c r="Q54" s="149"/>
      <c r="R54" s="149"/>
      <c r="S54" s="149"/>
      <c r="T54" s="149"/>
      <c r="U54" s="149"/>
      <c r="V54" s="149"/>
      <c r="W54" s="149"/>
      <c r="X54" s="149"/>
      <c r="Y54" s="149"/>
      <c r="Z54" s="149"/>
    </row>
    <row r="55" spans="1:26" ht="30" customHeight="1">
      <c r="A55" s="739"/>
      <c r="B55" s="271" t="s">
        <v>612</v>
      </c>
      <c r="C55" s="760" t="s">
        <v>680</v>
      </c>
      <c r="D55" s="666"/>
      <c r="E55" s="666"/>
      <c r="F55" s="666"/>
      <c r="G55" s="666"/>
      <c r="H55" s="666"/>
      <c r="I55" s="666"/>
      <c r="J55" s="666"/>
      <c r="K55" s="666"/>
      <c r="L55" s="666"/>
      <c r="M55" s="673"/>
      <c r="N55" s="149"/>
      <c r="O55" s="149"/>
      <c r="P55" s="149"/>
      <c r="Q55" s="149"/>
      <c r="R55" s="149"/>
      <c r="S55" s="149"/>
      <c r="T55" s="149"/>
      <c r="U55" s="149"/>
      <c r="V55" s="149"/>
      <c r="W55" s="149"/>
      <c r="X55" s="149"/>
      <c r="Y55" s="149"/>
      <c r="Z55" s="149"/>
    </row>
    <row r="56" spans="1:26" ht="30" customHeight="1">
      <c r="A56" s="740"/>
      <c r="B56" s="272" t="s">
        <v>44</v>
      </c>
      <c r="C56" s="760" t="s">
        <v>8</v>
      </c>
      <c r="D56" s="666"/>
      <c r="E56" s="666"/>
      <c r="F56" s="666"/>
      <c r="G56" s="666"/>
      <c r="H56" s="666"/>
      <c r="I56" s="666"/>
      <c r="J56" s="666"/>
      <c r="K56" s="666"/>
      <c r="L56" s="666"/>
      <c r="M56" s="673"/>
      <c r="N56" s="149"/>
      <c r="O56" s="149"/>
      <c r="P56" s="149"/>
      <c r="Q56" s="149"/>
      <c r="R56" s="149"/>
      <c r="S56" s="149"/>
      <c r="T56" s="149"/>
      <c r="U56" s="149"/>
      <c r="V56" s="149"/>
      <c r="W56" s="149"/>
      <c r="X56" s="149"/>
      <c r="Y56" s="149"/>
      <c r="Z56" s="149"/>
    </row>
    <row r="57" spans="1:26" ht="15.75" customHeight="1">
      <c r="A57" s="273" t="s">
        <v>342</v>
      </c>
      <c r="B57" s="274"/>
      <c r="C57" s="746"/>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4">
    <mergeCell ref="F41:F42"/>
    <mergeCell ref="G41:J42"/>
    <mergeCell ref="L41:M42"/>
    <mergeCell ref="C44:M44"/>
    <mergeCell ref="C11:M11"/>
    <mergeCell ref="C12:M12"/>
    <mergeCell ref="L35:M35"/>
    <mergeCell ref="D36:E36"/>
    <mergeCell ref="F36:G36"/>
    <mergeCell ref="L36:M36"/>
    <mergeCell ref="H35:I35"/>
    <mergeCell ref="J35:K35"/>
    <mergeCell ref="J33:K33"/>
    <mergeCell ref="L33:M33"/>
    <mergeCell ref="D31:E31"/>
    <mergeCell ref="D32:E32"/>
    <mergeCell ref="A2:A11"/>
    <mergeCell ref="C2:M2"/>
    <mergeCell ref="C3:M3"/>
    <mergeCell ref="F4:G4"/>
    <mergeCell ref="I4:M4"/>
    <mergeCell ref="C5:M5"/>
    <mergeCell ref="C6:M6"/>
    <mergeCell ref="C7:G7"/>
    <mergeCell ref="I7:M7"/>
    <mergeCell ref="F9:G9"/>
    <mergeCell ref="I9:J9"/>
    <mergeCell ref="F10:G10"/>
    <mergeCell ref="I10:J10"/>
    <mergeCell ref="C57:M57"/>
    <mergeCell ref="C45:M45"/>
    <mergeCell ref="C48:M48"/>
    <mergeCell ref="C49:M49"/>
    <mergeCell ref="C50:M50"/>
    <mergeCell ref="C51:M51"/>
    <mergeCell ref="C52:M52"/>
    <mergeCell ref="C53:M53"/>
    <mergeCell ref="A48:A53"/>
    <mergeCell ref="A54:A56"/>
    <mergeCell ref="B8:B10"/>
    <mergeCell ref="C9:D9"/>
    <mergeCell ref="C10:D10"/>
    <mergeCell ref="B13:B19"/>
    <mergeCell ref="B20:B23"/>
    <mergeCell ref="B27:B29"/>
    <mergeCell ref="B40:B43"/>
    <mergeCell ref="C54:M54"/>
    <mergeCell ref="C55:M55"/>
    <mergeCell ref="C56:M56"/>
    <mergeCell ref="J25:L25"/>
    <mergeCell ref="F31:G31"/>
    <mergeCell ref="H31:I31"/>
    <mergeCell ref="J31:K31"/>
    <mergeCell ref="A12:A47"/>
    <mergeCell ref="L31:M31"/>
    <mergeCell ref="F33:G33"/>
    <mergeCell ref="H33:I33"/>
    <mergeCell ref="D34:E34"/>
    <mergeCell ref="F34:G34"/>
    <mergeCell ref="H34:I34"/>
    <mergeCell ref="J34:K34"/>
    <mergeCell ref="L34:M34"/>
    <mergeCell ref="D37:E37"/>
    <mergeCell ref="D38:E38"/>
    <mergeCell ref="H39:I39"/>
    <mergeCell ref="H36:I36"/>
    <mergeCell ref="J36:K36"/>
    <mergeCell ref="D35:E35"/>
    <mergeCell ref="F35:G35"/>
    <mergeCell ref="F32:G32"/>
    <mergeCell ref="H32:I32"/>
    <mergeCell ref="J32:K32"/>
    <mergeCell ref="L32:M32"/>
    <mergeCell ref="D33:E33"/>
  </mergeCells>
  <dataValidations count="1">
    <dataValidation type="list" allowBlank="1" showErrorMessage="1" sqref="I7" xr:uid="{00000000-0002-0000-3100-000000000000}">
      <formula1>INDIRECT($C$7)</formula1>
    </dataValidation>
  </dataValidations>
  <pageMargins left="0.7" right="0.7" top="0.75" bottom="0.75" header="0" footer="0"/>
  <pageSetup paperSize="9" scale="4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2060"/>
  </sheetPr>
  <dimension ref="A1:Z1000"/>
  <sheetViews>
    <sheetView view="pageBreakPreview" topLeftCell="A17" zoomScale="60" zoomScaleNormal="100" workbookViewId="0">
      <selection activeCell="C45" sqref="C45:M45"/>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178"/>
      <c r="D1" s="178"/>
      <c r="E1" s="178"/>
      <c r="F1" s="178"/>
      <c r="G1" s="178"/>
      <c r="H1" s="178"/>
      <c r="I1" s="178"/>
      <c r="J1" s="178"/>
      <c r="K1" s="178"/>
      <c r="L1" s="178"/>
      <c r="M1" s="179"/>
      <c r="N1" s="149"/>
      <c r="O1" s="149"/>
      <c r="P1" s="149"/>
      <c r="Q1" s="149"/>
      <c r="R1" s="149"/>
      <c r="S1" s="149"/>
      <c r="T1" s="149"/>
      <c r="U1" s="149"/>
      <c r="V1" s="149"/>
      <c r="W1" s="149"/>
      <c r="X1" s="149"/>
      <c r="Y1" s="149"/>
      <c r="Z1" s="149"/>
    </row>
    <row r="2" spans="1:26" ht="15.75" customHeight="1">
      <c r="A2" s="741" t="s">
        <v>522</v>
      </c>
      <c r="B2" s="180" t="s">
        <v>523</v>
      </c>
      <c r="C2" s="707" t="s">
        <v>936</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937</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183</v>
      </c>
      <c r="I4" s="711" t="s">
        <v>938</v>
      </c>
      <c r="J4" s="666"/>
      <c r="K4" s="666"/>
      <c r="L4" s="666"/>
      <c r="M4" s="712"/>
      <c r="N4" s="149"/>
      <c r="O4" s="149"/>
      <c r="P4" s="149"/>
      <c r="Q4" s="149"/>
      <c r="R4" s="149"/>
      <c r="S4" s="149"/>
      <c r="T4" s="149"/>
      <c r="U4" s="149"/>
      <c r="V4" s="149"/>
      <c r="W4" s="149"/>
      <c r="X4" s="149"/>
      <c r="Y4" s="149"/>
      <c r="Z4" s="149"/>
    </row>
    <row r="5" spans="1:26" ht="16.5" customHeight="1">
      <c r="A5" s="739"/>
      <c r="B5" s="384" t="s">
        <v>527</v>
      </c>
      <c r="C5" s="713" t="s">
        <v>917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919" t="s">
        <v>920</v>
      </c>
      <c r="D6" s="902"/>
      <c r="E6" s="902"/>
      <c r="F6" s="902"/>
      <c r="G6" s="902"/>
      <c r="H6" s="902"/>
      <c r="I6" s="902"/>
      <c r="J6" s="902"/>
      <c r="K6" s="902"/>
      <c r="L6" s="902"/>
      <c r="M6" s="756"/>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ustomHeight="1">
      <c r="A11" s="898"/>
      <c r="B11" s="381" t="s">
        <v>535</v>
      </c>
      <c r="C11" s="920" t="s">
        <v>939</v>
      </c>
      <c r="D11" s="902"/>
      <c r="E11" s="902"/>
      <c r="F11" s="902"/>
      <c r="G11" s="902"/>
      <c r="H11" s="902"/>
      <c r="I11" s="902"/>
      <c r="J11" s="902"/>
      <c r="K11" s="902"/>
      <c r="L11" s="902"/>
      <c r="M11" s="756"/>
      <c r="N11" s="149"/>
      <c r="O11" s="149"/>
      <c r="P11" s="149"/>
      <c r="Q11" s="149"/>
      <c r="R11" s="149"/>
      <c r="S11" s="149"/>
      <c r="T11" s="149"/>
      <c r="U11" s="149"/>
      <c r="V11" s="149"/>
      <c r="W11" s="149"/>
      <c r="X11" s="149"/>
      <c r="Y11" s="149"/>
      <c r="Z11" s="149"/>
    </row>
    <row r="12" spans="1:26" ht="15.75" customHeight="1">
      <c r="A12" s="738" t="s">
        <v>326</v>
      </c>
      <c r="B12" s="181" t="s">
        <v>26</v>
      </c>
      <c r="C12" s="714" t="s">
        <v>353</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722" t="s">
        <v>940</v>
      </c>
      <c r="G18" s="697"/>
      <c r="H18" s="697"/>
      <c r="I18" s="697"/>
      <c r="J18" s="697"/>
      <c r="K18" s="697"/>
      <c r="L18" s="697"/>
      <c r="M18" s="765"/>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1" t="s">
        <v>554</v>
      </c>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400" t="s">
        <v>564</v>
      </c>
      <c r="D25" s="305">
        <v>6</v>
      </c>
      <c r="E25" s="228"/>
      <c r="F25" s="229" t="s">
        <v>565</v>
      </c>
      <c r="G25" s="285">
        <v>2021</v>
      </c>
      <c r="H25" s="228"/>
      <c r="I25" s="231" t="s">
        <v>567</v>
      </c>
      <c r="J25" s="725" t="s">
        <v>941</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2">
        <v>2023</v>
      </c>
      <c r="E28" s="236"/>
      <c r="F28" s="159" t="s">
        <v>571</v>
      </c>
      <c r="G28" s="401" t="s">
        <v>572</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402" t="s">
        <v>573</v>
      </c>
      <c r="C30" s="286"/>
      <c r="D30" s="287"/>
      <c r="E30" s="287"/>
      <c r="F30" s="287"/>
      <c r="G30" s="287"/>
      <c r="H30" s="287"/>
      <c r="I30" s="287"/>
      <c r="J30" s="287"/>
      <c r="K30" s="287"/>
      <c r="L30" s="287"/>
      <c r="M30" s="403"/>
      <c r="N30" s="149"/>
      <c r="O30" s="149"/>
      <c r="P30" s="149"/>
      <c r="Q30" s="149"/>
      <c r="R30" s="149"/>
      <c r="S30" s="149"/>
      <c r="T30" s="149"/>
      <c r="U30" s="149"/>
      <c r="V30" s="149"/>
      <c r="W30" s="149"/>
      <c r="X30" s="149"/>
      <c r="Y30" s="149"/>
      <c r="Z30" s="149"/>
    </row>
    <row r="31" spans="1:26" ht="15.75" customHeight="1">
      <c r="A31" s="739"/>
      <c r="B31" s="404"/>
      <c r="C31" s="291"/>
      <c r="D31" s="727" t="s">
        <v>574</v>
      </c>
      <c r="E31" s="702"/>
      <c r="F31" s="728" t="s">
        <v>575</v>
      </c>
      <c r="G31" s="729"/>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404"/>
      <c r="C32" s="291"/>
      <c r="D32" s="754">
        <v>6</v>
      </c>
      <c r="E32" s="673"/>
      <c r="F32" s="754">
        <v>6</v>
      </c>
      <c r="G32" s="673"/>
      <c r="H32" s="754">
        <v>6</v>
      </c>
      <c r="I32" s="673"/>
      <c r="J32" s="754">
        <v>6</v>
      </c>
      <c r="K32" s="673"/>
      <c r="L32" s="754">
        <v>6</v>
      </c>
      <c r="M32" s="673"/>
      <c r="N32" s="149"/>
      <c r="O32" s="149"/>
      <c r="P32" s="149"/>
      <c r="Q32" s="149"/>
      <c r="R32" s="149"/>
      <c r="S32" s="149"/>
      <c r="T32" s="149"/>
      <c r="U32" s="149"/>
      <c r="V32" s="149"/>
      <c r="W32" s="149"/>
      <c r="X32" s="149"/>
      <c r="Y32" s="149"/>
      <c r="Z32" s="149"/>
    </row>
    <row r="33" spans="1:26" ht="15.75" customHeight="1">
      <c r="A33" s="739"/>
      <c r="B33" s="404"/>
      <c r="C33" s="291"/>
      <c r="D33" s="728" t="s">
        <v>579</v>
      </c>
      <c r="E33" s="729"/>
      <c r="F33" s="731" t="s">
        <v>580</v>
      </c>
      <c r="G33" s="732"/>
      <c r="H33" s="731" t="s">
        <v>581</v>
      </c>
      <c r="I33" s="732"/>
      <c r="J33" s="731" t="s">
        <v>582</v>
      </c>
      <c r="K33" s="732"/>
      <c r="L33" s="731" t="s">
        <v>583</v>
      </c>
      <c r="M33" s="733"/>
      <c r="N33" s="149"/>
      <c r="O33" s="149"/>
      <c r="P33" s="149"/>
      <c r="Q33" s="149"/>
      <c r="R33" s="149"/>
      <c r="S33" s="149"/>
      <c r="T33" s="149"/>
      <c r="U33" s="149"/>
      <c r="V33" s="149"/>
      <c r="W33" s="149"/>
      <c r="X33" s="149"/>
      <c r="Y33" s="149"/>
      <c r="Z33" s="149"/>
    </row>
    <row r="34" spans="1:26" ht="15.75" customHeight="1">
      <c r="A34" s="739"/>
      <c r="B34" s="404"/>
      <c r="C34" s="290"/>
      <c r="D34" s="754">
        <v>6</v>
      </c>
      <c r="E34" s="673"/>
      <c r="F34" s="754">
        <v>6</v>
      </c>
      <c r="G34" s="673"/>
      <c r="H34" s="754">
        <v>6</v>
      </c>
      <c r="I34" s="673"/>
      <c r="J34" s="754">
        <v>6</v>
      </c>
      <c r="K34" s="673"/>
      <c r="L34" s="754">
        <v>6</v>
      </c>
      <c r="M34" s="673"/>
      <c r="N34" s="149"/>
      <c r="O34" s="149"/>
      <c r="P34" s="149"/>
      <c r="Q34" s="149"/>
      <c r="R34" s="149"/>
      <c r="S34" s="149"/>
      <c r="T34" s="149"/>
      <c r="U34" s="149"/>
      <c r="V34" s="149"/>
      <c r="W34" s="149"/>
      <c r="X34" s="149"/>
      <c r="Y34" s="149"/>
      <c r="Z34" s="149"/>
    </row>
    <row r="35" spans="1:26" ht="15.75" customHeight="1">
      <c r="A35" s="739"/>
      <c r="B35" s="404"/>
      <c r="C35" s="291"/>
      <c r="D35" s="731" t="s">
        <v>584</v>
      </c>
      <c r="E35" s="732"/>
      <c r="F35" s="731" t="s">
        <v>585</v>
      </c>
      <c r="G35" s="732"/>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404"/>
      <c r="C36" s="290"/>
      <c r="D36" s="754">
        <v>6</v>
      </c>
      <c r="E36" s="673"/>
      <c r="F36" s="754">
        <v>6</v>
      </c>
      <c r="G36" s="673"/>
      <c r="H36" s="754">
        <v>6</v>
      </c>
      <c r="I36" s="673"/>
      <c r="J36" s="754">
        <v>6</v>
      </c>
      <c r="K36" s="673"/>
      <c r="L36" s="754">
        <v>6</v>
      </c>
      <c r="M36" s="673"/>
      <c r="N36" s="149"/>
      <c r="O36" s="149"/>
      <c r="P36" s="149"/>
      <c r="Q36" s="149"/>
      <c r="R36" s="149"/>
      <c r="S36" s="149"/>
      <c r="T36" s="149"/>
      <c r="U36" s="149"/>
      <c r="V36" s="149"/>
      <c r="W36" s="149"/>
      <c r="X36" s="149"/>
      <c r="Y36" s="149"/>
      <c r="Z36" s="149"/>
    </row>
    <row r="37" spans="1:26" ht="15.75" customHeight="1">
      <c r="A37" s="739"/>
      <c r="B37" s="404"/>
      <c r="C37" s="291"/>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404"/>
      <c r="C38" s="291"/>
      <c r="D38" s="754">
        <v>6</v>
      </c>
      <c r="E38" s="673"/>
      <c r="F38" s="251"/>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198"/>
      <c r="E39" s="198"/>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405"/>
      <c r="H40" s="405"/>
      <c r="I40" s="405"/>
      <c r="J40" s="405"/>
      <c r="K40" s="206"/>
      <c r="L40" s="406"/>
      <c r="M40" s="407"/>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t="s">
        <v>435</v>
      </c>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t="s">
        <v>554</v>
      </c>
      <c r="E42" s="211"/>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266"/>
      <c r="H43" s="266"/>
      <c r="I43" s="266"/>
      <c r="J43" s="266"/>
      <c r="K43" s="198"/>
      <c r="L43" s="267"/>
      <c r="M43" s="268"/>
      <c r="N43" s="149"/>
      <c r="O43" s="149"/>
      <c r="P43" s="149"/>
      <c r="Q43" s="149"/>
      <c r="R43" s="149"/>
      <c r="S43" s="149"/>
      <c r="T43" s="149"/>
      <c r="U43" s="149"/>
      <c r="V43" s="149"/>
      <c r="W43" s="149"/>
      <c r="X43" s="149"/>
      <c r="Y43" s="149"/>
      <c r="Z43" s="149"/>
    </row>
    <row r="44" spans="1:26" ht="136.5" customHeight="1">
      <c r="A44" s="739"/>
      <c r="B44" s="181" t="s">
        <v>593</v>
      </c>
      <c r="C44" s="713" t="s">
        <v>1000</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13" t="s">
        <v>898</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713">
        <v>90</v>
      </c>
      <c r="D46" s="666"/>
      <c r="E46" s="666"/>
      <c r="F46" s="666"/>
      <c r="G46" s="666"/>
      <c r="H46" s="666"/>
      <c r="I46" s="666"/>
      <c r="J46" s="666"/>
      <c r="K46" s="666"/>
      <c r="L46" s="666"/>
      <c r="M46" s="712"/>
      <c r="N46" s="149"/>
      <c r="O46" s="149"/>
      <c r="P46" s="149"/>
      <c r="Q46" s="149"/>
      <c r="R46" s="149"/>
      <c r="S46" s="149"/>
      <c r="T46" s="149"/>
      <c r="U46" s="149"/>
      <c r="V46" s="149"/>
      <c r="W46" s="149"/>
      <c r="X46" s="149"/>
      <c r="Y46" s="149"/>
      <c r="Z46" s="149"/>
    </row>
    <row r="47" spans="1:26" ht="15.75" customHeight="1">
      <c r="A47" s="898"/>
      <c r="B47" s="181" t="s">
        <v>598</v>
      </c>
      <c r="C47" s="723">
        <v>2021</v>
      </c>
      <c r="D47" s="666"/>
      <c r="E47" s="666"/>
      <c r="F47" s="666"/>
      <c r="G47" s="666"/>
      <c r="H47" s="666"/>
      <c r="I47" s="666"/>
      <c r="J47" s="666"/>
      <c r="K47" s="666"/>
      <c r="L47" s="666"/>
      <c r="M47" s="712"/>
      <c r="N47" s="149"/>
      <c r="O47" s="149"/>
      <c r="P47" s="149"/>
      <c r="Q47" s="149"/>
      <c r="R47" s="149"/>
      <c r="S47" s="149"/>
      <c r="T47" s="149"/>
      <c r="U47" s="149"/>
      <c r="V47" s="149"/>
      <c r="W47" s="149"/>
      <c r="X47" s="149"/>
      <c r="Y47" s="149"/>
      <c r="Z47" s="149"/>
    </row>
    <row r="48" spans="1:26" ht="15.75" customHeight="1">
      <c r="A48" s="741" t="s">
        <v>338</v>
      </c>
      <c r="B48" s="269" t="s">
        <v>599</v>
      </c>
      <c r="C48" s="709" t="s">
        <v>182</v>
      </c>
      <c r="D48" s="666"/>
      <c r="E48" s="666"/>
      <c r="F48" s="666"/>
      <c r="G48" s="666"/>
      <c r="H48" s="666"/>
      <c r="I48" s="666"/>
      <c r="J48" s="666"/>
      <c r="K48" s="666"/>
      <c r="L48" s="666"/>
      <c r="M48" s="673"/>
      <c r="N48" s="149"/>
      <c r="O48" s="149"/>
      <c r="P48" s="149"/>
      <c r="Q48" s="149"/>
      <c r="R48" s="149"/>
      <c r="S48" s="149"/>
      <c r="T48" s="149"/>
      <c r="U48" s="149"/>
      <c r="V48" s="149"/>
      <c r="W48" s="149"/>
      <c r="X48" s="149"/>
      <c r="Y48" s="149"/>
      <c r="Z48" s="149"/>
    </row>
    <row r="49" spans="1:26" ht="15.75" customHeight="1">
      <c r="A49" s="739"/>
      <c r="B49" s="269" t="s">
        <v>601</v>
      </c>
      <c r="C49" s="709" t="s">
        <v>942</v>
      </c>
      <c r="D49" s="666"/>
      <c r="E49" s="666"/>
      <c r="F49" s="666"/>
      <c r="G49" s="666"/>
      <c r="H49" s="666"/>
      <c r="I49" s="666"/>
      <c r="J49" s="666"/>
      <c r="K49" s="666"/>
      <c r="L49" s="666"/>
      <c r="M49" s="673"/>
      <c r="N49" s="149"/>
      <c r="O49" s="149"/>
      <c r="P49" s="149"/>
      <c r="Q49" s="149"/>
      <c r="R49" s="149"/>
      <c r="S49" s="149"/>
      <c r="T49" s="149"/>
      <c r="U49" s="149"/>
      <c r="V49" s="149"/>
      <c r="W49" s="149"/>
      <c r="X49" s="149"/>
      <c r="Y49" s="149"/>
      <c r="Z49" s="149"/>
    </row>
    <row r="50" spans="1:26" ht="15.75" customHeight="1">
      <c r="A50" s="739"/>
      <c r="B50" s="269" t="s">
        <v>603</v>
      </c>
      <c r="C50" s="709" t="s">
        <v>8</v>
      </c>
      <c r="D50" s="666"/>
      <c r="E50" s="666"/>
      <c r="F50" s="666"/>
      <c r="G50" s="666"/>
      <c r="H50" s="666"/>
      <c r="I50" s="666"/>
      <c r="J50" s="666"/>
      <c r="K50" s="666"/>
      <c r="L50" s="666"/>
      <c r="M50" s="673"/>
      <c r="N50" s="149"/>
      <c r="O50" s="149"/>
      <c r="P50" s="149"/>
      <c r="Q50" s="149"/>
      <c r="R50" s="149"/>
      <c r="S50" s="149"/>
      <c r="T50" s="149"/>
      <c r="U50" s="149"/>
      <c r="V50" s="149"/>
      <c r="W50" s="149"/>
      <c r="X50" s="149"/>
      <c r="Y50" s="149"/>
      <c r="Z50" s="149"/>
    </row>
    <row r="51" spans="1:26" ht="15.75" customHeight="1">
      <c r="A51" s="739"/>
      <c r="B51" s="270" t="s">
        <v>604</v>
      </c>
      <c r="C51" s="709" t="s">
        <v>943</v>
      </c>
      <c r="D51" s="666"/>
      <c r="E51" s="666"/>
      <c r="F51" s="666"/>
      <c r="G51" s="666"/>
      <c r="H51" s="666"/>
      <c r="I51" s="666"/>
      <c r="J51" s="666"/>
      <c r="K51" s="666"/>
      <c r="L51" s="666"/>
      <c r="M51" s="673"/>
      <c r="N51" s="149"/>
      <c r="O51" s="149"/>
      <c r="P51" s="149"/>
      <c r="Q51" s="149"/>
      <c r="R51" s="149"/>
      <c r="S51" s="149"/>
      <c r="T51" s="149"/>
      <c r="U51" s="149"/>
      <c r="V51" s="149"/>
      <c r="W51" s="149"/>
      <c r="X51" s="149"/>
      <c r="Y51" s="149"/>
      <c r="Z51" s="149"/>
    </row>
    <row r="52" spans="1:26" ht="15.75" customHeight="1">
      <c r="A52" s="739"/>
      <c r="B52" s="269" t="s">
        <v>605</v>
      </c>
      <c r="C52" s="723" t="s">
        <v>184</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23" t="s">
        <v>944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23" t="s">
        <v>611</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271" t="s">
        <v>612</v>
      </c>
      <c r="C55" s="723" t="s">
        <v>613</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30" customHeight="1">
      <c r="A56" s="740"/>
      <c r="B56" s="272" t="s">
        <v>44</v>
      </c>
      <c r="C56" s="723" t="s">
        <v>8</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273" t="s">
        <v>342</v>
      </c>
      <c r="B57" s="274"/>
      <c r="C57" s="746"/>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7">
    <mergeCell ref="C54:M54"/>
    <mergeCell ref="C55:M55"/>
    <mergeCell ref="C56:M56"/>
    <mergeCell ref="C57:M57"/>
    <mergeCell ref="G41:J42"/>
    <mergeCell ref="C44:M44"/>
    <mergeCell ref="C45:M45"/>
    <mergeCell ref="C46:M46"/>
    <mergeCell ref="C47:M47"/>
    <mergeCell ref="C48:M48"/>
    <mergeCell ref="C49:M49"/>
    <mergeCell ref="H39:I39"/>
    <mergeCell ref="F41:F42"/>
    <mergeCell ref="L41:M42"/>
    <mergeCell ref="C50:M50"/>
    <mergeCell ref="C51:M51"/>
    <mergeCell ref="F31:G31"/>
    <mergeCell ref="H31:I31"/>
    <mergeCell ref="J31:K31"/>
    <mergeCell ref="L31:M31"/>
    <mergeCell ref="D32:E32"/>
    <mergeCell ref="F32:G32"/>
    <mergeCell ref="H32:I32"/>
    <mergeCell ref="F18:M18"/>
    <mergeCell ref="J25:L25"/>
    <mergeCell ref="A2:A11"/>
    <mergeCell ref="C2:M2"/>
    <mergeCell ref="C3:M3"/>
    <mergeCell ref="F4:G4"/>
    <mergeCell ref="I4:M4"/>
    <mergeCell ref="C5:M5"/>
    <mergeCell ref="C6:M6"/>
    <mergeCell ref="C11:M11"/>
    <mergeCell ref="C7:D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2:M52"/>
    <mergeCell ref="C53:M53"/>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count="1">
    <dataValidation type="list" allowBlank="1" showErrorMessage="1" sqref="I7" xr:uid="{00000000-0002-0000-3200-000000000000}">
      <formula1>INDIRECT($C$7)</formula1>
    </dataValidation>
  </dataValidations>
  <pageMargins left="0.7" right="0.7" top="0.75" bottom="0.75" header="0" footer="0"/>
  <pageSetup paperSize="9" scale="4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2060"/>
  </sheetPr>
  <dimension ref="A1:Z1000"/>
  <sheetViews>
    <sheetView view="pageBreakPreview" topLeftCell="B9" zoomScale="60" zoomScaleNormal="100" workbookViewId="0">
      <selection activeCell="C44" sqref="C44:M44"/>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408"/>
      <c r="D1" s="408"/>
      <c r="E1" s="408"/>
      <c r="F1" s="408"/>
      <c r="G1" s="408"/>
      <c r="H1" s="408"/>
      <c r="I1" s="408"/>
      <c r="J1" s="408"/>
      <c r="K1" s="408"/>
      <c r="L1" s="408"/>
      <c r="M1" s="409"/>
      <c r="N1" s="149"/>
      <c r="O1" s="149"/>
      <c r="P1" s="149"/>
      <c r="Q1" s="149"/>
      <c r="R1" s="149"/>
      <c r="S1" s="149"/>
      <c r="T1" s="149"/>
      <c r="U1" s="149"/>
      <c r="V1" s="149"/>
      <c r="W1" s="149"/>
      <c r="X1" s="149"/>
      <c r="Y1" s="149"/>
      <c r="Z1" s="149"/>
    </row>
    <row r="2" spans="1:26" ht="15.75" customHeight="1">
      <c r="A2" s="741" t="s">
        <v>522</v>
      </c>
      <c r="B2" s="180" t="s">
        <v>523</v>
      </c>
      <c r="C2" s="707" t="s">
        <v>194</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945</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183</v>
      </c>
      <c r="I4" s="711" t="s">
        <v>938</v>
      </c>
      <c r="J4" s="666"/>
      <c r="K4" s="666"/>
      <c r="L4" s="666"/>
      <c r="M4" s="712"/>
      <c r="N4" s="149"/>
      <c r="O4" s="149"/>
      <c r="P4" s="149"/>
      <c r="Q4" s="149"/>
      <c r="R4" s="149"/>
      <c r="S4" s="149"/>
      <c r="T4" s="149"/>
      <c r="U4" s="149"/>
      <c r="V4" s="149"/>
      <c r="W4" s="149"/>
      <c r="X4" s="149"/>
      <c r="Y4" s="149"/>
      <c r="Z4" s="149"/>
    </row>
    <row r="5" spans="1:26" ht="16.5" customHeight="1">
      <c r="A5" s="739"/>
      <c r="B5" s="384" t="s">
        <v>527</v>
      </c>
      <c r="C5" s="713" t="s">
        <v>917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919" t="s">
        <v>920</v>
      </c>
      <c r="D6" s="902"/>
      <c r="E6" s="902"/>
      <c r="F6" s="902"/>
      <c r="G6" s="902"/>
      <c r="H6" s="902"/>
      <c r="I6" s="902"/>
      <c r="J6" s="902"/>
      <c r="K6" s="902"/>
      <c r="L6" s="902"/>
      <c r="M6" s="756"/>
      <c r="N6" s="149"/>
      <c r="O6" s="149"/>
      <c r="P6" s="149"/>
      <c r="Q6" s="149"/>
      <c r="R6" s="149"/>
      <c r="S6" s="149"/>
      <c r="T6" s="149"/>
      <c r="U6" s="149"/>
      <c r="V6" s="149"/>
      <c r="W6" s="149"/>
      <c r="X6" s="149"/>
      <c r="Y6" s="149"/>
      <c r="Z6" s="149"/>
    </row>
    <row r="7" spans="1:26" ht="15.75" customHeight="1">
      <c r="A7" s="739"/>
      <c r="B7" s="181" t="s">
        <v>531</v>
      </c>
      <c r="C7" s="921" t="s">
        <v>6</v>
      </c>
      <c r="D7" s="767"/>
      <c r="E7" s="410"/>
      <c r="F7" s="410"/>
      <c r="G7" s="411"/>
      <c r="H7" s="412" t="s">
        <v>44</v>
      </c>
      <c r="I7" s="922" t="s">
        <v>8</v>
      </c>
      <c r="J7" s="669"/>
      <c r="K7" s="669"/>
      <c r="L7" s="669"/>
      <c r="M7" s="737"/>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ustomHeight="1">
      <c r="A11" s="898"/>
      <c r="B11" s="381" t="s">
        <v>535</v>
      </c>
      <c r="C11" s="920" t="s">
        <v>946</v>
      </c>
      <c r="D11" s="902"/>
      <c r="E11" s="902"/>
      <c r="F11" s="902"/>
      <c r="G11" s="902"/>
      <c r="H11" s="902"/>
      <c r="I11" s="902"/>
      <c r="J11" s="902"/>
      <c r="K11" s="902"/>
      <c r="L11" s="902"/>
      <c r="M11" s="756"/>
      <c r="N11" s="149"/>
      <c r="O11" s="149"/>
      <c r="P11" s="149"/>
      <c r="Q11" s="149"/>
      <c r="R11" s="149"/>
      <c r="S11" s="149"/>
      <c r="T11" s="149"/>
      <c r="U11" s="149"/>
      <c r="V11" s="149"/>
      <c r="W11" s="149"/>
      <c r="X11" s="149"/>
      <c r="Y11" s="149"/>
      <c r="Z11" s="149"/>
    </row>
    <row r="12" spans="1:26" ht="15.75" customHeight="1">
      <c r="A12" s="738" t="s">
        <v>326</v>
      </c>
      <c r="B12" s="181" t="s">
        <v>26</v>
      </c>
      <c r="C12" s="714" t="s">
        <v>799</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209"/>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722" t="s">
        <v>834</v>
      </c>
      <c r="G18" s="697"/>
      <c r="H18" s="697"/>
      <c r="I18" s="697"/>
      <c r="J18" s="697"/>
      <c r="K18" s="697"/>
      <c r="L18" s="697"/>
      <c r="M18" s="765"/>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1" t="s">
        <v>554</v>
      </c>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305" t="s">
        <v>649</v>
      </c>
      <c r="E25" s="228"/>
      <c r="F25" s="229" t="s">
        <v>565</v>
      </c>
      <c r="G25" s="433" t="s">
        <v>649</v>
      </c>
      <c r="H25" s="228"/>
      <c r="I25" s="229" t="s">
        <v>567</v>
      </c>
      <c r="J25" s="754" t="s">
        <v>947</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2">
        <v>2023</v>
      </c>
      <c r="E28" s="236"/>
      <c r="F28" s="159" t="s">
        <v>571</v>
      </c>
      <c r="G28" s="401" t="s">
        <v>572</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402"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91"/>
      <c r="D31" s="727" t="s">
        <v>574</v>
      </c>
      <c r="E31" s="702"/>
      <c r="F31" s="727" t="s">
        <v>575</v>
      </c>
      <c r="G31" s="702"/>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388"/>
      <c r="C32" s="291"/>
      <c r="D32" s="762">
        <v>0.1</v>
      </c>
      <c r="E32" s="673"/>
      <c r="F32" s="762">
        <v>0.15</v>
      </c>
      <c r="G32" s="673"/>
      <c r="H32" s="762">
        <v>0.2</v>
      </c>
      <c r="I32" s="673"/>
      <c r="J32" s="762">
        <v>0.25</v>
      </c>
      <c r="K32" s="673"/>
      <c r="L32" s="762">
        <v>0.3</v>
      </c>
      <c r="M32" s="712"/>
      <c r="N32" s="149"/>
      <c r="O32" s="149"/>
      <c r="P32" s="149"/>
      <c r="Q32" s="149"/>
      <c r="R32" s="149"/>
      <c r="S32" s="149"/>
      <c r="T32" s="149"/>
      <c r="U32" s="149"/>
      <c r="V32" s="149"/>
      <c r="W32" s="149"/>
      <c r="X32" s="149"/>
      <c r="Y32" s="149"/>
      <c r="Z32" s="149"/>
    </row>
    <row r="33" spans="1:26" ht="15.75" customHeight="1">
      <c r="A33" s="739"/>
      <c r="B33" s="388"/>
      <c r="C33" s="291"/>
      <c r="D33" s="727" t="s">
        <v>579</v>
      </c>
      <c r="E33" s="702"/>
      <c r="F33" s="727" t="s">
        <v>580</v>
      </c>
      <c r="G33" s="702"/>
      <c r="H33" s="727" t="s">
        <v>581</v>
      </c>
      <c r="I33" s="702"/>
      <c r="J33" s="727" t="s">
        <v>582</v>
      </c>
      <c r="K33" s="702"/>
      <c r="L33" s="727" t="s">
        <v>583</v>
      </c>
      <c r="M33" s="756"/>
      <c r="N33" s="149"/>
      <c r="O33" s="149"/>
      <c r="P33" s="149"/>
      <c r="Q33" s="149"/>
      <c r="R33" s="149"/>
      <c r="S33" s="149"/>
      <c r="T33" s="149"/>
      <c r="U33" s="149"/>
      <c r="V33" s="149"/>
      <c r="W33" s="149"/>
      <c r="X33" s="149"/>
      <c r="Y33" s="149"/>
      <c r="Z33" s="149"/>
    </row>
    <row r="34" spans="1:26" ht="15.75" customHeight="1">
      <c r="A34" s="739"/>
      <c r="B34" s="388"/>
      <c r="C34" s="291"/>
      <c r="D34" s="762">
        <v>0.35</v>
      </c>
      <c r="E34" s="673"/>
      <c r="F34" s="762">
        <v>0.4</v>
      </c>
      <c r="G34" s="673"/>
      <c r="H34" s="762">
        <v>0.45</v>
      </c>
      <c r="I34" s="673"/>
      <c r="J34" s="762">
        <v>0.5</v>
      </c>
      <c r="K34" s="673"/>
      <c r="L34" s="762">
        <v>0.5</v>
      </c>
      <c r="M34" s="712"/>
      <c r="N34" s="149"/>
      <c r="O34" s="149"/>
      <c r="P34" s="149"/>
      <c r="Q34" s="149"/>
      <c r="R34" s="149"/>
      <c r="S34" s="149"/>
      <c r="T34" s="149"/>
      <c r="U34" s="149"/>
      <c r="V34" s="149"/>
      <c r="W34" s="149"/>
      <c r="X34" s="149"/>
      <c r="Y34" s="149"/>
      <c r="Z34" s="149"/>
    </row>
    <row r="35" spans="1:26" ht="15.75" customHeight="1">
      <c r="A35" s="739"/>
      <c r="B35" s="388"/>
      <c r="C35" s="291"/>
      <c r="D35" s="727" t="s">
        <v>584</v>
      </c>
      <c r="E35" s="702"/>
      <c r="F35" s="728" t="s">
        <v>585</v>
      </c>
      <c r="G35" s="729"/>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388"/>
      <c r="C36" s="291"/>
      <c r="D36" s="762">
        <v>0.5</v>
      </c>
      <c r="E36" s="673"/>
      <c r="F36" s="762">
        <v>0.5</v>
      </c>
      <c r="G36" s="673"/>
      <c r="H36" s="762">
        <v>0.5</v>
      </c>
      <c r="I36" s="673"/>
      <c r="J36" s="762">
        <v>0.5</v>
      </c>
      <c r="K36" s="673"/>
      <c r="L36" s="762">
        <v>0.5</v>
      </c>
      <c r="M36" s="673"/>
      <c r="N36" s="149"/>
      <c r="O36" s="149"/>
      <c r="P36" s="149"/>
      <c r="Q36" s="149"/>
      <c r="R36" s="149"/>
      <c r="S36" s="149"/>
      <c r="T36" s="149"/>
      <c r="U36" s="149"/>
      <c r="V36" s="149"/>
      <c r="W36" s="149"/>
      <c r="X36" s="149"/>
      <c r="Y36" s="149"/>
      <c r="Z36" s="149"/>
    </row>
    <row r="37" spans="1:26" ht="15.75" customHeight="1">
      <c r="A37" s="739"/>
      <c r="B37" s="388"/>
      <c r="C37" s="291"/>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388"/>
      <c r="C38" s="291"/>
      <c r="D38" s="762">
        <v>0.5</v>
      </c>
      <c r="E38" s="673"/>
      <c r="F38" s="251"/>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93"/>
      <c r="D39" s="373"/>
      <c r="E39" s="373"/>
      <c r="F39" s="413"/>
      <c r="G39" s="413"/>
      <c r="H39" s="923"/>
      <c r="I39" s="692"/>
      <c r="J39" s="297"/>
      <c r="K39" s="298"/>
      <c r="L39" s="297"/>
      <c r="M39" s="299"/>
      <c r="N39" s="149"/>
      <c r="O39" s="149"/>
      <c r="P39" s="149"/>
      <c r="Q39" s="149"/>
      <c r="R39" s="149"/>
      <c r="S39" s="149"/>
      <c r="T39" s="149"/>
      <c r="U39" s="149"/>
      <c r="V39" s="149"/>
      <c r="W39" s="149"/>
      <c r="X39" s="149"/>
      <c r="Y39" s="149"/>
      <c r="Z39" s="149"/>
    </row>
    <row r="40" spans="1:26" ht="18" customHeight="1">
      <c r="A40" s="739"/>
      <c r="B40" s="897" t="s">
        <v>590</v>
      </c>
      <c r="C40" s="414"/>
      <c r="D40" s="415"/>
      <c r="E40" s="415"/>
      <c r="F40" s="415"/>
      <c r="G40" s="416"/>
      <c r="H40" s="416"/>
      <c r="I40" s="416"/>
      <c r="J40" s="416"/>
      <c r="K40" s="415"/>
      <c r="L40" s="417"/>
      <c r="M40" s="418"/>
      <c r="N40" s="149"/>
      <c r="O40" s="149"/>
      <c r="P40" s="149"/>
      <c r="Q40" s="149"/>
      <c r="R40" s="149"/>
      <c r="S40" s="149"/>
      <c r="T40" s="149"/>
      <c r="U40" s="149"/>
      <c r="V40" s="149"/>
      <c r="W40" s="149"/>
      <c r="X40" s="149"/>
      <c r="Y40" s="149"/>
      <c r="Z40" s="149"/>
    </row>
    <row r="41" spans="1:26" ht="15.75" customHeight="1">
      <c r="A41" s="739"/>
      <c r="B41" s="744"/>
      <c r="C41" s="419"/>
      <c r="D41" s="420" t="s">
        <v>425</v>
      </c>
      <c r="E41" s="421" t="s">
        <v>427</v>
      </c>
      <c r="F41" s="924" t="s">
        <v>591</v>
      </c>
      <c r="G41" s="926" t="s">
        <v>435</v>
      </c>
      <c r="H41" s="676"/>
      <c r="I41" s="676"/>
      <c r="J41" s="677"/>
      <c r="K41" s="422" t="s">
        <v>592</v>
      </c>
      <c r="L41" s="925"/>
      <c r="M41" s="735"/>
      <c r="N41" s="149"/>
      <c r="O41" s="149"/>
      <c r="P41" s="149"/>
      <c r="Q41" s="149"/>
      <c r="R41" s="149"/>
      <c r="S41" s="149"/>
      <c r="T41" s="149"/>
      <c r="U41" s="149"/>
      <c r="V41" s="149"/>
      <c r="W41" s="149"/>
      <c r="X41" s="149"/>
      <c r="Y41" s="149"/>
      <c r="Z41" s="149"/>
    </row>
    <row r="42" spans="1:26" ht="15.75" customHeight="1">
      <c r="A42" s="739"/>
      <c r="B42" s="744"/>
      <c r="C42" s="419"/>
      <c r="D42" s="423" t="s">
        <v>554</v>
      </c>
      <c r="E42" s="230"/>
      <c r="F42" s="751"/>
      <c r="G42" s="736"/>
      <c r="H42" s="669"/>
      <c r="I42" s="669"/>
      <c r="J42" s="670"/>
      <c r="K42" s="370"/>
      <c r="L42" s="736"/>
      <c r="M42" s="737"/>
      <c r="N42" s="149"/>
      <c r="O42" s="149"/>
      <c r="P42" s="149"/>
      <c r="Q42" s="149"/>
      <c r="R42" s="149"/>
      <c r="S42" s="149"/>
      <c r="T42" s="149"/>
      <c r="U42" s="149"/>
      <c r="V42" s="149"/>
      <c r="W42" s="149"/>
      <c r="X42" s="149"/>
      <c r="Y42" s="149"/>
      <c r="Z42" s="149"/>
    </row>
    <row r="43" spans="1:26" ht="15.75" customHeight="1">
      <c r="A43" s="739"/>
      <c r="B43" s="745"/>
      <c r="C43" s="424"/>
      <c r="D43" s="373"/>
      <c r="E43" s="373"/>
      <c r="F43" s="373"/>
      <c r="G43" s="413"/>
      <c r="H43" s="413"/>
      <c r="I43" s="413"/>
      <c r="J43" s="413"/>
      <c r="K43" s="373"/>
      <c r="L43" s="425"/>
      <c r="M43" s="426"/>
      <c r="N43" s="149"/>
      <c r="O43" s="149"/>
      <c r="P43" s="149"/>
      <c r="Q43" s="149"/>
      <c r="R43" s="149"/>
      <c r="S43" s="149"/>
      <c r="T43" s="149"/>
      <c r="U43" s="149"/>
      <c r="V43" s="149"/>
      <c r="W43" s="149"/>
      <c r="X43" s="149"/>
      <c r="Y43" s="149"/>
      <c r="Z43" s="149"/>
    </row>
    <row r="44" spans="1:26" ht="15.75" customHeight="1">
      <c r="A44" s="739"/>
      <c r="B44" s="181" t="s">
        <v>593</v>
      </c>
      <c r="C44" s="723" t="s">
        <v>1001</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23" t="s">
        <v>948</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723">
        <v>90</v>
      </c>
      <c r="D46" s="666"/>
      <c r="E46" s="666"/>
      <c r="F46" s="666"/>
      <c r="G46" s="666"/>
      <c r="H46" s="666"/>
      <c r="I46" s="666"/>
      <c r="J46" s="666"/>
      <c r="K46" s="666"/>
      <c r="L46" s="666"/>
      <c r="M46" s="712"/>
      <c r="N46" s="149"/>
      <c r="O46" s="149"/>
      <c r="P46" s="149"/>
      <c r="Q46" s="149"/>
      <c r="R46" s="149"/>
      <c r="S46" s="149"/>
      <c r="T46" s="149"/>
      <c r="U46" s="149"/>
      <c r="V46" s="149"/>
      <c r="W46" s="149"/>
      <c r="X46" s="149"/>
      <c r="Y46" s="149"/>
      <c r="Z46" s="149"/>
    </row>
    <row r="47" spans="1:26" ht="15.75" customHeight="1">
      <c r="A47" s="898"/>
      <c r="B47" s="181" t="s">
        <v>598</v>
      </c>
      <c r="C47" s="723">
        <v>2023</v>
      </c>
      <c r="D47" s="666"/>
      <c r="E47" s="666"/>
      <c r="F47" s="666"/>
      <c r="G47" s="666"/>
      <c r="H47" s="666"/>
      <c r="I47" s="666"/>
      <c r="J47" s="666"/>
      <c r="K47" s="666"/>
      <c r="L47" s="666"/>
      <c r="M47" s="712"/>
      <c r="N47" s="149"/>
      <c r="O47" s="149"/>
      <c r="P47" s="149"/>
      <c r="Q47" s="149"/>
      <c r="R47" s="149"/>
      <c r="S47" s="149"/>
      <c r="T47" s="149"/>
      <c r="U47" s="149"/>
      <c r="V47" s="149"/>
      <c r="W47" s="149"/>
      <c r="X47" s="149"/>
      <c r="Y47" s="149"/>
      <c r="Z47" s="149"/>
    </row>
    <row r="48" spans="1:26" ht="15.75" customHeight="1">
      <c r="A48" s="741" t="s">
        <v>338</v>
      </c>
      <c r="B48" s="269" t="s">
        <v>599</v>
      </c>
      <c r="C48" s="723" t="s">
        <v>611</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269" t="s">
        <v>601</v>
      </c>
      <c r="C49" s="723" t="s">
        <v>949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269" t="s">
        <v>603</v>
      </c>
      <c r="C50" s="723" t="s">
        <v>8</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270" t="s">
        <v>604</v>
      </c>
      <c r="C51" s="723" t="s">
        <v>176</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269" t="s">
        <v>605</v>
      </c>
      <c r="C52" s="723" t="s">
        <v>825</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23" t="s">
        <v>944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23" t="s">
        <v>611</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271" t="s">
        <v>612</v>
      </c>
      <c r="C55" s="723" t="s">
        <v>613</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30" customHeight="1">
      <c r="A56" s="740"/>
      <c r="B56" s="272" t="s">
        <v>44</v>
      </c>
      <c r="C56" s="723" t="s">
        <v>8</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273" t="s">
        <v>342</v>
      </c>
      <c r="B57" s="274"/>
      <c r="C57" s="882"/>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7">
    <mergeCell ref="C54:M54"/>
    <mergeCell ref="C55:M55"/>
    <mergeCell ref="C56:M56"/>
    <mergeCell ref="C57:M57"/>
    <mergeCell ref="G41:J42"/>
    <mergeCell ref="C44:M44"/>
    <mergeCell ref="C45:M45"/>
    <mergeCell ref="C46:M46"/>
    <mergeCell ref="C47:M47"/>
    <mergeCell ref="C48:M48"/>
    <mergeCell ref="C49:M49"/>
    <mergeCell ref="H39:I39"/>
    <mergeCell ref="F41:F42"/>
    <mergeCell ref="L41:M42"/>
    <mergeCell ref="C50:M50"/>
    <mergeCell ref="C51:M51"/>
    <mergeCell ref="F31:G31"/>
    <mergeCell ref="H31:I31"/>
    <mergeCell ref="J31:K31"/>
    <mergeCell ref="L31:M31"/>
    <mergeCell ref="D32:E32"/>
    <mergeCell ref="F32:G32"/>
    <mergeCell ref="H32:I32"/>
    <mergeCell ref="F18:M18"/>
    <mergeCell ref="J25:L25"/>
    <mergeCell ref="A2:A11"/>
    <mergeCell ref="C2:M2"/>
    <mergeCell ref="C3:M3"/>
    <mergeCell ref="F4:G4"/>
    <mergeCell ref="I4:M4"/>
    <mergeCell ref="C5:M5"/>
    <mergeCell ref="C6:M6"/>
    <mergeCell ref="C11:M11"/>
    <mergeCell ref="C7:D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2:M52"/>
    <mergeCell ref="C53:M53"/>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count="1">
    <dataValidation type="list" allowBlank="1" showErrorMessage="1" sqref="I7" xr:uid="{00000000-0002-0000-3300-000000000000}">
      <formula1>INDIRECT($C$7)</formula1>
    </dataValidation>
  </dataValidations>
  <pageMargins left="0.7" right="0.7" top="0.75" bottom="0.75" header="0" footer="0"/>
  <pageSetup paperSize="9" scale="4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2060"/>
  </sheetPr>
  <dimension ref="A1:Z1000"/>
  <sheetViews>
    <sheetView view="pageBreakPreview" topLeftCell="B18" zoomScale="60" zoomScaleNormal="100" workbookViewId="0">
      <selection activeCell="C44" sqref="C44:M44"/>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408"/>
      <c r="D1" s="408"/>
      <c r="E1" s="408"/>
      <c r="F1" s="408"/>
      <c r="G1" s="408"/>
      <c r="H1" s="408"/>
      <c r="I1" s="408"/>
      <c r="J1" s="408"/>
      <c r="K1" s="408"/>
      <c r="L1" s="408"/>
      <c r="M1" s="409"/>
      <c r="N1" s="149"/>
      <c r="O1" s="149"/>
      <c r="P1" s="149"/>
      <c r="Q1" s="149"/>
      <c r="R1" s="149"/>
      <c r="S1" s="149"/>
      <c r="T1" s="149"/>
      <c r="U1" s="149"/>
      <c r="V1" s="149"/>
      <c r="W1" s="149"/>
      <c r="X1" s="149"/>
      <c r="Y1" s="149"/>
      <c r="Z1" s="149"/>
    </row>
    <row r="2" spans="1:26" ht="15.75" customHeight="1">
      <c r="A2" s="741" t="s">
        <v>522</v>
      </c>
      <c r="B2" s="180" t="s">
        <v>523</v>
      </c>
      <c r="C2" s="707" t="s">
        <v>214</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950</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460</v>
      </c>
      <c r="I4" s="711" t="s">
        <v>951</v>
      </c>
      <c r="J4" s="666"/>
      <c r="K4" s="666"/>
      <c r="L4" s="666"/>
      <c r="M4" s="712"/>
      <c r="N4" s="149"/>
      <c r="O4" s="149"/>
      <c r="P4" s="149"/>
      <c r="Q4" s="149"/>
      <c r="R4" s="149"/>
      <c r="S4" s="149"/>
      <c r="T4" s="149"/>
      <c r="U4" s="149"/>
      <c r="V4" s="149"/>
      <c r="W4" s="149"/>
      <c r="X4" s="149"/>
      <c r="Y4" s="149"/>
      <c r="Z4" s="149"/>
    </row>
    <row r="5" spans="1:26" ht="16.5" customHeight="1">
      <c r="A5" s="739"/>
      <c r="B5" s="384" t="s">
        <v>527</v>
      </c>
      <c r="C5" s="713" t="s">
        <v>807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919" t="s">
        <v>808</v>
      </c>
      <c r="D6" s="902"/>
      <c r="E6" s="902"/>
      <c r="F6" s="902"/>
      <c r="G6" s="902"/>
      <c r="H6" s="902"/>
      <c r="I6" s="902"/>
      <c r="J6" s="902"/>
      <c r="K6" s="902"/>
      <c r="L6" s="902"/>
      <c r="M6" s="756"/>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ustomHeight="1">
      <c r="A11" s="898"/>
      <c r="B11" s="381" t="s">
        <v>535</v>
      </c>
      <c r="C11" s="920" t="s">
        <v>952</v>
      </c>
      <c r="D11" s="902"/>
      <c r="E11" s="902"/>
      <c r="F11" s="902"/>
      <c r="G11" s="902"/>
      <c r="H11" s="902"/>
      <c r="I11" s="902"/>
      <c r="J11" s="902"/>
      <c r="K11" s="902"/>
      <c r="L11" s="902"/>
      <c r="M11" s="756"/>
      <c r="N11" s="149"/>
      <c r="O11" s="149"/>
      <c r="P11" s="149"/>
      <c r="Q11" s="149"/>
      <c r="R11" s="149"/>
      <c r="S11" s="149"/>
      <c r="T11" s="149"/>
      <c r="U11" s="149"/>
      <c r="V11" s="149"/>
      <c r="W11" s="149"/>
      <c r="X11" s="149"/>
      <c r="Y11" s="149"/>
      <c r="Z11" s="149"/>
    </row>
    <row r="12" spans="1:26" ht="15.75" customHeight="1">
      <c r="A12" s="738" t="s">
        <v>326</v>
      </c>
      <c r="B12" s="181" t="s">
        <v>26</v>
      </c>
      <c r="C12" s="714" t="s">
        <v>353</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427"/>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724" t="s">
        <v>745</v>
      </c>
      <c r="G18" s="697"/>
      <c r="H18" s="697"/>
      <c r="I18" s="697"/>
      <c r="J18" s="697"/>
      <c r="K18" s="697"/>
      <c r="L18" s="697"/>
      <c r="M18" s="765"/>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1" t="s">
        <v>554</v>
      </c>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400" t="s">
        <v>564</v>
      </c>
      <c r="D25" s="305" t="s">
        <v>649</v>
      </c>
      <c r="E25" s="228"/>
      <c r="F25" s="229" t="s">
        <v>565</v>
      </c>
      <c r="G25" s="433" t="s">
        <v>649</v>
      </c>
      <c r="H25" s="228"/>
      <c r="I25" s="229" t="s">
        <v>567</v>
      </c>
      <c r="J25" s="754" t="s">
        <v>947</v>
      </c>
      <c r="K25" s="666"/>
      <c r="L25" s="673"/>
      <c r="M25" s="232"/>
      <c r="N25" s="149"/>
      <c r="O25" s="149"/>
      <c r="P25" s="149"/>
      <c r="Q25" s="149"/>
      <c r="R25" s="149"/>
      <c r="S25" s="149"/>
      <c r="T25" s="149"/>
      <c r="U25" s="149"/>
      <c r="V25" s="149"/>
      <c r="W25" s="149"/>
      <c r="X25" s="149"/>
      <c r="Y25" s="149"/>
      <c r="Z25" s="149"/>
    </row>
    <row r="26" spans="1:26" ht="15.75" customHeight="1">
      <c r="A26" s="739"/>
      <c r="B26" s="389"/>
      <c r="C26" s="428"/>
      <c r="D26" s="298"/>
      <c r="E26" s="298"/>
      <c r="F26" s="298"/>
      <c r="G26" s="298"/>
      <c r="H26" s="298"/>
      <c r="I26" s="298"/>
      <c r="J26" s="298"/>
      <c r="K26" s="298"/>
      <c r="L26" s="298"/>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t="s">
        <v>839</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402" t="s">
        <v>573</v>
      </c>
      <c r="C30" s="286"/>
      <c r="D30" s="287"/>
      <c r="E30" s="287"/>
      <c r="F30" s="287"/>
      <c r="G30" s="287"/>
      <c r="H30" s="287"/>
      <c r="I30" s="287"/>
      <c r="J30" s="287"/>
      <c r="K30" s="287"/>
      <c r="L30" s="287"/>
      <c r="M30" s="403"/>
      <c r="N30" s="149"/>
      <c r="O30" s="149"/>
      <c r="P30" s="149"/>
      <c r="Q30" s="149"/>
      <c r="R30" s="149"/>
      <c r="S30" s="149"/>
      <c r="T30" s="149"/>
      <c r="U30" s="149"/>
      <c r="V30" s="149"/>
      <c r="W30" s="149"/>
      <c r="X30" s="149"/>
      <c r="Y30" s="149"/>
      <c r="Z30" s="149"/>
    </row>
    <row r="31" spans="1:26" ht="15.75" customHeight="1">
      <c r="A31" s="739"/>
      <c r="B31" s="404"/>
      <c r="C31" s="291"/>
      <c r="D31" s="727" t="s">
        <v>574</v>
      </c>
      <c r="E31" s="702"/>
      <c r="F31" s="727" t="s">
        <v>575</v>
      </c>
      <c r="G31" s="702"/>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404"/>
      <c r="C32" s="291"/>
      <c r="D32" s="762">
        <v>0.5</v>
      </c>
      <c r="E32" s="673"/>
      <c r="F32" s="762">
        <v>0.5</v>
      </c>
      <c r="G32" s="673"/>
      <c r="H32" s="762">
        <v>0.6</v>
      </c>
      <c r="I32" s="673"/>
      <c r="J32" s="762">
        <v>0.6</v>
      </c>
      <c r="K32" s="673"/>
      <c r="L32" s="762">
        <v>0.7</v>
      </c>
      <c r="M32" s="712"/>
      <c r="N32" s="149"/>
      <c r="O32" s="149"/>
      <c r="P32" s="149"/>
      <c r="Q32" s="149"/>
      <c r="R32" s="149"/>
      <c r="S32" s="149"/>
      <c r="T32" s="149"/>
      <c r="U32" s="149"/>
      <c r="V32" s="149"/>
      <c r="W32" s="149"/>
      <c r="X32" s="149"/>
      <c r="Y32" s="149"/>
      <c r="Z32" s="149"/>
    </row>
    <row r="33" spans="1:26" ht="15.75" customHeight="1">
      <c r="A33" s="739"/>
      <c r="B33" s="404"/>
      <c r="C33" s="291"/>
      <c r="D33" s="727" t="s">
        <v>579</v>
      </c>
      <c r="E33" s="702"/>
      <c r="F33" s="727" t="s">
        <v>580</v>
      </c>
      <c r="G33" s="702"/>
      <c r="H33" s="727" t="s">
        <v>581</v>
      </c>
      <c r="I33" s="702"/>
      <c r="J33" s="727" t="s">
        <v>582</v>
      </c>
      <c r="K33" s="702"/>
      <c r="L33" s="727" t="s">
        <v>583</v>
      </c>
      <c r="M33" s="756"/>
      <c r="N33" s="149"/>
      <c r="O33" s="149"/>
      <c r="P33" s="149"/>
      <c r="Q33" s="149"/>
      <c r="R33" s="149"/>
      <c r="S33" s="149"/>
      <c r="T33" s="149"/>
      <c r="U33" s="149"/>
      <c r="V33" s="149"/>
      <c r="W33" s="149"/>
      <c r="X33" s="149"/>
      <c r="Y33" s="149"/>
      <c r="Z33" s="149"/>
    </row>
    <row r="34" spans="1:26" ht="15.75" customHeight="1">
      <c r="A34" s="739"/>
      <c r="B34" s="404"/>
      <c r="C34" s="291"/>
      <c r="D34" s="762">
        <v>0.7</v>
      </c>
      <c r="E34" s="673"/>
      <c r="F34" s="762">
        <v>0.8</v>
      </c>
      <c r="G34" s="673"/>
      <c r="H34" s="762">
        <v>0.8</v>
      </c>
      <c r="I34" s="673"/>
      <c r="J34" s="762">
        <v>0.9</v>
      </c>
      <c r="K34" s="673"/>
      <c r="L34" s="762">
        <v>0.9</v>
      </c>
      <c r="M34" s="712"/>
      <c r="N34" s="149"/>
      <c r="O34" s="149"/>
      <c r="P34" s="149"/>
      <c r="Q34" s="149"/>
      <c r="R34" s="149"/>
      <c r="S34" s="149"/>
      <c r="T34" s="149"/>
      <c r="U34" s="149"/>
      <c r="V34" s="149"/>
      <c r="W34" s="149"/>
      <c r="X34" s="149"/>
      <c r="Y34" s="149"/>
      <c r="Z34" s="149"/>
    </row>
    <row r="35" spans="1:26" ht="15.75" customHeight="1">
      <c r="A35" s="739"/>
      <c r="B35" s="404"/>
      <c r="C35" s="291"/>
      <c r="D35" s="727" t="s">
        <v>584</v>
      </c>
      <c r="E35" s="702"/>
      <c r="F35" s="727" t="s">
        <v>585</v>
      </c>
      <c r="G35" s="702"/>
      <c r="H35" s="757" t="s">
        <v>586</v>
      </c>
      <c r="I35" s="758"/>
      <c r="J35" s="757" t="s">
        <v>587</v>
      </c>
      <c r="K35" s="758"/>
      <c r="L35" s="757" t="s">
        <v>588</v>
      </c>
      <c r="M35" s="759"/>
      <c r="N35" s="149"/>
      <c r="O35" s="149"/>
      <c r="P35" s="149"/>
      <c r="Q35" s="149"/>
      <c r="R35" s="149"/>
      <c r="S35" s="149"/>
      <c r="T35" s="149"/>
      <c r="U35" s="149"/>
      <c r="V35" s="149"/>
      <c r="W35" s="149"/>
      <c r="X35" s="149"/>
      <c r="Y35" s="149"/>
      <c r="Z35" s="149"/>
    </row>
    <row r="36" spans="1:26" ht="15.75" customHeight="1">
      <c r="A36" s="739"/>
      <c r="B36" s="404"/>
      <c r="C36" s="291"/>
      <c r="D36" s="762">
        <v>1</v>
      </c>
      <c r="E36" s="673"/>
      <c r="F36" s="762">
        <v>1</v>
      </c>
      <c r="G36" s="673"/>
      <c r="H36" s="762">
        <v>1</v>
      </c>
      <c r="I36" s="673"/>
      <c r="J36" s="762">
        <v>1</v>
      </c>
      <c r="K36" s="673"/>
      <c r="L36" s="762">
        <v>1</v>
      </c>
      <c r="M36" s="712"/>
      <c r="N36" s="149"/>
      <c r="O36" s="149"/>
      <c r="P36" s="149"/>
      <c r="Q36" s="149"/>
      <c r="R36" s="149"/>
      <c r="S36" s="149"/>
      <c r="T36" s="149"/>
      <c r="U36" s="149"/>
      <c r="V36" s="149"/>
      <c r="W36" s="149"/>
      <c r="X36" s="149"/>
      <c r="Y36" s="149"/>
      <c r="Z36" s="149"/>
    </row>
    <row r="37" spans="1:26" ht="15.75" customHeight="1">
      <c r="A37" s="739"/>
      <c r="B37" s="404"/>
      <c r="C37" s="291"/>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404"/>
      <c r="C38" s="291"/>
      <c r="D38" s="762">
        <v>1</v>
      </c>
      <c r="E38" s="673"/>
      <c r="F38" s="251"/>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198"/>
      <c r="E39" s="198"/>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t="s">
        <v>435</v>
      </c>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t="s">
        <v>554</v>
      </c>
      <c r="E42" s="211"/>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5.75" customHeight="1">
      <c r="A44" s="739"/>
      <c r="B44" s="181" t="s">
        <v>593</v>
      </c>
      <c r="C44" s="880" t="s">
        <v>972</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23" t="s">
        <v>948</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723">
        <v>90</v>
      </c>
      <c r="D46" s="666"/>
      <c r="E46" s="666"/>
      <c r="F46" s="666"/>
      <c r="G46" s="666"/>
      <c r="H46" s="666"/>
      <c r="I46" s="666"/>
      <c r="J46" s="666"/>
      <c r="K46" s="666"/>
      <c r="L46" s="666"/>
      <c r="M46" s="712"/>
      <c r="N46" s="149"/>
      <c r="O46" s="149"/>
      <c r="P46" s="149"/>
      <c r="Q46" s="149"/>
      <c r="R46" s="149"/>
      <c r="S46" s="149"/>
      <c r="T46" s="149"/>
      <c r="U46" s="149"/>
      <c r="V46" s="149"/>
      <c r="W46" s="149"/>
      <c r="X46" s="149"/>
      <c r="Y46" s="149"/>
      <c r="Z46" s="149"/>
    </row>
    <row r="47" spans="1:26" ht="15.75" customHeight="1">
      <c r="A47" s="898"/>
      <c r="B47" s="181" t="s">
        <v>598</v>
      </c>
      <c r="C47" s="723">
        <v>2023</v>
      </c>
      <c r="D47" s="666"/>
      <c r="E47" s="666"/>
      <c r="F47" s="666"/>
      <c r="G47" s="666"/>
      <c r="H47" s="666"/>
      <c r="I47" s="666"/>
      <c r="J47" s="666"/>
      <c r="K47" s="666"/>
      <c r="L47" s="666"/>
      <c r="M47" s="712"/>
      <c r="N47" s="149"/>
      <c r="O47" s="149"/>
      <c r="P47" s="149"/>
      <c r="Q47" s="149"/>
      <c r="R47" s="149"/>
      <c r="S47" s="149"/>
      <c r="T47" s="149"/>
      <c r="U47" s="149"/>
      <c r="V47" s="149"/>
      <c r="W47" s="149"/>
      <c r="X47" s="149"/>
      <c r="Y47" s="149"/>
      <c r="Z47" s="149"/>
    </row>
    <row r="48" spans="1:26" ht="15.75" customHeight="1">
      <c r="A48" s="741" t="s">
        <v>338</v>
      </c>
      <c r="B48" s="269" t="s">
        <v>599</v>
      </c>
      <c r="C48" s="713" t="s">
        <v>611</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269" t="s">
        <v>601</v>
      </c>
      <c r="C49" s="713" t="s">
        <v>949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269" t="s">
        <v>603</v>
      </c>
      <c r="C50" s="713" t="s">
        <v>8</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270" t="s">
        <v>604</v>
      </c>
      <c r="C51" s="713" t="s">
        <v>176</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269" t="s">
        <v>605</v>
      </c>
      <c r="C52" s="713" t="s">
        <v>825</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23" t="s">
        <v>944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13" t="s">
        <v>611</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271" t="s">
        <v>612</v>
      </c>
      <c r="C55" s="713" t="s">
        <v>613</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30" customHeight="1">
      <c r="A56" s="740"/>
      <c r="B56" s="272" t="s">
        <v>44</v>
      </c>
      <c r="C56" s="713" t="s">
        <v>8</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273" t="s">
        <v>342</v>
      </c>
      <c r="B57" s="274"/>
      <c r="C57" s="746"/>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7">
    <mergeCell ref="C54:M54"/>
    <mergeCell ref="C55:M55"/>
    <mergeCell ref="C56:M56"/>
    <mergeCell ref="C57:M57"/>
    <mergeCell ref="G41:J42"/>
    <mergeCell ref="C44:M44"/>
    <mergeCell ref="C45:M45"/>
    <mergeCell ref="C46:M46"/>
    <mergeCell ref="C47:M47"/>
    <mergeCell ref="C48:M48"/>
    <mergeCell ref="C49:M49"/>
    <mergeCell ref="H39:I39"/>
    <mergeCell ref="F41:F42"/>
    <mergeCell ref="L41:M42"/>
    <mergeCell ref="C50:M50"/>
    <mergeCell ref="C51:M51"/>
    <mergeCell ref="F31:G31"/>
    <mergeCell ref="H31:I31"/>
    <mergeCell ref="J31:K31"/>
    <mergeCell ref="L31:M31"/>
    <mergeCell ref="D32:E32"/>
    <mergeCell ref="F32:G32"/>
    <mergeCell ref="H32:I32"/>
    <mergeCell ref="F18:M18"/>
    <mergeCell ref="J25:L25"/>
    <mergeCell ref="A2:A11"/>
    <mergeCell ref="C2:M2"/>
    <mergeCell ref="C3:M3"/>
    <mergeCell ref="F4:G4"/>
    <mergeCell ref="I4:M4"/>
    <mergeCell ref="C5:M5"/>
    <mergeCell ref="C6:M6"/>
    <mergeCell ref="C11:M11"/>
    <mergeCell ref="C7:D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2:M52"/>
    <mergeCell ref="C53:M53"/>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count="1">
    <dataValidation type="list" allowBlank="1" showErrorMessage="1" sqref="I7" xr:uid="{00000000-0002-0000-3400-000000000000}">
      <formula1>INDIRECT($C$7)</formula1>
    </dataValidation>
  </dataValidations>
  <pageMargins left="0.7" right="0.7" top="0.75" bottom="0.75" header="0" footer="0"/>
  <pageSetup paperSize="9" scale="4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2060"/>
  </sheetPr>
  <dimension ref="A1:Z1000"/>
  <sheetViews>
    <sheetView view="pageBreakPreview" topLeftCell="B15" zoomScale="60" zoomScaleNormal="100" workbookViewId="0">
      <selection activeCell="C44" sqref="C44:M44"/>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408"/>
      <c r="D1" s="408"/>
      <c r="E1" s="408"/>
      <c r="F1" s="408"/>
      <c r="G1" s="408"/>
      <c r="H1" s="408"/>
      <c r="I1" s="408"/>
      <c r="J1" s="408"/>
      <c r="K1" s="408"/>
      <c r="L1" s="408"/>
      <c r="M1" s="409"/>
      <c r="N1" s="149"/>
      <c r="O1" s="149"/>
      <c r="P1" s="149"/>
      <c r="Q1" s="149"/>
      <c r="R1" s="149"/>
      <c r="S1" s="149"/>
      <c r="T1" s="149"/>
      <c r="U1" s="149"/>
      <c r="V1" s="149"/>
      <c r="W1" s="149"/>
      <c r="X1" s="149"/>
      <c r="Y1" s="149"/>
      <c r="Z1" s="149"/>
    </row>
    <row r="2" spans="1:26" ht="15.75" customHeight="1">
      <c r="A2" s="741" t="s">
        <v>522</v>
      </c>
      <c r="B2" s="180" t="s">
        <v>523</v>
      </c>
      <c r="C2" s="707" t="s">
        <v>965</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953</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176</v>
      </c>
      <c r="I4" s="711" t="s">
        <v>954</v>
      </c>
      <c r="J4" s="666"/>
      <c r="K4" s="666"/>
      <c r="L4" s="666"/>
      <c r="M4" s="712"/>
      <c r="N4" s="149"/>
      <c r="O4" s="149"/>
      <c r="P4" s="149"/>
      <c r="Q4" s="149"/>
      <c r="R4" s="149"/>
      <c r="S4" s="149"/>
      <c r="T4" s="149"/>
      <c r="U4" s="149"/>
      <c r="V4" s="149"/>
      <c r="W4" s="149"/>
      <c r="X4" s="149"/>
      <c r="Y4" s="149"/>
      <c r="Z4" s="149"/>
    </row>
    <row r="5" spans="1:26" ht="16.5" customHeight="1">
      <c r="A5" s="739"/>
      <c r="B5" s="384" t="s">
        <v>527</v>
      </c>
      <c r="C5" s="713" t="s">
        <v>917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ustomHeight="1">
      <c r="A6" s="739"/>
      <c r="B6" s="182" t="s">
        <v>529</v>
      </c>
      <c r="C6" s="927" t="s">
        <v>639</v>
      </c>
      <c r="D6" s="902"/>
      <c r="E6" s="902"/>
      <c r="F6" s="902"/>
      <c r="G6" s="902"/>
      <c r="H6" s="902"/>
      <c r="I6" s="902"/>
      <c r="J6" s="902"/>
      <c r="K6" s="902"/>
      <c r="L6" s="902"/>
      <c r="M6" s="756"/>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ustomHeight="1">
      <c r="A11" s="898"/>
      <c r="B11" s="381" t="s">
        <v>535</v>
      </c>
      <c r="C11" s="903" t="s">
        <v>973</v>
      </c>
      <c r="D11" s="717"/>
      <c r="E11" s="717"/>
      <c r="F11" s="717"/>
      <c r="G11" s="717"/>
      <c r="H11" s="717"/>
      <c r="I11" s="717"/>
      <c r="J11" s="717"/>
      <c r="K11" s="717"/>
      <c r="L11" s="717"/>
      <c r="M11" s="718"/>
      <c r="N11" s="149"/>
      <c r="O11" s="149"/>
      <c r="P11" s="149"/>
      <c r="Q11" s="149"/>
      <c r="R11" s="149"/>
      <c r="S11" s="149"/>
      <c r="T11" s="149"/>
      <c r="U11" s="149"/>
      <c r="V11" s="149"/>
      <c r="W11" s="149"/>
      <c r="X11" s="149"/>
      <c r="Y11" s="149"/>
      <c r="Z11" s="149"/>
    </row>
    <row r="12" spans="1:26" ht="15.75" customHeight="1">
      <c r="A12" s="738" t="s">
        <v>326</v>
      </c>
      <c r="B12" s="181" t="s">
        <v>26</v>
      </c>
      <c r="C12" s="714" t="s">
        <v>633</v>
      </c>
      <c r="D12" s="715"/>
      <c r="E12" s="257"/>
      <c r="F12" s="257"/>
      <c r="G12" s="257"/>
      <c r="H12" s="257"/>
      <c r="I12" s="257"/>
      <c r="J12" s="257"/>
      <c r="K12" s="257"/>
      <c r="L12" s="385"/>
      <c r="M12" s="386"/>
      <c r="N12" s="149"/>
      <c r="O12" s="149"/>
      <c r="P12" s="149"/>
      <c r="Q12" s="149"/>
      <c r="R12" s="149"/>
      <c r="S12" s="149"/>
      <c r="T12" s="149"/>
      <c r="U12" s="149"/>
      <c r="V12" s="149"/>
      <c r="W12" s="149"/>
      <c r="X12" s="149"/>
      <c r="Y12" s="149"/>
      <c r="Z12" s="149"/>
    </row>
    <row r="13" spans="1:26" ht="8.25" customHeight="1">
      <c r="A13" s="739"/>
      <c r="B13" s="743" t="s">
        <v>544</v>
      </c>
      <c r="C13" s="201"/>
      <c r="D13" s="202"/>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427"/>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722"/>
      <c r="G18" s="697"/>
      <c r="H18" s="697"/>
      <c r="I18" s="697"/>
      <c r="J18" s="697"/>
      <c r="K18" s="697"/>
      <c r="L18" s="697"/>
      <c r="M18" s="765"/>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1" t="s">
        <v>554</v>
      </c>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305" t="s">
        <v>649</v>
      </c>
      <c r="E25" s="159"/>
      <c r="F25" s="231" t="s">
        <v>565</v>
      </c>
      <c r="G25" s="285" t="s">
        <v>649</v>
      </c>
      <c r="H25" s="159"/>
      <c r="I25" s="231" t="s">
        <v>567</v>
      </c>
      <c r="J25" s="754" t="s">
        <v>955</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t="s">
        <v>839</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402" t="s">
        <v>573</v>
      </c>
      <c r="C30" s="286"/>
      <c r="D30" s="287"/>
      <c r="E30" s="287"/>
      <c r="F30" s="287"/>
      <c r="G30" s="287"/>
      <c r="H30" s="287"/>
      <c r="I30" s="287"/>
      <c r="J30" s="287"/>
      <c r="K30" s="287"/>
      <c r="L30" s="287"/>
      <c r="M30" s="403"/>
      <c r="N30" s="149"/>
      <c r="O30" s="149"/>
      <c r="P30" s="149"/>
      <c r="Q30" s="149"/>
      <c r="R30" s="149"/>
      <c r="S30" s="149"/>
      <c r="T30" s="149"/>
      <c r="U30" s="149"/>
      <c r="V30" s="149"/>
      <c r="W30" s="149"/>
      <c r="X30" s="149"/>
      <c r="Y30" s="149"/>
      <c r="Z30" s="149"/>
    </row>
    <row r="31" spans="1:26" ht="15.75" customHeight="1">
      <c r="A31" s="739"/>
      <c r="B31" s="404"/>
      <c r="C31" s="291"/>
      <c r="D31" s="727" t="s">
        <v>574</v>
      </c>
      <c r="E31" s="702"/>
      <c r="F31" s="728" t="s">
        <v>575</v>
      </c>
      <c r="G31" s="729"/>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404"/>
      <c r="C32" s="291"/>
      <c r="D32" s="762">
        <v>0.05</v>
      </c>
      <c r="E32" s="673"/>
      <c r="F32" s="762">
        <v>0.05</v>
      </c>
      <c r="G32" s="673"/>
      <c r="H32" s="762">
        <v>0.05</v>
      </c>
      <c r="I32" s="673"/>
      <c r="J32" s="762">
        <v>0.05</v>
      </c>
      <c r="K32" s="673"/>
      <c r="L32" s="762">
        <v>0.05</v>
      </c>
      <c r="M32" s="673"/>
      <c r="N32" s="149"/>
      <c r="O32" s="149"/>
      <c r="P32" s="149"/>
      <c r="Q32" s="149"/>
      <c r="R32" s="149"/>
      <c r="S32" s="149"/>
      <c r="T32" s="149"/>
      <c r="U32" s="149"/>
      <c r="V32" s="149"/>
      <c r="W32" s="149"/>
      <c r="X32" s="149"/>
      <c r="Y32" s="149"/>
      <c r="Z32" s="149"/>
    </row>
    <row r="33" spans="1:26" ht="15.75" customHeight="1">
      <c r="A33" s="739"/>
      <c r="B33" s="404"/>
      <c r="C33" s="291"/>
      <c r="D33" s="727" t="s">
        <v>579</v>
      </c>
      <c r="E33" s="702"/>
      <c r="F33" s="731" t="s">
        <v>580</v>
      </c>
      <c r="G33" s="732"/>
      <c r="H33" s="731" t="s">
        <v>581</v>
      </c>
      <c r="I33" s="732"/>
      <c r="J33" s="731" t="s">
        <v>582</v>
      </c>
      <c r="K33" s="732"/>
      <c r="L33" s="731" t="s">
        <v>583</v>
      </c>
      <c r="M33" s="733"/>
      <c r="N33" s="149"/>
      <c r="O33" s="149"/>
      <c r="P33" s="149"/>
      <c r="Q33" s="149"/>
      <c r="R33" s="149"/>
      <c r="S33" s="149"/>
      <c r="T33" s="149"/>
      <c r="U33" s="149"/>
      <c r="V33" s="149"/>
      <c r="W33" s="149"/>
      <c r="X33" s="149"/>
      <c r="Y33" s="149"/>
      <c r="Z33" s="149"/>
    </row>
    <row r="34" spans="1:26" ht="15.75" customHeight="1">
      <c r="A34" s="739"/>
      <c r="B34" s="404"/>
      <c r="C34" s="291"/>
      <c r="D34" s="762">
        <v>0.05</v>
      </c>
      <c r="E34" s="673"/>
      <c r="F34" s="762">
        <v>0.05</v>
      </c>
      <c r="G34" s="673"/>
      <c r="H34" s="762">
        <v>0.05</v>
      </c>
      <c r="I34" s="673"/>
      <c r="J34" s="762">
        <v>0.05</v>
      </c>
      <c r="K34" s="673"/>
      <c r="L34" s="762">
        <v>0.05</v>
      </c>
      <c r="M34" s="673"/>
      <c r="N34" s="149"/>
      <c r="O34" s="149"/>
      <c r="P34" s="149"/>
      <c r="Q34" s="149"/>
      <c r="R34" s="149"/>
      <c r="S34" s="149"/>
      <c r="T34" s="149"/>
      <c r="U34" s="149"/>
      <c r="V34" s="149"/>
      <c r="W34" s="149"/>
      <c r="X34" s="149"/>
      <c r="Y34" s="149"/>
      <c r="Z34" s="149"/>
    </row>
    <row r="35" spans="1:26" ht="15.75" customHeight="1">
      <c r="A35" s="739"/>
      <c r="B35" s="404"/>
      <c r="C35" s="291"/>
      <c r="D35" s="728" t="s">
        <v>584</v>
      </c>
      <c r="E35" s="729"/>
      <c r="F35" s="731" t="s">
        <v>585</v>
      </c>
      <c r="G35" s="732"/>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404"/>
      <c r="C36" s="290"/>
      <c r="D36" s="762">
        <v>0.05</v>
      </c>
      <c r="E36" s="673"/>
      <c r="F36" s="762">
        <v>0.05</v>
      </c>
      <c r="G36" s="673"/>
      <c r="H36" s="762">
        <v>0.05</v>
      </c>
      <c r="I36" s="673"/>
      <c r="J36" s="762">
        <v>0.05</v>
      </c>
      <c r="K36" s="673"/>
      <c r="L36" s="762">
        <v>0.05</v>
      </c>
      <c r="M36" s="673"/>
      <c r="N36" s="149"/>
      <c r="O36" s="149"/>
      <c r="P36" s="149"/>
      <c r="Q36" s="149"/>
      <c r="R36" s="149"/>
      <c r="S36" s="149"/>
      <c r="T36" s="149"/>
      <c r="U36" s="149"/>
      <c r="V36" s="149"/>
      <c r="W36" s="149"/>
      <c r="X36" s="149"/>
      <c r="Y36" s="149"/>
      <c r="Z36" s="149"/>
    </row>
    <row r="37" spans="1:26" ht="15.75" customHeight="1">
      <c r="A37" s="739"/>
      <c r="B37" s="404"/>
      <c r="C37" s="291"/>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404"/>
      <c r="C38" s="291"/>
      <c r="D38" s="762">
        <v>0.05</v>
      </c>
      <c r="E38" s="673"/>
      <c r="F38" s="251"/>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4"/>
      <c r="C39" s="293"/>
      <c r="D39" s="373"/>
      <c r="E39" s="373"/>
      <c r="F39" s="413"/>
      <c r="G39" s="413"/>
      <c r="H39" s="923"/>
      <c r="I39" s="692"/>
      <c r="J39" s="297"/>
      <c r="K39" s="298"/>
      <c r="L39" s="297"/>
      <c r="M39" s="299"/>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206"/>
      <c r="I40" s="206"/>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c r="E42" s="211" t="s">
        <v>554</v>
      </c>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5.75">
      <c r="A44" s="739"/>
      <c r="B44" s="181" t="s">
        <v>593</v>
      </c>
      <c r="C44" s="713" t="s">
        <v>966</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23" t="s">
        <v>955</v>
      </c>
      <c r="D45" s="666"/>
      <c r="E45" s="666"/>
      <c r="F45" s="666"/>
      <c r="G45" s="666"/>
      <c r="H45" s="666"/>
      <c r="I45" s="666"/>
      <c r="J45" s="666"/>
      <c r="K45" s="666"/>
      <c r="L45" s="666"/>
      <c r="M45" s="712"/>
      <c r="N45" s="149"/>
      <c r="O45" s="149"/>
      <c r="P45" s="149"/>
      <c r="Q45" s="149"/>
      <c r="R45" s="149"/>
      <c r="S45" s="149"/>
      <c r="T45" s="149"/>
      <c r="U45" s="149"/>
      <c r="V45" s="149"/>
      <c r="W45" s="149"/>
      <c r="X45" s="149"/>
      <c r="Y45" s="149"/>
      <c r="Z45" s="149"/>
    </row>
    <row r="46" spans="1:26" ht="15.75" customHeight="1">
      <c r="A46" s="739"/>
      <c r="B46" s="181" t="s">
        <v>597</v>
      </c>
      <c r="C46" s="713">
        <v>90</v>
      </c>
      <c r="D46" s="666"/>
      <c r="E46" s="666"/>
      <c r="F46" s="666"/>
      <c r="G46" s="666"/>
      <c r="H46" s="666"/>
      <c r="I46" s="666"/>
      <c r="J46" s="666"/>
      <c r="K46" s="666"/>
      <c r="L46" s="666"/>
      <c r="M46" s="712"/>
      <c r="N46" s="149"/>
      <c r="O46" s="149"/>
      <c r="P46" s="149"/>
      <c r="Q46" s="149"/>
      <c r="R46" s="149"/>
      <c r="S46" s="149"/>
      <c r="T46" s="149"/>
      <c r="U46" s="149"/>
      <c r="V46" s="149"/>
      <c r="W46" s="149"/>
      <c r="X46" s="149"/>
      <c r="Y46" s="149"/>
      <c r="Z46" s="149"/>
    </row>
    <row r="47" spans="1:26" ht="15.75" customHeight="1">
      <c r="A47" s="898"/>
      <c r="B47" s="181" t="s">
        <v>598</v>
      </c>
      <c r="C47" s="723" t="s">
        <v>649</v>
      </c>
      <c r="D47" s="666"/>
      <c r="E47" s="666"/>
      <c r="F47" s="666"/>
      <c r="G47" s="666"/>
      <c r="H47" s="666"/>
      <c r="I47" s="666"/>
      <c r="J47" s="666"/>
      <c r="K47" s="666"/>
      <c r="L47" s="666"/>
      <c r="M47" s="712"/>
      <c r="N47" s="149"/>
      <c r="O47" s="149"/>
      <c r="P47" s="149"/>
      <c r="Q47" s="149"/>
      <c r="R47" s="149"/>
      <c r="S47" s="149"/>
      <c r="T47" s="149"/>
      <c r="U47" s="149"/>
      <c r="V47" s="149"/>
      <c r="W47" s="149"/>
      <c r="X47" s="149"/>
      <c r="Y47" s="149"/>
      <c r="Z47" s="149"/>
    </row>
    <row r="48" spans="1:26" ht="15.75" customHeight="1">
      <c r="A48" s="741" t="s">
        <v>338</v>
      </c>
      <c r="B48" s="269" t="s">
        <v>599</v>
      </c>
      <c r="C48" s="709" t="s">
        <v>182</v>
      </c>
      <c r="D48" s="666"/>
      <c r="E48" s="666"/>
      <c r="F48" s="666"/>
      <c r="G48" s="666"/>
      <c r="H48" s="666"/>
      <c r="I48" s="666"/>
      <c r="J48" s="666"/>
      <c r="K48" s="666"/>
      <c r="L48" s="666"/>
      <c r="M48" s="673"/>
      <c r="N48" s="149"/>
      <c r="O48" s="149"/>
      <c r="P48" s="149"/>
      <c r="Q48" s="149"/>
      <c r="R48" s="149"/>
      <c r="S48" s="149"/>
      <c r="T48" s="149"/>
      <c r="U48" s="149"/>
      <c r="V48" s="149"/>
      <c r="W48" s="149"/>
      <c r="X48" s="149"/>
      <c r="Y48" s="149"/>
      <c r="Z48" s="149"/>
    </row>
    <row r="49" spans="1:26" ht="15.75" customHeight="1">
      <c r="A49" s="739"/>
      <c r="B49" s="269" t="s">
        <v>601</v>
      </c>
      <c r="C49" s="709" t="s">
        <v>942</v>
      </c>
      <c r="D49" s="666"/>
      <c r="E49" s="666"/>
      <c r="F49" s="666"/>
      <c r="G49" s="666"/>
      <c r="H49" s="666"/>
      <c r="I49" s="666"/>
      <c r="J49" s="666"/>
      <c r="K49" s="666"/>
      <c r="L49" s="666"/>
      <c r="M49" s="673"/>
      <c r="N49" s="149"/>
      <c r="O49" s="149"/>
      <c r="P49" s="149"/>
      <c r="Q49" s="149"/>
      <c r="R49" s="149"/>
      <c r="S49" s="149"/>
      <c r="T49" s="149"/>
      <c r="U49" s="149"/>
      <c r="V49" s="149"/>
      <c r="W49" s="149"/>
      <c r="X49" s="149"/>
      <c r="Y49" s="149"/>
      <c r="Z49" s="149"/>
    </row>
    <row r="50" spans="1:26" ht="15.75" customHeight="1">
      <c r="A50" s="739"/>
      <c r="B50" s="269" t="s">
        <v>603</v>
      </c>
      <c r="C50" s="709" t="s">
        <v>8</v>
      </c>
      <c r="D50" s="666"/>
      <c r="E50" s="666"/>
      <c r="F50" s="666"/>
      <c r="G50" s="666"/>
      <c r="H50" s="666"/>
      <c r="I50" s="666"/>
      <c r="J50" s="666"/>
      <c r="K50" s="666"/>
      <c r="L50" s="666"/>
      <c r="M50" s="673"/>
      <c r="N50" s="149"/>
      <c r="O50" s="149"/>
      <c r="P50" s="149"/>
      <c r="Q50" s="149"/>
      <c r="R50" s="149"/>
      <c r="S50" s="149"/>
      <c r="T50" s="149"/>
      <c r="U50" s="149"/>
      <c r="V50" s="149"/>
      <c r="W50" s="149"/>
      <c r="X50" s="149"/>
      <c r="Y50" s="149"/>
      <c r="Z50" s="149"/>
    </row>
    <row r="51" spans="1:26" ht="15.75" customHeight="1">
      <c r="A51" s="739"/>
      <c r="B51" s="270" t="s">
        <v>604</v>
      </c>
      <c r="C51" s="709" t="s">
        <v>943</v>
      </c>
      <c r="D51" s="666"/>
      <c r="E51" s="666"/>
      <c r="F51" s="666"/>
      <c r="G51" s="666"/>
      <c r="H51" s="666"/>
      <c r="I51" s="666"/>
      <c r="J51" s="666"/>
      <c r="K51" s="666"/>
      <c r="L51" s="666"/>
      <c r="M51" s="673"/>
      <c r="N51" s="149"/>
      <c r="O51" s="149"/>
      <c r="P51" s="149"/>
      <c r="Q51" s="149"/>
      <c r="R51" s="149"/>
      <c r="S51" s="149"/>
      <c r="T51" s="149"/>
      <c r="U51" s="149"/>
      <c r="V51" s="149"/>
      <c r="W51" s="149"/>
      <c r="X51" s="149"/>
      <c r="Y51" s="149"/>
      <c r="Z51" s="149"/>
    </row>
    <row r="52" spans="1:26" ht="15.75" customHeight="1">
      <c r="A52" s="739"/>
      <c r="B52" s="269" t="s">
        <v>605</v>
      </c>
      <c r="C52" s="723" t="s">
        <v>184</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23" t="s">
        <v>944</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23" t="s">
        <v>611</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271" t="s">
        <v>612</v>
      </c>
      <c r="C55" s="723" t="s">
        <v>613</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30" customHeight="1">
      <c r="A56" s="740"/>
      <c r="B56" s="272" t="s">
        <v>44</v>
      </c>
      <c r="C56" s="723" t="s">
        <v>8</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273" t="s">
        <v>342</v>
      </c>
      <c r="B57" s="274"/>
      <c r="C57" s="746"/>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7">
    <mergeCell ref="C54:M54"/>
    <mergeCell ref="C55:M55"/>
    <mergeCell ref="C56:M56"/>
    <mergeCell ref="C57:M57"/>
    <mergeCell ref="G41:J42"/>
    <mergeCell ref="C44:M44"/>
    <mergeCell ref="C45:M45"/>
    <mergeCell ref="C46:M46"/>
    <mergeCell ref="C47:M47"/>
    <mergeCell ref="C48:M48"/>
    <mergeCell ref="C49:M49"/>
    <mergeCell ref="H39:I39"/>
    <mergeCell ref="F41:F42"/>
    <mergeCell ref="L41:M42"/>
    <mergeCell ref="C50:M50"/>
    <mergeCell ref="C51:M51"/>
    <mergeCell ref="F31:G31"/>
    <mergeCell ref="H31:I31"/>
    <mergeCell ref="J31:K31"/>
    <mergeCell ref="L31:M31"/>
    <mergeCell ref="D32:E32"/>
    <mergeCell ref="F32:G32"/>
    <mergeCell ref="H32:I32"/>
    <mergeCell ref="F18:M18"/>
    <mergeCell ref="J25:L25"/>
    <mergeCell ref="A2:A11"/>
    <mergeCell ref="C2:M2"/>
    <mergeCell ref="C3:M3"/>
    <mergeCell ref="F4:G4"/>
    <mergeCell ref="I4:M4"/>
    <mergeCell ref="C5:M5"/>
    <mergeCell ref="C6:M6"/>
    <mergeCell ref="C11:M11"/>
    <mergeCell ref="C7:D7"/>
    <mergeCell ref="I7:M7"/>
    <mergeCell ref="F9:G9"/>
    <mergeCell ref="I9:J9"/>
    <mergeCell ref="F10:G10"/>
    <mergeCell ref="I10:J10"/>
    <mergeCell ref="A12:A47"/>
    <mergeCell ref="A48:A53"/>
    <mergeCell ref="A54:A56"/>
    <mergeCell ref="B8:B10"/>
    <mergeCell ref="C9:D9"/>
    <mergeCell ref="C10:D10"/>
    <mergeCell ref="C12:D12"/>
    <mergeCell ref="B13:B19"/>
    <mergeCell ref="B20:B23"/>
    <mergeCell ref="B40:B43"/>
    <mergeCell ref="B27:B29"/>
    <mergeCell ref="D31:E31"/>
    <mergeCell ref="D37:E37"/>
    <mergeCell ref="D38:E38"/>
    <mergeCell ref="C52:M52"/>
    <mergeCell ref="C53:M53"/>
    <mergeCell ref="F34:G34"/>
    <mergeCell ref="H34:I34"/>
    <mergeCell ref="J36:K36"/>
    <mergeCell ref="L36:M36"/>
    <mergeCell ref="D34:E34"/>
    <mergeCell ref="D35:E35"/>
    <mergeCell ref="F35:G35"/>
    <mergeCell ref="H35:I35"/>
    <mergeCell ref="J35:K35"/>
    <mergeCell ref="L35:M35"/>
    <mergeCell ref="D36:E36"/>
    <mergeCell ref="F36:G36"/>
    <mergeCell ref="H36:I36"/>
    <mergeCell ref="J34:K34"/>
    <mergeCell ref="L34:M34"/>
    <mergeCell ref="D33:E33"/>
    <mergeCell ref="F33:G33"/>
    <mergeCell ref="H33:I33"/>
    <mergeCell ref="J32:K32"/>
    <mergeCell ref="L32:M32"/>
    <mergeCell ref="J33:K33"/>
    <mergeCell ref="L33:M33"/>
  </mergeCells>
  <dataValidations disablePrompts="1" count="1">
    <dataValidation type="list" allowBlank="1" showErrorMessage="1" sqref="I7" xr:uid="{00000000-0002-0000-3500-000000000000}">
      <formula1>INDIRECT($C$7)</formula1>
    </dataValidation>
  </dataValidations>
  <pageMargins left="0.7" right="0.7" top="0.75" bottom="0.75" header="0" footer="0"/>
  <pageSetup paperSize="9" scale="4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2060"/>
  </sheetPr>
  <dimension ref="A1:Z1000"/>
  <sheetViews>
    <sheetView view="pageBreakPreview" topLeftCell="A22" zoomScale="60" zoomScaleNormal="100" workbookViewId="0">
      <selection activeCell="G25" sqref="G25"/>
    </sheetView>
  </sheetViews>
  <sheetFormatPr baseColWidth="10" defaultColWidth="14.42578125" defaultRowHeight="15" customHeight="1"/>
  <cols>
    <col min="1" max="1" width="25.140625" customWidth="1"/>
    <col min="2" max="2" width="39.140625" customWidth="1"/>
    <col min="3" max="26" width="11.42578125" customWidth="1"/>
  </cols>
  <sheetData>
    <row r="1" spans="1:26" ht="15.75" customHeight="1">
      <c r="A1" s="176"/>
      <c r="B1" s="380" t="s">
        <v>910</v>
      </c>
      <c r="C1" s="408"/>
      <c r="D1" s="408"/>
      <c r="E1" s="408"/>
      <c r="F1" s="408"/>
      <c r="G1" s="408"/>
      <c r="H1" s="408"/>
      <c r="I1" s="408"/>
      <c r="J1" s="408"/>
      <c r="K1" s="408"/>
      <c r="L1" s="408"/>
      <c r="M1" s="409"/>
      <c r="N1" s="149"/>
      <c r="O1" s="149"/>
      <c r="P1" s="149"/>
      <c r="Q1" s="149"/>
      <c r="R1" s="149"/>
      <c r="S1" s="149"/>
      <c r="T1" s="149"/>
      <c r="U1" s="149"/>
      <c r="V1" s="149"/>
      <c r="W1" s="149"/>
      <c r="X1" s="149"/>
      <c r="Y1" s="149"/>
      <c r="Z1" s="149"/>
    </row>
    <row r="2" spans="1:26" ht="15.75" customHeight="1">
      <c r="A2" s="741" t="s">
        <v>522</v>
      </c>
      <c r="B2" s="180" t="s">
        <v>523</v>
      </c>
      <c r="C2" s="707" t="s">
        <v>969</v>
      </c>
      <c r="D2" s="695"/>
      <c r="E2" s="695"/>
      <c r="F2" s="695"/>
      <c r="G2" s="695"/>
      <c r="H2" s="695"/>
      <c r="I2" s="695"/>
      <c r="J2" s="695"/>
      <c r="K2" s="695"/>
      <c r="L2" s="695"/>
      <c r="M2" s="708"/>
      <c r="N2" s="149"/>
      <c r="O2" s="149"/>
      <c r="P2" s="149"/>
      <c r="Q2" s="149"/>
      <c r="R2" s="149"/>
      <c r="S2" s="149"/>
      <c r="T2" s="149"/>
      <c r="U2" s="149"/>
      <c r="V2" s="149"/>
      <c r="W2" s="149"/>
      <c r="X2" s="149"/>
      <c r="Y2" s="149"/>
      <c r="Z2" s="149"/>
    </row>
    <row r="3" spans="1:26" ht="15.75" customHeight="1">
      <c r="A3" s="739"/>
      <c r="B3" s="381" t="s">
        <v>911</v>
      </c>
      <c r="C3" s="713" t="s">
        <v>956</v>
      </c>
      <c r="D3" s="666"/>
      <c r="E3" s="666"/>
      <c r="F3" s="666"/>
      <c r="G3" s="666"/>
      <c r="H3" s="666"/>
      <c r="I3" s="666"/>
      <c r="J3" s="666"/>
      <c r="K3" s="666"/>
      <c r="L3" s="666"/>
      <c r="M3" s="712"/>
      <c r="N3" s="149"/>
      <c r="O3" s="149"/>
      <c r="P3" s="149"/>
      <c r="Q3" s="149"/>
      <c r="R3" s="149"/>
      <c r="S3" s="149"/>
      <c r="T3" s="149"/>
      <c r="U3" s="149"/>
      <c r="V3" s="149"/>
      <c r="W3" s="149"/>
      <c r="X3" s="149"/>
      <c r="Y3" s="149"/>
      <c r="Z3" s="149"/>
    </row>
    <row r="4" spans="1:26" ht="15.75" customHeight="1">
      <c r="A4" s="739"/>
      <c r="B4" s="182" t="s">
        <v>38</v>
      </c>
      <c r="C4" s="183" t="s">
        <v>425</v>
      </c>
      <c r="D4" s="184"/>
      <c r="E4" s="185"/>
      <c r="F4" s="710" t="s">
        <v>39</v>
      </c>
      <c r="G4" s="673"/>
      <c r="H4" s="186">
        <v>120</v>
      </c>
      <c r="I4" s="711" t="s">
        <v>957</v>
      </c>
      <c r="J4" s="666"/>
      <c r="K4" s="666"/>
      <c r="L4" s="666"/>
      <c r="M4" s="712"/>
      <c r="N4" s="149"/>
      <c r="O4" s="149"/>
      <c r="P4" s="149"/>
      <c r="Q4" s="149"/>
      <c r="R4" s="149"/>
      <c r="S4" s="149"/>
      <c r="T4" s="149"/>
      <c r="U4" s="149"/>
      <c r="V4" s="149"/>
      <c r="W4" s="149"/>
      <c r="X4" s="149"/>
      <c r="Y4" s="149"/>
      <c r="Z4" s="149"/>
    </row>
    <row r="5" spans="1:26" ht="16.5" customHeight="1">
      <c r="A5" s="739"/>
      <c r="B5" s="384" t="s">
        <v>527</v>
      </c>
      <c r="C5" s="713" t="s">
        <v>917</v>
      </c>
      <c r="D5" s="666"/>
      <c r="E5" s="666"/>
      <c r="F5" s="666"/>
      <c r="G5" s="666"/>
      <c r="H5" s="666"/>
      <c r="I5" s="666"/>
      <c r="J5" s="666"/>
      <c r="K5" s="666"/>
      <c r="L5" s="666"/>
      <c r="M5" s="712"/>
      <c r="N5" s="149"/>
      <c r="O5" s="149"/>
      <c r="P5" s="149"/>
      <c r="Q5" s="149"/>
      <c r="R5" s="149"/>
      <c r="S5" s="149"/>
      <c r="T5" s="149"/>
      <c r="U5" s="149"/>
      <c r="V5" s="149"/>
      <c r="W5" s="149"/>
      <c r="X5" s="149"/>
      <c r="Y5" s="149"/>
      <c r="Z5" s="149"/>
    </row>
    <row r="6" spans="1:26" ht="15.75">
      <c r="A6" s="739"/>
      <c r="B6" s="182" t="s">
        <v>529</v>
      </c>
      <c r="C6" s="927" t="s">
        <v>530</v>
      </c>
      <c r="D6" s="902"/>
      <c r="E6" s="902"/>
      <c r="F6" s="902"/>
      <c r="G6" s="902"/>
      <c r="H6" s="902"/>
      <c r="I6" s="902"/>
      <c r="J6" s="902"/>
      <c r="K6" s="902"/>
      <c r="L6" s="902"/>
      <c r="M6" s="756"/>
      <c r="N6" s="149"/>
      <c r="O6" s="149"/>
      <c r="P6" s="149"/>
      <c r="Q6" s="149"/>
      <c r="R6" s="149"/>
      <c r="S6" s="149"/>
      <c r="T6" s="149"/>
      <c r="U6" s="149"/>
      <c r="V6" s="149"/>
      <c r="W6" s="149"/>
      <c r="X6" s="149"/>
      <c r="Y6" s="149"/>
      <c r="Z6" s="149"/>
    </row>
    <row r="7" spans="1:26" ht="15.75" customHeight="1">
      <c r="A7" s="739"/>
      <c r="B7" s="181" t="s">
        <v>531</v>
      </c>
      <c r="C7" s="719" t="s">
        <v>6</v>
      </c>
      <c r="D7" s="715"/>
      <c r="E7" s="187"/>
      <c r="F7" s="187"/>
      <c r="G7" s="188"/>
      <c r="H7" s="189" t="s">
        <v>44</v>
      </c>
      <c r="I7" s="720" t="s">
        <v>8</v>
      </c>
      <c r="J7" s="666"/>
      <c r="K7" s="666"/>
      <c r="L7" s="666"/>
      <c r="M7" s="712"/>
      <c r="N7" s="149"/>
      <c r="O7" s="149"/>
      <c r="P7" s="149"/>
      <c r="Q7" s="149"/>
      <c r="R7" s="149"/>
      <c r="S7" s="149"/>
      <c r="T7" s="149"/>
      <c r="U7" s="149"/>
      <c r="V7" s="149"/>
      <c r="W7" s="149"/>
      <c r="X7" s="149"/>
      <c r="Y7" s="149"/>
      <c r="Z7" s="149"/>
    </row>
    <row r="8" spans="1:26" ht="15.75" customHeight="1">
      <c r="A8" s="739"/>
      <c r="B8" s="743" t="s">
        <v>532</v>
      </c>
      <c r="C8" s="190"/>
      <c r="D8" s="191"/>
      <c r="E8" s="191"/>
      <c r="F8" s="191"/>
      <c r="G8" s="191"/>
      <c r="H8" s="191"/>
      <c r="I8" s="191"/>
      <c r="J8" s="191"/>
      <c r="K8" s="191"/>
      <c r="L8" s="192"/>
      <c r="M8" s="193"/>
      <c r="N8" s="149"/>
      <c r="O8" s="149"/>
      <c r="P8" s="149"/>
      <c r="Q8" s="149"/>
      <c r="R8" s="149"/>
      <c r="S8" s="149"/>
      <c r="T8" s="149"/>
      <c r="U8" s="149"/>
      <c r="V8" s="149"/>
      <c r="W8" s="149"/>
      <c r="X8" s="149"/>
      <c r="Y8" s="149"/>
      <c r="Z8" s="149"/>
    </row>
    <row r="9" spans="1:26" ht="15.75" customHeight="1">
      <c r="A9" s="739"/>
      <c r="B9" s="744"/>
      <c r="C9" s="721" t="s">
        <v>533</v>
      </c>
      <c r="D9" s="692"/>
      <c r="E9" s="194"/>
      <c r="F9" s="722"/>
      <c r="G9" s="692"/>
      <c r="H9" s="194"/>
      <c r="I9" s="722"/>
      <c r="J9" s="692"/>
      <c r="K9" s="194"/>
      <c r="L9" s="195"/>
      <c r="M9" s="196"/>
      <c r="N9" s="149"/>
      <c r="O9" s="149"/>
      <c r="P9" s="149"/>
      <c r="Q9" s="149"/>
      <c r="R9" s="149"/>
      <c r="S9" s="149"/>
      <c r="T9" s="149"/>
      <c r="U9" s="149"/>
      <c r="V9" s="149"/>
      <c r="W9" s="149"/>
      <c r="X9" s="149"/>
      <c r="Y9" s="149"/>
      <c r="Z9" s="149"/>
    </row>
    <row r="10" spans="1:26" ht="15.75" customHeight="1">
      <c r="A10" s="739"/>
      <c r="B10" s="745"/>
      <c r="C10" s="721" t="s">
        <v>534</v>
      </c>
      <c r="D10" s="692"/>
      <c r="E10" s="197"/>
      <c r="F10" s="722" t="s">
        <v>534</v>
      </c>
      <c r="G10" s="692"/>
      <c r="H10" s="197"/>
      <c r="I10" s="722" t="s">
        <v>534</v>
      </c>
      <c r="J10" s="692"/>
      <c r="K10" s="197"/>
      <c r="L10" s="198"/>
      <c r="M10" s="199"/>
      <c r="N10" s="149"/>
      <c r="O10" s="149"/>
      <c r="P10" s="149"/>
      <c r="Q10" s="149"/>
      <c r="R10" s="149"/>
      <c r="S10" s="149"/>
      <c r="T10" s="149"/>
      <c r="U10" s="149"/>
      <c r="V10" s="149"/>
      <c r="W10" s="149"/>
      <c r="X10" s="149"/>
      <c r="Y10" s="149"/>
      <c r="Z10" s="149"/>
    </row>
    <row r="11" spans="1:26" ht="15.75" customHeight="1">
      <c r="A11" s="898"/>
      <c r="B11" s="429" t="s">
        <v>535</v>
      </c>
      <c r="C11" s="920" t="s">
        <v>958</v>
      </c>
      <c r="D11" s="902"/>
      <c r="E11" s="902"/>
      <c r="F11" s="902"/>
      <c r="G11" s="902"/>
      <c r="H11" s="902"/>
      <c r="I11" s="902"/>
      <c r="J11" s="902"/>
      <c r="K11" s="902"/>
      <c r="L11" s="902"/>
      <c r="M11" s="756"/>
      <c r="N11" s="149"/>
      <c r="O11" s="149"/>
      <c r="P11" s="149"/>
      <c r="Q11" s="149"/>
      <c r="R11" s="149"/>
      <c r="S11" s="149"/>
      <c r="T11" s="149"/>
      <c r="U11" s="149"/>
      <c r="V11" s="149"/>
      <c r="W11" s="149"/>
      <c r="X11" s="149"/>
      <c r="Y11" s="149"/>
      <c r="Z11" s="149"/>
    </row>
    <row r="12" spans="1:26" ht="15.75" customHeight="1">
      <c r="A12" s="738" t="s">
        <v>326</v>
      </c>
      <c r="B12" s="302" t="s">
        <v>26</v>
      </c>
      <c r="C12" s="881" t="s">
        <v>633</v>
      </c>
      <c r="D12" s="666"/>
      <c r="E12" s="666"/>
      <c r="F12" s="666"/>
      <c r="G12" s="666"/>
      <c r="H12" s="666"/>
      <c r="I12" s="666"/>
      <c r="J12" s="666"/>
      <c r="K12" s="666"/>
      <c r="L12" s="666"/>
      <c r="M12" s="673"/>
      <c r="N12" s="149"/>
      <c r="O12" s="149"/>
      <c r="P12" s="149"/>
      <c r="Q12" s="149"/>
      <c r="R12" s="149"/>
      <c r="S12" s="149"/>
      <c r="T12" s="149"/>
      <c r="U12" s="149"/>
      <c r="V12" s="149"/>
      <c r="W12" s="149"/>
      <c r="X12" s="149"/>
      <c r="Y12" s="149"/>
      <c r="Z12" s="149"/>
    </row>
    <row r="13" spans="1:26" ht="8.25" customHeight="1">
      <c r="A13" s="739"/>
      <c r="B13" s="743" t="s">
        <v>544</v>
      </c>
      <c r="C13" s="430"/>
      <c r="D13" s="431"/>
      <c r="E13" s="202"/>
      <c r="F13" s="202"/>
      <c r="G13" s="202"/>
      <c r="H13" s="202"/>
      <c r="I13" s="202"/>
      <c r="J13" s="202"/>
      <c r="K13" s="202"/>
      <c r="L13" s="202"/>
      <c r="M13" s="203"/>
      <c r="N13" s="149"/>
      <c r="O13" s="149"/>
      <c r="P13" s="149"/>
      <c r="Q13" s="149"/>
      <c r="R13" s="149"/>
      <c r="S13" s="149"/>
      <c r="T13" s="149"/>
      <c r="U13" s="149"/>
      <c r="V13" s="149"/>
      <c r="W13" s="149"/>
      <c r="X13" s="149"/>
      <c r="Y13" s="149"/>
      <c r="Z13" s="149"/>
    </row>
    <row r="14" spans="1:26" ht="9" customHeight="1">
      <c r="A14" s="739"/>
      <c r="B14" s="744"/>
      <c r="C14" s="204"/>
      <c r="D14" s="205"/>
      <c r="E14" s="206"/>
      <c r="F14" s="205"/>
      <c r="G14" s="206"/>
      <c r="H14" s="205"/>
      <c r="I14" s="206"/>
      <c r="J14" s="205"/>
      <c r="K14" s="206"/>
      <c r="L14" s="206"/>
      <c r="M14" s="207"/>
      <c r="N14" s="149"/>
      <c r="O14" s="149"/>
      <c r="P14" s="149"/>
      <c r="Q14" s="149"/>
      <c r="R14" s="149"/>
      <c r="S14" s="149"/>
      <c r="T14" s="149"/>
      <c r="U14" s="149"/>
      <c r="V14" s="149"/>
      <c r="W14" s="149"/>
      <c r="X14" s="149"/>
      <c r="Y14" s="149"/>
      <c r="Z14" s="149"/>
    </row>
    <row r="15" spans="1:26" ht="15.75" customHeight="1">
      <c r="A15" s="739"/>
      <c r="B15" s="744"/>
      <c r="C15" s="208" t="s">
        <v>545</v>
      </c>
      <c r="D15" s="209"/>
      <c r="E15" s="210" t="s">
        <v>546</v>
      </c>
      <c r="F15" s="209"/>
      <c r="G15" s="210" t="s">
        <v>547</v>
      </c>
      <c r="H15" s="427"/>
      <c r="I15" s="210" t="s">
        <v>548</v>
      </c>
      <c r="J15" s="186"/>
      <c r="K15" s="210"/>
      <c r="L15" s="210"/>
      <c r="M15" s="207"/>
      <c r="N15" s="149"/>
      <c r="O15" s="149"/>
      <c r="P15" s="149"/>
      <c r="Q15" s="149"/>
      <c r="R15" s="149"/>
      <c r="S15" s="149"/>
      <c r="T15" s="149"/>
      <c r="U15" s="149"/>
      <c r="V15" s="149"/>
      <c r="W15" s="149"/>
      <c r="X15" s="149"/>
      <c r="Y15" s="149"/>
      <c r="Z15" s="149"/>
    </row>
    <row r="16" spans="1:26" ht="15.75" customHeight="1">
      <c r="A16" s="739"/>
      <c r="B16" s="744"/>
      <c r="C16" s="208" t="s">
        <v>549</v>
      </c>
      <c r="D16" s="211"/>
      <c r="E16" s="210" t="s">
        <v>550</v>
      </c>
      <c r="F16" s="212"/>
      <c r="G16" s="210" t="s">
        <v>551</v>
      </c>
      <c r="H16" s="212"/>
      <c r="I16" s="210"/>
      <c r="J16" s="206"/>
      <c r="K16" s="210"/>
      <c r="L16" s="210"/>
      <c r="M16" s="207"/>
      <c r="N16" s="149"/>
      <c r="O16" s="149"/>
      <c r="P16" s="149"/>
      <c r="Q16" s="149"/>
      <c r="R16" s="149"/>
      <c r="S16" s="149"/>
      <c r="T16" s="149"/>
      <c r="U16" s="149"/>
      <c r="V16" s="149"/>
      <c r="W16" s="149"/>
      <c r="X16" s="149"/>
      <c r="Y16" s="149"/>
      <c r="Z16" s="149"/>
    </row>
    <row r="17" spans="1:26" ht="15.75" customHeight="1">
      <c r="A17" s="739"/>
      <c r="B17" s="744"/>
      <c r="C17" s="208" t="s">
        <v>552</v>
      </c>
      <c r="D17" s="211"/>
      <c r="E17" s="210" t="s">
        <v>553</v>
      </c>
      <c r="F17" s="211"/>
      <c r="G17" s="210"/>
      <c r="H17" s="206"/>
      <c r="I17" s="210"/>
      <c r="J17" s="206"/>
      <c r="K17" s="210"/>
      <c r="L17" s="210"/>
      <c r="M17" s="207"/>
      <c r="N17" s="149"/>
      <c r="O17" s="149"/>
      <c r="P17" s="149"/>
      <c r="Q17" s="149"/>
      <c r="R17" s="149"/>
      <c r="S17" s="149"/>
      <c r="T17" s="149"/>
      <c r="U17" s="149"/>
      <c r="V17" s="149"/>
      <c r="W17" s="149"/>
      <c r="X17" s="149"/>
      <c r="Y17" s="149"/>
      <c r="Z17" s="149"/>
    </row>
    <row r="18" spans="1:26" ht="15.75" customHeight="1">
      <c r="A18" s="739"/>
      <c r="B18" s="744"/>
      <c r="C18" s="208" t="s">
        <v>437</v>
      </c>
      <c r="D18" s="211" t="s">
        <v>554</v>
      </c>
      <c r="E18" s="210" t="s">
        <v>555</v>
      </c>
      <c r="F18" s="722" t="s">
        <v>745</v>
      </c>
      <c r="G18" s="697"/>
      <c r="H18" s="697"/>
      <c r="I18" s="697"/>
      <c r="J18" s="697"/>
      <c r="K18" s="697"/>
      <c r="L18" s="697"/>
      <c r="M18" s="765"/>
      <c r="N18" s="149"/>
      <c r="O18" s="149"/>
      <c r="P18" s="149"/>
      <c r="Q18" s="149"/>
      <c r="R18" s="149"/>
      <c r="S18" s="149"/>
      <c r="T18" s="149"/>
      <c r="U18" s="149"/>
      <c r="V18" s="149"/>
      <c r="W18" s="149"/>
      <c r="X18" s="149"/>
      <c r="Y18" s="149"/>
      <c r="Z18" s="149"/>
    </row>
    <row r="19" spans="1:26" ht="9.75" customHeight="1">
      <c r="A19" s="739"/>
      <c r="B19" s="745"/>
      <c r="C19" s="215"/>
      <c r="D19" s="216"/>
      <c r="E19" s="216"/>
      <c r="F19" s="216"/>
      <c r="G19" s="216"/>
      <c r="H19" s="216"/>
      <c r="I19" s="216"/>
      <c r="J19" s="216"/>
      <c r="K19" s="216"/>
      <c r="L19" s="216"/>
      <c r="M19" s="217"/>
      <c r="N19" s="149"/>
      <c r="O19" s="149"/>
      <c r="P19" s="149"/>
      <c r="Q19" s="149"/>
      <c r="R19" s="149"/>
      <c r="S19" s="149"/>
      <c r="T19" s="149"/>
      <c r="U19" s="149"/>
      <c r="V19" s="149"/>
      <c r="W19" s="149"/>
      <c r="X19" s="149"/>
      <c r="Y19" s="149"/>
      <c r="Z19" s="149"/>
    </row>
    <row r="20" spans="1:26" ht="15.75" customHeight="1">
      <c r="A20" s="739"/>
      <c r="B20" s="743" t="s">
        <v>557</v>
      </c>
      <c r="C20" s="218"/>
      <c r="D20" s="202"/>
      <c r="E20" s="202"/>
      <c r="F20" s="202"/>
      <c r="G20" s="202"/>
      <c r="H20" s="202"/>
      <c r="I20" s="202"/>
      <c r="J20" s="202"/>
      <c r="K20" s="202"/>
      <c r="L20" s="192"/>
      <c r="M20" s="193"/>
      <c r="N20" s="149"/>
      <c r="O20" s="149"/>
      <c r="P20" s="149"/>
      <c r="Q20" s="149"/>
      <c r="R20" s="149"/>
      <c r="S20" s="149"/>
      <c r="T20" s="149"/>
      <c r="U20" s="149"/>
      <c r="V20" s="149"/>
      <c r="W20" s="149"/>
      <c r="X20" s="149"/>
      <c r="Y20" s="149"/>
      <c r="Z20" s="149"/>
    </row>
    <row r="21" spans="1:26" ht="15.75" customHeight="1">
      <c r="A21" s="739"/>
      <c r="B21" s="744"/>
      <c r="C21" s="208" t="s">
        <v>558</v>
      </c>
      <c r="D21" s="212"/>
      <c r="E21" s="159"/>
      <c r="F21" s="210" t="s">
        <v>559</v>
      </c>
      <c r="G21" s="211"/>
      <c r="H21" s="159"/>
      <c r="I21" s="210" t="s">
        <v>560</v>
      </c>
      <c r="J21" s="211" t="s">
        <v>554</v>
      </c>
      <c r="K21" s="159"/>
      <c r="L21" s="195"/>
      <c r="M21" s="196"/>
      <c r="N21" s="149"/>
      <c r="O21" s="149"/>
      <c r="P21" s="149"/>
      <c r="Q21" s="149"/>
      <c r="R21" s="149"/>
      <c r="S21" s="149"/>
      <c r="T21" s="149"/>
      <c r="U21" s="149"/>
      <c r="V21" s="149"/>
      <c r="W21" s="149"/>
      <c r="X21" s="149"/>
      <c r="Y21" s="149"/>
      <c r="Z21" s="149"/>
    </row>
    <row r="22" spans="1:26" ht="15.75" customHeight="1">
      <c r="A22" s="739"/>
      <c r="B22" s="744"/>
      <c r="C22" s="208" t="s">
        <v>561</v>
      </c>
      <c r="D22" s="219"/>
      <c r="E22" s="195"/>
      <c r="F22" s="210" t="s">
        <v>562</v>
      </c>
      <c r="G22" s="211"/>
      <c r="H22" s="195"/>
      <c r="I22" s="220"/>
      <c r="J22" s="195"/>
      <c r="K22" s="194"/>
      <c r="L22" s="195"/>
      <c r="M22" s="196"/>
      <c r="N22" s="149"/>
      <c r="O22" s="149"/>
      <c r="P22" s="149"/>
      <c r="Q22" s="149"/>
      <c r="R22" s="149"/>
      <c r="S22" s="149"/>
      <c r="T22" s="149"/>
      <c r="U22" s="149"/>
      <c r="V22" s="149"/>
      <c r="W22" s="149"/>
      <c r="X22" s="149"/>
      <c r="Y22" s="149"/>
      <c r="Z22" s="149"/>
    </row>
    <row r="23" spans="1:26" ht="15.75" customHeight="1">
      <c r="A23" s="739"/>
      <c r="B23" s="744"/>
      <c r="C23" s="221"/>
      <c r="D23" s="205"/>
      <c r="E23" s="205"/>
      <c r="F23" s="205"/>
      <c r="G23" s="205"/>
      <c r="H23" s="205"/>
      <c r="I23" s="205"/>
      <c r="J23" s="205"/>
      <c r="K23" s="205"/>
      <c r="L23" s="198"/>
      <c r="M23" s="199"/>
      <c r="N23" s="149"/>
      <c r="O23" s="149"/>
      <c r="P23" s="149"/>
      <c r="Q23" s="149"/>
      <c r="R23" s="149"/>
      <c r="S23" s="149"/>
      <c r="T23" s="149"/>
      <c r="U23" s="149"/>
      <c r="V23" s="149"/>
      <c r="W23" s="149"/>
      <c r="X23" s="149"/>
      <c r="Y23" s="149"/>
      <c r="Z23" s="149"/>
    </row>
    <row r="24" spans="1:26" ht="15.75" customHeight="1">
      <c r="A24" s="739"/>
      <c r="B24" s="387" t="s">
        <v>563</v>
      </c>
      <c r="C24" s="223"/>
      <c r="D24" s="224"/>
      <c r="E24" s="224"/>
      <c r="F24" s="224"/>
      <c r="G24" s="224"/>
      <c r="H24" s="224"/>
      <c r="I24" s="224"/>
      <c r="J24" s="224"/>
      <c r="K24" s="224"/>
      <c r="L24" s="224"/>
      <c r="M24" s="225"/>
      <c r="N24" s="149"/>
      <c r="O24" s="149"/>
      <c r="P24" s="149"/>
      <c r="Q24" s="149"/>
      <c r="R24" s="149"/>
      <c r="S24" s="149"/>
      <c r="T24" s="149"/>
      <c r="U24" s="149"/>
      <c r="V24" s="149"/>
      <c r="W24" s="149"/>
      <c r="X24" s="149"/>
      <c r="Y24" s="149"/>
      <c r="Z24" s="149"/>
    </row>
    <row r="25" spans="1:26" ht="15.75" customHeight="1">
      <c r="A25" s="739"/>
      <c r="B25" s="388"/>
      <c r="C25" s="226" t="s">
        <v>564</v>
      </c>
      <c r="D25" s="305" t="s">
        <v>649</v>
      </c>
      <c r="E25" s="228"/>
      <c r="F25" s="229" t="s">
        <v>565</v>
      </c>
      <c r="G25" s="285">
        <v>2022</v>
      </c>
      <c r="H25" s="159"/>
      <c r="I25" s="231" t="s">
        <v>567</v>
      </c>
      <c r="J25" s="754" t="s">
        <v>959</v>
      </c>
      <c r="K25" s="666"/>
      <c r="L25" s="673"/>
      <c r="M25" s="232"/>
      <c r="N25" s="149"/>
      <c r="O25" s="149"/>
      <c r="P25" s="149"/>
      <c r="Q25" s="149"/>
      <c r="R25" s="149"/>
      <c r="S25" s="149"/>
      <c r="T25" s="149"/>
      <c r="U25" s="149"/>
      <c r="V25" s="149"/>
      <c r="W25" s="149"/>
      <c r="X25" s="149"/>
      <c r="Y25" s="149"/>
      <c r="Z25" s="149"/>
    </row>
    <row r="26" spans="1:26" ht="15.75" customHeight="1">
      <c r="A26" s="739"/>
      <c r="B26" s="389"/>
      <c r="C26" s="215"/>
      <c r="D26" s="216"/>
      <c r="E26" s="216"/>
      <c r="F26" s="216"/>
      <c r="G26" s="216"/>
      <c r="H26" s="216"/>
      <c r="I26" s="216"/>
      <c r="J26" s="216"/>
      <c r="K26" s="216"/>
      <c r="L26" s="216"/>
      <c r="M26" s="217"/>
      <c r="N26" s="149"/>
      <c r="O26" s="149"/>
      <c r="P26" s="149"/>
      <c r="Q26" s="149"/>
      <c r="R26" s="149"/>
      <c r="S26" s="149"/>
      <c r="T26" s="149"/>
      <c r="U26" s="149"/>
      <c r="V26" s="149"/>
      <c r="W26" s="149"/>
      <c r="X26" s="149"/>
      <c r="Y26" s="149"/>
      <c r="Z26" s="149"/>
    </row>
    <row r="27" spans="1:26" ht="15.75" customHeight="1">
      <c r="A27" s="739"/>
      <c r="B27" s="897" t="s">
        <v>569</v>
      </c>
      <c r="C27" s="233"/>
      <c r="D27" s="234"/>
      <c r="E27" s="234"/>
      <c r="F27" s="234"/>
      <c r="G27" s="234"/>
      <c r="H27" s="234"/>
      <c r="I27" s="234"/>
      <c r="J27" s="234"/>
      <c r="K27" s="234"/>
      <c r="L27" s="195"/>
      <c r="M27" s="196"/>
      <c r="N27" s="149"/>
      <c r="O27" s="149"/>
      <c r="P27" s="149"/>
      <c r="Q27" s="149"/>
      <c r="R27" s="149"/>
      <c r="S27" s="149"/>
      <c r="T27" s="149"/>
      <c r="U27" s="149"/>
      <c r="V27" s="149"/>
      <c r="W27" s="149"/>
      <c r="X27" s="149"/>
      <c r="Y27" s="149"/>
      <c r="Z27" s="149"/>
    </row>
    <row r="28" spans="1:26" ht="15.75" customHeight="1">
      <c r="A28" s="739"/>
      <c r="B28" s="744"/>
      <c r="C28" s="235" t="s">
        <v>570</v>
      </c>
      <c r="D28" s="211">
        <v>2023</v>
      </c>
      <c r="E28" s="236"/>
      <c r="F28" s="159" t="s">
        <v>571</v>
      </c>
      <c r="G28" s="211">
        <v>2038</v>
      </c>
      <c r="H28" s="236"/>
      <c r="I28" s="231"/>
      <c r="J28" s="236"/>
      <c r="K28" s="236"/>
      <c r="L28" s="195"/>
      <c r="M28" s="196"/>
      <c r="N28" s="149"/>
      <c r="O28" s="149"/>
      <c r="P28" s="149"/>
      <c r="Q28" s="149"/>
      <c r="R28" s="149"/>
      <c r="S28" s="149"/>
      <c r="T28" s="149"/>
      <c r="U28" s="149"/>
      <c r="V28" s="149"/>
      <c r="W28" s="149"/>
      <c r="X28" s="149"/>
      <c r="Y28" s="149"/>
      <c r="Z28" s="149"/>
    </row>
    <row r="29" spans="1:26" ht="15.75" customHeight="1">
      <c r="A29" s="739"/>
      <c r="B29" s="744"/>
      <c r="C29" s="235"/>
      <c r="D29" s="342"/>
      <c r="E29" s="236"/>
      <c r="F29" s="159"/>
      <c r="G29" s="236"/>
      <c r="H29" s="236"/>
      <c r="I29" s="231"/>
      <c r="J29" s="236"/>
      <c r="K29" s="236"/>
      <c r="L29" s="195"/>
      <c r="M29" s="196"/>
      <c r="N29" s="149"/>
      <c r="O29" s="149"/>
      <c r="P29" s="149"/>
      <c r="Q29" s="149"/>
      <c r="R29" s="149"/>
      <c r="S29" s="149"/>
      <c r="T29" s="149"/>
      <c r="U29" s="149"/>
      <c r="V29" s="149"/>
      <c r="W29" s="149"/>
      <c r="X29" s="149"/>
      <c r="Y29" s="149"/>
      <c r="Z29" s="149"/>
    </row>
    <row r="30" spans="1:26" ht="15.75" customHeight="1">
      <c r="A30" s="739"/>
      <c r="B30" s="402" t="s">
        <v>573</v>
      </c>
      <c r="C30" s="241"/>
      <c r="D30" s="242"/>
      <c r="E30" s="242"/>
      <c r="F30" s="242"/>
      <c r="G30" s="242"/>
      <c r="H30" s="242"/>
      <c r="I30" s="242"/>
      <c r="J30" s="242"/>
      <c r="K30" s="242"/>
      <c r="L30" s="242"/>
      <c r="M30" s="280"/>
      <c r="N30" s="149"/>
      <c r="O30" s="149"/>
      <c r="P30" s="149"/>
      <c r="Q30" s="149"/>
      <c r="R30" s="149"/>
      <c r="S30" s="149"/>
      <c r="T30" s="149"/>
      <c r="U30" s="149"/>
      <c r="V30" s="149"/>
      <c r="W30" s="149"/>
      <c r="X30" s="149"/>
      <c r="Y30" s="149"/>
      <c r="Z30" s="149"/>
    </row>
    <row r="31" spans="1:26" ht="15.75" customHeight="1">
      <c r="A31" s="739"/>
      <c r="B31" s="388"/>
      <c r="C31" s="208"/>
      <c r="D31" s="728" t="s">
        <v>574</v>
      </c>
      <c r="E31" s="729"/>
      <c r="F31" s="728" t="s">
        <v>575</v>
      </c>
      <c r="G31" s="729"/>
      <c r="H31" s="728" t="s">
        <v>576</v>
      </c>
      <c r="I31" s="729"/>
      <c r="J31" s="728" t="s">
        <v>577</v>
      </c>
      <c r="K31" s="729"/>
      <c r="L31" s="728" t="s">
        <v>578</v>
      </c>
      <c r="M31" s="730"/>
      <c r="N31" s="149"/>
      <c r="O31" s="149"/>
      <c r="P31" s="149"/>
      <c r="Q31" s="149"/>
      <c r="R31" s="149"/>
      <c r="S31" s="149"/>
      <c r="T31" s="149"/>
      <c r="U31" s="149"/>
      <c r="V31" s="149"/>
      <c r="W31" s="149"/>
      <c r="X31" s="149"/>
      <c r="Y31" s="149"/>
      <c r="Z31" s="149"/>
    </row>
    <row r="32" spans="1:26" ht="15.75" customHeight="1">
      <c r="A32" s="739"/>
      <c r="B32" s="388"/>
      <c r="C32" s="245"/>
      <c r="D32" s="762">
        <v>0.2</v>
      </c>
      <c r="E32" s="673"/>
      <c r="F32" s="762">
        <v>0.2</v>
      </c>
      <c r="G32" s="673"/>
      <c r="H32" s="762">
        <v>0.2</v>
      </c>
      <c r="I32" s="673"/>
      <c r="J32" s="762">
        <v>0.3</v>
      </c>
      <c r="K32" s="673"/>
      <c r="L32" s="762">
        <v>0.3</v>
      </c>
      <c r="M32" s="673"/>
      <c r="N32" s="149"/>
      <c r="O32" s="149"/>
      <c r="P32" s="149"/>
      <c r="Q32" s="149"/>
      <c r="R32" s="149"/>
      <c r="S32" s="149"/>
      <c r="T32" s="149"/>
      <c r="U32" s="149"/>
      <c r="V32" s="149"/>
      <c r="W32" s="149"/>
      <c r="X32" s="149"/>
      <c r="Y32" s="149"/>
      <c r="Z32" s="149"/>
    </row>
    <row r="33" spans="1:26" ht="15.75" customHeight="1">
      <c r="A33" s="739"/>
      <c r="B33" s="388"/>
      <c r="C33" s="208"/>
      <c r="D33" s="731" t="s">
        <v>579</v>
      </c>
      <c r="E33" s="732"/>
      <c r="F33" s="731" t="s">
        <v>580</v>
      </c>
      <c r="G33" s="732"/>
      <c r="H33" s="731" t="s">
        <v>581</v>
      </c>
      <c r="I33" s="732"/>
      <c r="J33" s="731" t="s">
        <v>582</v>
      </c>
      <c r="K33" s="732"/>
      <c r="L33" s="731" t="s">
        <v>583</v>
      </c>
      <c r="M33" s="733"/>
      <c r="N33" s="149"/>
      <c r="O33" s="149"/>
      <c r="P33" s="149"/>
      <c r="Q33" s="149"/>
      <c r="R33" s="149"/>
      <c r="S33" s="149"/>
      <c r="T33" s="149"/>
      <c r="U33" s="149"/>
      <c r="V33" s="149"/>
      <c r="W33" s="149"/>
      <c r="X33" s="149"/>
      <c r="Y33" s="149"/>
      <c r="Z33" s="149"/>
    </row>
    <row r="34" spans="1:26" ht="15.75" customHeight="1">
      <c r="A34" s="739"/>
      <c r="B34" s="388"/>
      <c r="C34" s="245"/>
      <c r="D34" s="762">
        <v>0.3</v>
      </c>
      <c r="E34" s="673"/>
      <c r="F34" s="762">
        <v>0.4</v>
      </c>
      <c r="G34" s="673"/>
      <c r="H34" s="762">
        <v>0.4</v>
      </c>
      <c r="I34" s="673"/>
      <c r="J34" s="762">
        <v>0.5</v>
      </c>
      <c r="K34" s="673"/>
      <c r="L34" s="762">
        <v>0.5</v>
      </c>
      <c r="M34" s="673"/>
      <c r="N34" s="149"/>
      <c r="O34" s="149"/>
      <c r="P34" s="149"/>
      <c r="Q34" s="149"/>
      <c r="R34" s="149"/>
      <c r="S34" s="149"/>
      <c r="T34" s="149"/>
      <c r="U34" s="149"/>
      <c r="V34" s="149"/>
      <c r="W34" s="149"/>
      <c r="X34" s="149"/>
      <c r="Y34" s="149"/>
      <c r="Z34" s="149"/>
    </row>
    <row r="35" spans="1:26" ht="15.75" customHeight="1">
      <c r="A35" s="739"/>
      <c r="B35" s="388"/>
      <c r="C35" s="208"/>
      <c r="D35" s="731" t="s">
        <v>584</v>
      </c>
      <c r="E35" s="732"/>
      <c r="F35" s="731" t="s">
        <v>585</v>
      </c>
      <c r="G35" s="732"/>
      <c r="H35" s="731" t="s">
        <v>586</v>
      </c>
      <c r="I35" s="732"/>
      <c r="J35" s="731" t="s">
        <v>587</v>
      </c>
      <c r="K35" s="732"/>
      <c r="L35" s="731" t="s">
        <v>588</v>
      </c>
      <c r="M35" s="733"/>
      <c r="N35" s="149"/>
      <c r="O35" s="149"/>
      <c r="P35" s="149"/>
      <c r="Q35" s="149"/>
      <c r="R35" s="149"/>
      <c r="S35" s="149"/>
      <c r="T35" s="149"/>
      <c r="U35" s="149"/>
      <c r="V35" s="149"/>
      <c r="W35" s="149"/>
      <c r="X35" s="149"/>
      <c r="Y35" s="149"/>
      <c r="Z35" s="149"/>
    </row>
    <row r="36" spans="1:26" ht="15.75" customHeight="1">
      <c r="A36" s="739"/>
      <c r="B36" s="388"/>
      <c r="C36" s="245"/>
      <c r="D36" s="762">
        <v>0.5</v>
      </c>
      <c r="E36" s="673"/>
      <c r="F36" s="762">
        <v>0.5</v>
      </c>
      <c r="G36" s="673"/>
      <c r="H36" s="762">
        <v>0.6</v>
      </c>
      <c r="I36" s="673"/>
      <c r="J36" s="762">
        <v>0.6</v>
      </c>
      <c r="K36" s="673"/>
      <c r="L36" s="762">
        <v>0.6</v>
      </c>
      <c r="M36" s="673"/>
      <c r="N36" s="149"/>
      <c r="O36" s="149"/>
      <c r="P36" s="149"/>
      <c r="Q36" s="149"/>
      <c r="R36" s="149"/>
      <c r="S36" s="149"/>
      <c r="T36" s="149"/>
      <c r="U36" s="149"/>
      <c r="V36" s="149"/>
      <c r="W36" s="149"/>
      <c r="X36" s="149"/>
      <c r="Y36" s="149"/>
      <c r="Z36" s="149"/>
    </row>
    <row r="37" spans="1:26" ht="15.75" customHeight="1">
      <c r="A37" s="739"/>
      <c r="B37" s="388"/>
      <c r="C37" s="208"/>
      <c r="D37" s="749" t="s">
        <v>589</v>
      </c>
      <c r="E37" s="715"/>
      <c r="F37" s="247"/>
      <c r="G37" s="248"/>
      <c r="H37" s="247"/>
      <c r="I37" s="248"/>
      <c r="J37" s="247"/>
      <c r="K37" s="248"/>
      <c r="L37" s="247"/>
      <c r="M37" s="249"/>
      <c r="N37" s="149"/>
      <c r="O37" s="149"/>
      <c r="P37" s="149"/>
      <c r="Q37" s="149"/>
      <c r="R37" s="149"/>
      <c r="S37" s="149"/>
      <c r="T37" s="149"/>
      <c r="U37" s="149"/>
      <c r="V37" s="149"/>
      <c r="W37" s="149"/>
      <c r="X37" s="149"/>
      <c r="Y37" s="149"/>
      <c r="Z37" s="149"/>
    </row>
    <row r="38" spans="1:26" ht="15.75" customHeight="1">
      <c r="A38" s="739"/>
      <c r="B38" s="388"/>
      <c r="C38" s="245"/>
      <c r="D38" s="762">
        <v>0.6</v>
      </c>
      <c r="E38" s="673"/>
      <c r="F38" s="317"/>
      <c r="G38" s="251"/>
      <c r="H38" s="252"/>
      <c r="I38" s="228"/>
      <c r="J38" s="253"/>
      <c r="K38" s="228"/>
      <c r="L38" s="253"/>
      <c r="M38" s="254"/>
      <c r="N38" s="149"/>
      <c r="O38" s="149"/>
      <c r="P38" s="149"/>
      <c r="Q38" s="149"/>
      <c r="R38" s="149"/>
      <c r="S38" s="149"/>
      <c r="T38" s="149"/>
      <c r="U38" s="149"/>
      <c r="V38" s="149"/>
      <c r="W38" s="149"/>
      <c r="X38" s="149"/>
      <c r="Y38" s="149"/>
      <c r="Z38" s="149"/>
    </row>
    <row r="39" spans="1:26" ht="15.75" customHeight="1">
      <c r="A39" s="739"/>
      <c r="B39" s="389"/>
      <c r="C39" s="255"/>
      <c r="D39" s="266"/>
      <c r="E39" s="266"/>
      <c r="F39" s="266"/>
      <c r="G39" s="266"/>
      <c r="H39" s="883"/>
      <c r="I39" s="692"/>
      <c r="J39" s="259"/>
      <c r="K39" s="216"/>
      <c r="L39" s="259"/>
      <c r="M39" s="217"/>
      <c r="N39" s="149"/>
      <c r="O39" s="149"/>
      <c r="P39" s="149"/>
      <c r="Q39" s="149"/>
      <c r="R39" s="149"/>
      <c r="S39" s="149"/>
      <c r="T39" s="149"/>
      <c r="U39" s="149"/>
      <c r="V39" s="149"/>
      <c r="W39" s="149"/>
      <c r="X39" s="149"/>
      <c r="Y39" s="149"/>
      <c r="Z39" s="149"/>
    </row>
    <row r="40" spans="1:26" ht="18" customHeight="1">
      <c r="A40" s="739"/>
      <c r="B40" s="897" t="s">
        <v>590</v>
      </c>
      <c r="C40" s="390"/>
      <c r="D40" s="206"/>
      <c r="E40" s="206"/>
      <c r="F40" s="206"/>
      <c r="G40" s="206"/>
      <c r="H40" s="431"/>
      <c r="I40" s="431"/>
      <c r="J40" s="206"/>
      <c r="K40" s="206"/>
      <c r="L40" s="195"/>
      <c r="M40" s="196"/>
      <c r="N40" s="149"/>
      <c r="O40" s="149"/>
      <c r="P40" s="149"/>
      <c r="Q40" s="149"/>
      <c r="R40" s="149"/>
      <c r="S40" s="149"/>
      <c r="T40" s="149"/>
      <c r="U40" s="149"/>
      <c r="V40" s="149"/>
      <c r="W40" s="149"/>
      <c r="X40" s="149"/>
      <c r="Y40" s="149"/>
      <c r="Z40" s="149"/>
    </row>
    <row r="41" spans="1:26" ht="15.75" customHeight="1">
      <c r="A41" s="739"/>
      <c r="B41" s="744"/>
      <c r="C41" s="260"/>
      <c r="D41" s="261" t="s">
        <v>425</v>
      </c>
      <c r="E41" s="262" t="s">
        <v>427</v>
      </c>
      <c r="F41" s="750" t="s">
        <v>591</v>
      </c>
      <c r="G41" s="752"/>
      <c r="H41" s="676"/>
      <c r="I41" s="676"/>
      <c r="J41" s="677"/>
      <c r="K41" s="263" t="s">
        <v>592</v>
      </c>
      <c r="L41" s="734"/>
      <c r="M41" s="735"/>
      <c r="N41" s="149"/>
      <c r="O41" s="149"/>
      <c r="P41" s="149"/>
      <c r="Q41" s="149"/>
      <c r="R41" s="149"/>
      <c r="S41" s="149"/>
      <c r="T41" s="149"/>
      <c r="U41" s="149"/>
      <c r="V41" s="149"/>
      <c r="W41" s="149"/>
      <c r="X41" s="149"/>
      <c r="Y41" s="149"/>
      <c r="Z41" s="149"/>
    </row>
    <row r="42" spans="1:26" ht="15.75" customHeight="1">
      <c r="A42" s="739"/>
      <c r="B42" s="744"/>
      <c r="C42" s="260"/>
      <c r="D42" s="264"/>
      <c r="E42" s="211" t="s">
        <v>554</v>
      </c>
      <c r="F42" s="751"/>
      <c r="G42" s="736"/>
      <c r="H42" s="669"/>
      <c r="I42" s="669"/>
      <c r="J42" s="670"/>
      <c r="K42" s="195"/>
      <c r="L42" s="736"/>
      <c r="M42" s="737"/>
      <c r="N42" s="149"/>
      <c r="O42" s="149"/>
      <c r="P42" s="149"/>
      <c r="Q42" s="149"/>
      <c r="R42" s="149"/>
      <c r="S42" s="149"/>
      <c r="T42" s="149"/>
      <c r="U42" s="149"/>
      <c r="V42" s="149"/>
      <c r="W42" s="149"/>
      <c r="X42" s="149"/>
      <c r="Y42" s="149"/>
      <c r="Z42" s="149"/>
    </row>
    <row r="43" spans="1:26" ht="15.75" customHeight="1">
      <c r="A43" s="739"/>
      <c r="B43" s="745"/>
      <c r="C43" s="265"/>
      <c r="D43" s="198"/>
      <c r="E43" s="198"/>
      <c r="F43" s="198"/>
      <c r="G43" s="198"/>
      <c r="H43" s="198"/>
      <c r="I43" s="198"/>
      <c r="J43" s="198"/>
      <c r="K43" s="198"/>
      <c r="L43" s="195"/>
      <c r="M43" s="196"/>
      <c r="N43" s="149"/>
      <c r="O43" s="149"/>
      <c r="P43" s="149"/>
      <c r="Q43" s="149"/>
      <c r="R43" s="149"/>
      <c r="S43" s="149"/>
      <c r="T43" s="149"/>
      <c r="U43" s="149"/>
      <c r="V43" s="149"/>
      <c r="W43" s="149"/>
      <c r="X43" s="149"/>
      <c r="Y43" s="149"/>
      <c r="Z43" s="149"/>
    </row>
    <row r="44" spans="1:26" ht="15.75">
      <c r="A44" s="739"/>
      <c r="B44" s="181" t="s">
        <v>593</v>
      </c>
      <c r="C44" s="713" t="s">
        <v>970</v>
      </c>
      <c r="D44" s="666"/>
      <c r="E44" s="666"/>
      <c r="F44" s="666"/>
      <c r="G44" s="666"/>
      <c r="H44" s="666"/>
      <c r="I44" s="666"/>
      <c r="J44" s="666"/>
      <c r="K44" s="666"/>
      <c r="L44" s="666"/>
      <c r="M44" s="712"/>
      <c r="N44" s="149"/>
      <c r="O44" s="149"/>
      <c r="P44" s="149"/>
      <c r="Q44" s="149"/>
      <c r="R44" s="149"/>
      <c r="S44" s="149"/>
      <c r="T44" s="149"/>
      <c r="U44" s="149"/>
      <c r="V44" s="149"/>
      <c r="W44" s="149"/>
      <c r="X44" s="149"/>
      <c r="Y44" s="149"/>
      <c r="Z44" s="149"/>
    </row>
    <row r="45" spans="1:26" ht="15.75" customHeight="1">
      <c r="A45" s="739"/>
      <c r="B45" s="181" t="s">
        <v>595</v>
      </c>
      <c r="C45" s="713" t="s">
        <v>876</v>
      </c>
      <c r="D45" s="715"/>
      <c r="E45" s="283"/>
      <c r="F45" s="283"/>
      <c r="G45" s="283"/>
      <c r="H45" s="283"/>
      <c r="I45" s="283"/>
      <c r="J45" s="283"/>
      <c r="K45" s="283"/>
      <c r="L45" s="283"/>
      <c r="M45" s="284"/>
      <c r="N45" s="149"/>
      <c r="O45" s="149"/>
      <c r="P45" s="149"/>
      <c r="Q45" s="149"/>
      <c r="R45" s="149"/>
      <c r="S45" s="149"/>
      <c r="T45" s="149"/>
      <c r="U45" s="149"/>
      <c r="V45" s="149"/>
      <c r="W45" s="149"/>
      <c r="X45" s="149"/>
      <c r="Y45" s="149"/>
      <c r="Z45" s="149"/>
    </row>
    <row r="46" spans="1:26" ht="15.75" customHeight="1">
      <c r="A46" s="739"/>
      <c r="B46" s="181" t="s">
        <v>597</v>
      </c>
      <c r="C46" s="183">
        <v>90</v>
      </c>
      <c r="D46" s="283"/>
      <c r="E46" s="283"/>
      <c r="F46" s="283"/>
      <c r="G46" s="283"/>
      <c r="H46" s="283"/>
      <c r="I46" s="283"/>
      <c r="J46" s="283"/>
      <c r="K46" s="283"/>
      <c r="L46" s="283"/>
      <c r="M46" s="284"/>
      <c r="N46" s="149"/>
      <c r="O46" s="149"/>
      <c r="P46" s="149"/>
      <c r="Q46" s="149"/>
      <c r="R46" s="149"/>
      <c r="S46" s="149"/>
      <c r="T46" s="149"/>
      <c r="U46" s="149"/>
      <c r="V46" s="149"/>
      <c r="W46" s="149"/>
      <c r="X46" s="149"/>
      <c r="Y46" s="149"/>
      <c r="Z46" s="149"/>
    </row>
    <row r="47" spans="1:26" ht="15.75" customHeight="1">
      <c r="A47" s="898"/>
      <c r="B47" s="181" t="s">
        <v>598</v>
      </c>
      <c r="C47" s="306" t="s">
        <v>649</v>
      </c>
      <c r="D47" s="375"/>
      <c r="E47" s="375"/>
      <c r="F47" s="375"/>
      <c r="G47" s="375"/>
      <c r="H47" s="375"/>
      <c r="I47" s="375"/>
      <c r="J47" s="375"/>
      <c r="K47" s="375"/>
      <c r="L47" s="375"/>
      <c r="M47" s="376"/>
      <c r="N47" s="149"/>
      <c r="O47" s="149"/>
      <c r="P47" s="149"/>
      <c r="Q47" s="149"/>
      <c r="R47" s="149"/>
      <c r="S47" s="149"/>
      <c r="T47" s="149"/>
      <c r="U47" s="149"/>
      <c r="V47" s="149"/>
      <c r="W47" s="149"/>
      <c r="X47" s="149"/>
      <c r="Y47" s="149"/>
      <c r="Z47" s="149"/>
    </row>
    <row r="48" spans="1:26" ht="15.75" customHeight="1">
      <c r="A48" s="741" t="s">
        <v>338</v>
      </c>
      <c r="B48" s="303" t="s">
        <v>599</v>
      </c>
      <c r="C48" s="713" t="s">
        <v>878</v>
      </c>
      <c r="D48" s="666"/>
      <c r="E48" s="666"/>
      <c r="F48" s="666"/>
      <c r="G48" s="666"/>
      <c r="H48" s="666"/>
      <c r="I48" s="666"/>
      <c r="J48" s="666"/>
      <c r="K48" s="666"/>
      <c r="L48" s="666"/>
      <c r="M48" s="712"/>
      <c r="N48" s="149"/>
      <c r="O48" s="149"/>
      <c r="P48" s="149"/>
      <c r="Q48" s="149"/>
      <c r="R48" s="149"/>
      <c r="S48" s="149"/>
      <c r="T48" s="149"/>
      <c r="U48" s="149"/>
      <c r="V48" s="149"/>
      <c r="W48" s="149"/>
      <c r="X48" s="149"/>
      <c r="Y48" s="149"/>
      <c r="Z48" s="149"/>
    </row>
    <row r="49" spans="1:26" ht="15.75" customHeight="1">
      <c r="A49" s="739"/>
      <c r="B49" s="303" t="s">
        <v>601</v>
      </c>
      <c r="C49" s="713" t="s">
        <v>879</v>
      </c>
      <c r="D49" s="666"/>
      <c r="E49" s="666"/>
      <c r="F49" s="666"/>
      <c r="G49" s="666"/>
      <c r="H49" s="666"/>
      <c r="I49" s="666"/>
      <c r="J49" s="666"/>
      <c r="K49" s="666"/>
      <c r="L49" s="666"/>
      <c r="M49" s="712"/>
      <c r="N49" s="149"/>
      <c r="O49" s="149"/>
      <c r="P49" s="149"/>
      <c r="Q49" s="149"/>
      <c r="R49" s="149"/>
      <c r="S49" s="149"/>
      <c r="T49" s="149"/>
      <c r="U49" s="149"/>
      <c r="V49" s="149"/>
      <c r="W49" s="149"/>
      <c r="X49" s="149"/>
      <c r="Y49" s="149"/>
      <c r="Z49" s="149"/>
    </row>
    <row r="50" spans="1:26" ht="15.75" customHeight="1">
      <c r="A50" s="739"/>
      <c r="B50" s="303" t="s">
        <v>603</v>
      </c>
      <c r="C50" s="713" t="s">
        <v>84</v>
      </c>
      <c r="D50" s="666"/>
      <c r="E50" s="666"/>
      <c r="F50" s="666"/>
      <c r="G50" s="666"/>
      <c r="H50" s="666"/>
      <c r="I50" s="666"/>
      <c r="J50" s="666"/>
      <c r="K50" s="666"/>
      <c r="L50" s="666"/>
      <c r="M50" s="712"/>
      <c r="N50" s="149"/>
      <c r="O50" s="149"/>
      <c r="P50" s="149"/>
      <c r="Q50" s="149"/>
      <c r="R50" s="149"/>
      <c r="S50" s="149"/>
      <c r="T50" s="149"/>
      <c r="U50" s="149"/>
      <c r="V50" s="149"/>
      <c r="W50" s="149"/>
      <c r="X50" s="149"/>
      <c r="Y50" s="149"/>
      <c r="Z50" s="149"/>
    </row>
    <row r="51" spans="1:26" ht="15.75" customHeight="1">
      <c r="A51" s="739"/>
      <c r="B51" s="304" t="s">
        <v>604</v>
      </c>
      <c r="C51" s="713" t="s">
        <v>632</v>
      </c>
      <c r="D51" s="666"/>
      <c r="E51" s="666"/>
      <c r="F51" s="666"/>
      <c r="G51" s="666"/>
      <c r="H51" s="666"/>
      <c r="I51" s="666"/>
      <c r="J51" s="666"/>
      <c r="K51" s="666"/>
      <c r="L51" s="666"/>
      <c r="M51" s="712"/>
      <c r="N51" s="149"/>
      <c r="O51" s="149"/>
      <c r="P51" s="149"/>
      <c r="Q51" s="149"/>
      <c r="R51" s="149"/>
      <c r="S51" s="149"/>
      <c r="T51" s="149"/>
      <c r="U51" s="149"/>
      <c r="V51" s="149"/>
      <c r="W51" s="149"/>
      <c r="X51" s="149"/>
      <c r="Y51" s="149"/>
      <c r="Z51" s="149"/>
    </row>
    <row r="52" spans="1:26" ht="15.75" customHeight="1">
      <c r="A52" s="739"/>
      <c r="B52" s="269" t="s">
        <v>605</v>
      </c>
      <c r="C52" s="713" t="s">
        <v>880</v>
      </c>
      <c r="D52" s="666"/>
      <c r="E52" s="666"/>
      <c r="F52" s="666"/>
      <c r="G52" s="666"/>
      <c r="H52" s="666"/>
      <c r="I52" s="666"/>
      <c r="J52" s="666"/>
      <c r="K52" s="666"/>
      <c r="L52" s="666"/>
      <c r="M52" s="712"/>
      <c r="N52" s="149"/>
      <c r="O52" s="149"/>
      <c r="P52" s="149"/>
      <c r="Q52" s="149"/>
      <c r="R52" s="149"/>
      <c r="S52" s="149"/>
      <c r="T52" s="149"/>
      <c r="U52" s="149"/>
      <c r="V52" s="149"/>
      <c r="W52" s="149"/>
      <c r="X52" s="149"/>
      <c r="Y52" s="149"/>
      <c r="Z52" s="149"/>
    </row>
    <row r="53" spans="1:26" ht="15.75" customHeight="1">
      <c r="A53" s="742"/>
      <c r="B53" s="269" t="s">
        <v>607</v>
      </c>
      <c r="C53" s="713">
        <v>3693777</v>
      </c>
      <c r="D53" s="666"/>
      <c r="E53" s="666"/>
      <c r="F53" s="666"/>
      <c r="G53" s="666"/>
      <c r="H53" s="666"/>
      <c r="I53" s="666"/>
      <c r="J53" s="666"/>
      <c r="K53" s="666"/>
      <c r="L53" s="666"/>
      <c r="M53" s="712"/>
      <c r="N53" s="149"/>
      <c r="O53" s="149"/>
      <c r="P53" s="149"/>
      <c r="Q53" s="149"/>
      <c r="R53" s="149"/>
      <c r="S53" s="149"/>
      <c r="T53" s="149"/>
      <c r="U53" s="149"/>
      <c r="V53" s="149"/>
      <c r="W53" s="149"/>
      <c r="X53" s="149"/>
      <c r="Y53" s="149"/>
      <c r="Z53" s="149"/>
    </row>
    <row r="54" spans="1:26" ht="15.75" customHeight="1">
      <c r="A54" s="741" t="s">
        <v>609</v>
      </c>
      <c r="B54" s="271" t="s">
        <v>610</v>
      </c>
      <c r="C54" s="713" t="s">
        <v>611</v>
      </c>
      <c r="D54" s="666"/>
      <c r="E54" s="666"/>
      <c r="F54" s="666"/>
      <c r="G54" s="666"/>
      <c r="H54" s="666"/>
      <c r="I54" s="666"/>
      <c r="J54" s="666"/>
      <c r="K54" s="666"/>
      <c r="L54" s="666"/>
      <c r="M54" s="712"/>
      <c r="N54" s="149"/>
      <c r="O54" s="149"/>
      <c r="P54" s="149"/>
      <c r="Q54" s="149"/>
      <c r="R54" s="149"/>
      <c r="S54" s="149"/>
      <c r="T54" s="149"/>
      <c r="U54" s="149"/>
      <c r="V54" s="149"/>
      <c r="W54" s="149"/>
      <c r="X54" s="149"/>
      <c r="Y54" s="149"/>
      <c r="Z54" s="149"/>
    </row>
    <row r="55" spans="1:26" ht="30" customHeight="1">
      <c r="A55" s="739"/>
      <c r="B55" s="271" t="s">
        <v>612</v>
      </c>
      <c r="C55" s="713" t="s">
        <v>613</v>
      </c>
      <c r="D55" s="666"/>
      <c r="E55" s="666"/>
      <c r="F55" s="666"/>
      <c r="G55" s="666"/>
      <c r="H55" s="666"/>
      <c r="I55" s="666"/>
      <c r="J55" s="666"/>
      <c r="K55" s="666"/>
      <c r="L55" s="666"/>
      <c r="M55" s="712"/>
      <c r="N55" s="149"/>
      <c r="O55" s="149"/>
      <c r="P55" s="149"/>
      <c r="Q55" s="149"/>
      <c r="R55" s="149"/>
      <c r="S55" s="149"/>
      <c r="T55" s="149"/>
      <c r="U55" s="149"/>
      <c r="V55" s="149"/>
      <c r="W55" s="149"/>
      <c r="X55" s="149"/>
      <c r="Y55" s="149"/>
      <c r="Z55" s="149"/>
    </row>
    <row r="56" spans="1:26" ht="30" customHeight="1">
      <c r="A56" s="740"/>
      <c r="B56" s="272" t="s">
        <v>44</v>
      </c>
      <c r="C56" s="713" t="s">
        <v>8</v>
      </c>
      <c r="D56" s="666"/>
      <c r="E56" s="666"/>
      <c r="F56" s="666"/>
      <c r="G56" s="666"/>
      <c r="H56" s="666"/>
      <c r="I56" s="666"/>
      <c r="J56" s="666"/>
      <c r="K56" s="666"/>
      <c r="L56" s="666"/>
      <c r="M56" s="712"/>
      <c r="N56" s="149"/>
      <c r="O56" s="149"/>
      <c r="P56" s="149"/>
      <c r="Q56" s="149"/>
      <c r="R56" s="149"/>
      <c r="S56" s="149"/>
      <c r="T56" s="149"/>
      <c r="U56" s="149"/>
      <c r="V56" s="149"/>
      <c r="W56" s="149"/>
      <c r="X56" s="149"/>
      <c r="Y56" s="149"/>
      <c r="Z56" s="149"/>
    </row>
    <row r="57" spans="1:26" ht="15.75" customHeight="1">
      <c r="A57" s="273" t="s">
        <v>342</v>
      </c>
      <c r="B57" s="274"/>
      <c r="C57" s="746"/>
      <c r="D57" s="747"/>
      <c r="E57" s="747"/>
      <c r="F57" s="747"/>
      <c r="G57" s="747"/>
      <c r="H57" s="747"/>
      <c r="I57" s="747"/>
      <c r="J57" s="747"/>
      <c r="K57" s="747"/>
      <c r="L57" s="747"/>
      <c r="M57" s="748"/>
      <c r="N57" s="149"/>
      <c r="O57" s="149"/>
      <c r="P57" s="149"/>
      <c r="Q57" s="149"/>
      <c r="R57" s="149"/>
      <c r="S57" s="149"/>
      <c r="T57" s="149"/>
      <c r="U57" s="149"/>
      <c r="V57" s="149"/>
      <c r="W57" s="149"/>
      <c r="X57" s="149"/>
      <c r="Y57" s="149"/>
      <c r="Z57" s="149"/>
    </row>
    <row r="58" spans="1:26" ht="15.75" customHeight="1">
      <c r="A58" s="149"/>
      <c r="B58" s="275"/>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c r="A59" s="149"/>
      <c r="B59" s="275"/>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c r="A60" s="149"/>
      <c r="B60" s="275"/>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c r="A61" s="149"/>
      <c r="B61" s="275"/>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c r="A62" s="149"/>
      <c r="B62" s="275"/>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c r="A63" s="149"/>
      <c r="B63" s="275"/>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c r="A64" s="149"/>
      <c r="B64" s="275"/>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c r="A65" s="149"/>
      <c r="B65" s="275"/>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c r="A66" s="149"/>
      <c r="B66" s="275"/>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c r="A67" s="149"/>
      <c r="B67" s="275"/>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c r="A68" s="149"/>
      <c r="B68" s="275"/>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c r="A69" s="149"/>
      <c r="B69" s="275"/>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c r="A70" s="149"/>
      <c r="B70" s="275"/>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c r="A71" s="149"/>
      <c r="B71" s="275"/>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c r="A72" s="149"/>
      <c r="B72" s="275"/>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c r="A73" s="149"/>
      <c r="B73" s="275"/>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c r="A74" s="149"/>
      <c r="B74" s="275"/>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c r="A75" s="149"/>
      <c r="B75" s="275"/>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c r="A76" s="149"/>
      <c r="B76" s="275"/>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c r="A77" s="149"/>
      <c r="B77" s="275"/>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c r="A78" s="149"/>
      <c r="B78" s="275"/>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c r="A79" s="149"/>
      <c r="B79" s="275"/>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c r="A80" s="149"/>
      <c r="B80" s="275"/>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c r="A81" s="149"/>
      <c r="B81" s="275"/>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c r="A82" s="149"/>
      <c r="B82" s="275"/>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c r="A83" s="149"/>
      <c r="B83" s="275"/>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c r="A84" s="149"/>
      <c r="B84" s="275"/>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c r="A85" s="149"/>
      <c r="B85" s="275"/>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c r="A86" s="149"/>
      <c r="B86" s="275"/>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c r="A87" s="149"/>
      <c r="B87" s="275"/>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c r="A88" s="149"/>
      <c r="B88" s="275"/>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c r="A89" s="149"/>
      <c r="B89" s="275"/>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c r="A90" s="149"/>
      <c r="B90" s="275"/>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c r="A91" s="149"/>
      <c r="B91" s="275"/>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c r="A92" s="149"/>
      <c r="B92" s="275"/>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c r="A93" s="149"/>
      <c r="B93" s="275"/>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c r="A94" s="149"/>
      <c r="B94" s="275"/>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c r="A95" s="149"/>
      <c r="B95" s="275"/>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c r="A96" s="149"/>
      <c r="B96" s="275"/>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c r="A97" s="149"/>
      <c r="B97" s="275"/>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c r="A98" s="149"/>
      <c r="B98" s="275"/>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c r="A99" s="149"/>
      <c r="B99" s="275"/>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c r="A100" s="149"/>
      <c r="B100" s="275"/>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c r="A101" s="149"/>
      <c r="B101" s="275"/>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c r="A102" s="149"/>
      <c r="B102" s="275"/>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c r="A103" s="149"/>
      <c r="B103" s="275"/>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c r="A104" s="149"/>
      <c r="B104" s="275"/>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c r="A105" s="149"/>
      <c r="B105" s="275"/>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c r="A106" s="149"/>
      <c r="B106" s="275"/>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c r="A107" s="149"/>
      <c r="B107" s="275"/>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c r="A108" s="149"/>
      <c r="B108" s="275"/>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c r="A109" s="149"/>
      <c r="B109" s="275"/>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c r="A110" s="149"/>
      <c r="B110" s="275"/>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c r="A111" s="149"/>
      <c r="B111" s="275"/>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c r="A112" s="149"/>
      <c r="B112" s="275"/>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c r="A113" s="149"/>
      <c r="B113" s="275"/>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c r="A114" s="149"/>
      <c r="B114" s="275"/>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c r="A115" s="149"/>
      <c r="B115" s="275"/>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c r="A116" s="149"/>
      <c r="B116" s="275"/>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c r="A117" s="149"/>
      <c r="B117" s="275"/>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c r="A118" s="149"/>
      <c r="B118" s="275"/>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c r="A119" s="149"/>
      <c r="B119" s="275"/>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c r="A120" s="149"/>
      <c r="B120" s="275"/>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c r="A121" s="149"/>
      <c r="B121" s="275"/>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c r="A122" s="149"/>
      <c r="B122" s="275"/>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c r="A123" s="149"/>
      <c r="B123" s="275"/>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c r="A124" s="149"/>
      <c r="B124" s="275"/>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c r="A125" s="149"/>
      <c r="B125" s="275"/>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c r="A126" s="149"/>
      <c r="B126" s="275"/>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c r="A127" s="149"/>
      <c r="B127" s="275"/>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c r="A128" s="149"/>
      <c r="B128" s="275"/>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c r="A129" s="149"/>
      <c r="B129" s="275"/>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c r="A130" s="149"/>
      <c r="B130" s="275"/>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c r="A131" s="149"/>
      <c r="B131" s="275"/>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c r="A132" s="149"/>
      <c r="B132" s="275"/>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c r="A133" s="149"/>
      <c r="B133" s="275"/>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c r="A134" s="149"/>
      <c r="B134" s="275"/>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c r="A135" s="149"/>
      <c r="B135" s="275"/>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c r="A136" s="149"/>
      <c r="B136" s="275"/>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c r="A137" s="149"/>
      <c r="B137" s="275"/>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c r="A138" s="149"/>
      <c r="B138" s="275"/>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c r="A139" s="149"/>
      <c r="B139" s="275"/>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c r="A140" s="149"/>
      <c r="B140" s="275"/>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c r="A141" s="149"/>
      <c r="B141" s="275"/>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c r="A142" s="149"/>
      <c r="B142" s="275"/>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c r="A143" s="149"/>
      <c r="B143" s="275"/>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c r="A144" s="149"/>
      <c r="B144" s="275"/>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c r="A145" s="149"/>
      <c r="B145" s="275"/>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c r="A146" s="149"/>
      <c r="B146" s="275"/>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c r="A147" s="149"/>
      <c r="B147" s="275"/>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c r="A148" s="149"/>
      <c r="B148" s="275"/>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c r="A149" s="149"/>
      <c r="B149" s="275"/>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c r="A150" s="149"/>
      <c r="B150" s="275"/>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c r="A151" s="149"/>
      <c r="B151" s="275"/>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c r="A152" s="149"/>
      <c r="B152" s="275"/>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c r="A153" s="149"/>
      <c r="B153" s="275"/>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c r="A154" s="149"/>
      <c r="B154" s="275"/>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c r="A155" s="149"/>
      <c r="B155" s="275"/>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c r="A156" s="149"/>
      <c r="B156" s="275"/>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c r="A157" s="149"/>
      <c r="B157" s="275"/>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c r="A158" s="149"/>
      <c r="B158" s="275"/>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c r="A159" s="149"/>
      <c r="B159" s="275"/>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c r="A160" s="149"/>
      <c r="B160" s="275"/>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c r="A161" s="149"/>
      <c r="B161" s="275"/>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c r="A162" s="149"/>
      <c r="B162" s="275"/>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c r="A163" s="149"/>
      <c r="B163" s="275"/>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c r="A164" s="149"/>
      <c r="B164" s="275"/>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c r="A165" s="149"/>
      <c r="B165" s="275"/>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c r="A166" s="149"/>
      <c r="B166" s="275"/>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c r="A167" s="149"/>
      <c r="B167" s="275"/>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c r="A168" s="149"/>
      <c r="B168" s="275"/>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c r="A169" s="149"/>
      <c r="B169" s="275"/>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c r="A170" s="149"/>
      <c r="B170" s="275"/>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c r="A171" s="149"/>
      <c r="B171" s="275"/>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c r="A172" s="149"/>
      <c r="B172" s="275"/>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c r="A173" s="149"/>
      <c r="B173" s="275"/>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c r="A174" s="149"/>
      <c r="B174" s="275"/>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c r="A175" s="149"/>
      <c r="B175" s="275"/>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c r="A176" s="149"/>
      <c r="B176" s="275"/>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c r="A177" s="149"/>
      <c r="B177" s="275"/>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c r="A178" s="149"/>
      <c r="B178" s="275"/>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c r="A179" s="149"/>
      <c r="B179" s="275"/>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c r="A180" s="149"/>
      <c r="B180" s="275"/>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c r="A181" s="149"/>
      <c r="B181" s="275"/>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c r="A182" s="149"/>
      <c r="B182" s="275"/>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c r="A183" s="149"/>
      <c r="B183" s="275"/>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c r="A184" s="149"/>
      <c r="B184" s="275"/>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c r="A185" s="149"/>
      <c r="B185" s="275"/>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c r="A186" s="149"/>
      <c r="B186" s="275"/>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c r="A187" s="149"/>
      <c r="B187" s="275"/>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c r="A188" s="149"/>
      <c r="B188" s="275"/>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c r="A189" s="149"/>
      <c r="B189" s="275"/>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c r="A190" s="149"/>
      <c r="B190" s="275"/>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c r="A191" s="149"/>
      <c r="B191" s="275"/>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c r="A192" s="149"/>
      <c r="B192" s="275"/>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c r="A193" s="149"/>
      <c r="B193" s="275"/>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c r="A194" s="149"/>
      <c r="B194" s="275"/>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c r="A195" s="149"/>
      <c r="B195" s="275"/>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c r="A196" s="149"/>
      <c r="B196" s="275"/>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c r="A197" s="149"/>
      <c r="B197" s="275"/>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c r="A198" s="149"/>
      <c r="B198" s="275"/>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c r="A199" s="149"/>
      <c r="B199" s="275"/>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c r="A200" s="149"/>
      <c r="B200" s="275"/>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c r="A201" s="149"/>
      <c r="B201" s="275"/>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c r="A202" s="149"/>
      <c r="B202" s="275"/>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c r="A203" s="149"/>
      <c r="B203" s="275"/>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c r="A204" s="149"/>
      <c r="B204" s="275"/>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c r="A205" s="149"/>
      <c r="B205" s="275"/>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c r="A206" s="149"/>
      <c r="B206" s="275"/>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c r="A207" s="149"/>
      <c r="B207" s="275"/>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c r="A208" s="149"/>
      <c r="B208" s="275"/>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c r="A209" s="149"/>
      <c r="B209" s="275"/>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c r="A210" s="149"/>
      <c r="B210" s="275"/>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5.75" customHeight="1">
      <c r="A211" s="149"/>
      <c r="B211" s="275"/>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c r="A212" s="149"/>
      <c r="B212" s="275"/>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c r="A213" s="149"/>
      <c r="B213" s="275"/>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c r="A214" s="149"/>
      <c r="B214" s="275"/>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c r="A215" s="149"/>
      <c r="B215" s="275"/>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c r="A216" s="149"/>
      <c r="B216" s="275"/>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c r="A217" s="149"/>
      <c r="B217" s="275"/>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c r="A218" s="149"/>
      <c r="B218" s="275"/>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c r="A219" s="149"/>
      <c r="B219" s="275"/>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c r="A220" s="149"/>
      <c r="B220" s="275"/>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c r="A221" s="149"/>
      <c r="B221" s="275"/>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c r="A222" s="149"/>
      <c r="B222" s="275"/>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c r="A223" s="149"/>
      <c r="B223" s="275"/>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c r="A224" s="149"/>
      <c r="B224" s="275"/>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c r="A225" s="149"/>
      <c r="B225" s="275"/>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5.75" customHeight="1">
      <c r="A226" s="149"/>
      <c r="B226" s="275"/>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5.75" customHeight="1">
      <c r="A227" s="149"/>
      <c r="B227" s="275"/>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5.75" customHeight="1">
      <c r="A228" s="149"/>
      <c r="B228" s="275"/>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5.75" customHeight="1">
      <c r="A229" s="149"/>
      <c r="B229" s="275"/>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5.75" customHeight="1">
      <c r="A230" s="149"/>
      <c r="B230" s="275"/>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5.75" customHeight="1">
      <c r="A231" s="149"/>
      <c r="B231" s="275"/>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5.75" customHeight="1">
      <c r="A232" s="149"/>
      <c r="B232" s="275"/>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5.75" customHeight="1">
      <c r="A233" s="149"/>
      <c r="B233" s="275"/>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5.75" customHeight="1">
      <c r="A234" s="149"/>
      <c r="B234" s="275"/>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5.75" customHeight="1">
      <c r="A235" s="149"/>
      <c r="B235" s="275"/>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5.75" customHeight="1">
      <c r="A236" s="149"/>
      <c r="B236" s="275"/>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5.75" customHeight="1">
      <c r="A237" s="149"/>
      <c r="B237" s="275"/>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5.75" customHeight="1">
      <c r="A238" s="149"/>
      <c r="B238" s="275"/>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5.75" customHeight="1">
      <c r="A239" s="149"/>
      <c r="B239" s="275"/>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5.75" customHeight="1">
      <c r="A240" s="149"/>
      <c r="B240" s="275"/>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5.75" customHeight="1">
      <c r="A241" s="149"/>
      <c r="B241" s="275"/>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5.75" customHeight="1">
      <c r="A242" s="149"/>
      <c r="B242" s="275"/>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5.75" customHeight="1">
      <c r="A243" s="149"/>
      <c r="B243" s="275"/>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5.75" customHeight="1">
      <c r="A244" s="149"/>
      <c r="B244" s="275"/>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5.75" customHeight="1">
      <c r="A245" s="149"/>
      <c r="B245" s="275"/>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5.75" customHeight="1">
      <c r="A246" s="149"/>
      <c r="B246" s="275"/>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5.75" customHeight="1">
      <c r="A247" s="149"/>
      <c r="B247" s="275"/>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5.75" customHeight="1">
      <c r="A248" s="149"/>
      <c r="B248" s="275"/>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5.75" customHeight="1">
      <c r="A249" s="149"/>
      <c r="B249" s="275"/>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5.75" customHeight="1">
      <c r="A250" s="149"/>
      <c r="B250" s="275"/>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5.75" customHeight="1">
      <c r="A251" s="149"/>
      <c r="B251" s="275"/>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5.75" customHeight="1">
      <c r="A252" s="149"/>
      <c r="B252" s="275"/>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5.75" customHeight="1">
      <c r="A253" s="149"/>
      <c r="B253" s="275"/>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5.75" customHeight="1">
      <c r="A254" s="149"/>
      <c r="B254" s="275"/>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5.75" customHeight="1">
      <c r="A255" s="149"/>
      <c r="B255" s="275"/>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5.75" customHeight="1">
      <c r="A256" s="149"/>
      <c r="B256" s="275"/>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5.75" customHeight="1">
      <c r="A257" s="149"/>
      <c r="B257" s="275"/>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5.75" customHeight="1">
      <c r="A258" s="149"/>
      <c r="B258" s="275"/>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5.75" customHeight="1">
      <c r="A259" s="149"/>
      <c r="B259" s="275"/>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5.75" customHeight="1">
      <c r="A260" s="149"/>
      <c r="B260" s="275"/>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5.75" customHeight="1">
      <c r="A261" s="149"/>
      <c r="B261" s="275"/>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5.75" customHeight="1">
      <c r="A262" s="149"/>
      <c r="B262" s="275"/>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5.75" customHeight="1">
      <c r="A263" s="149"/>
      <c r="B263" s="275"/>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5.75" customHeight="1">
      <c r="A264" s="149"/>
      <c r="B264" s="275"/>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5.75" customHeight="1">
      <c r="A265" s="149"/>
      <c r="B265" s="275"/>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5.75" customHeight="1">
      <c r="A266" s="149"/>
      <c r="B266" s="275"/>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5.75" customHeight="1">
      <c r="A267" s="149"/>
      <c r="B267" s="275"/>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5.75" customHeight="1">
      <c r="A268" s="149"/>
      <c r="B268" s="275"/>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5.75" customHeight="1">
      <c r="A269" s="149"/>
      <c r="B269" s="275"/>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5.75" customHeight="1">
      <c r="A270" s="149"/>
      <c r="B270" s="275"/>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5.75" customHeight="1">
      <c r="A271" s="149"/>
      <c r="B271" s="275"/>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5.75" customHeight="1">
      <c r="A272" s="149"/>
      <c r="B272" s="275"/>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5.75" customHeight="1">
      <c r="A273" s="149"/>
      <c r="B273" s="275"/>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5.75" customHeight="1">
      <c r="A274" s="149"/>
      <c r="B274" s="275"/>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5.75" customHeight="1">
      <c r="A275" s="149"/>
      <c r="B275" s="275"/>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5.75" customHeight="1">
      <c r="A276" s="149"/>
      <c r="B276" s="275"/>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5.75" customHeight="1">
      <c r="A277" s="149"/>
      <c r="B277" s="275"/>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5.75" customHeight="1">
      <c r="A278" s="149"/>
      <c r="B278" s="275"/>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5.75" customHeight="1">
      <c r="A279" s="149"/>
      <c r="B279" s="275"/>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5.75" customHeight="1">
      <c r="A280" s="149"/>
      <c r="B280" s="275"/>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5.75" customHeight="1">
      <c r="A281" s="149"/>
      <c r="B281" s="275"/>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5.75" customHeight="1">
      <c r="A282" s="149"/>
      <c r="B282" s="275"/>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5.75" customHeight="1">
      <c r="A283" s="149"/>
      <c r="B283" s="275"/>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5.75" customHeight="1">
      <c r="A284" s="149"/>
      <c r="B284" s="275"/>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5.75" customHeight="1">
      <c r="A285" s="149"/>
      <c r="B285" s="275"/>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5.75" customHeight="1">
      <c r="A286" s="149"/>
      <c r="B286" s="275"/>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5.75" customHeight="1">
      <c r="A287" s="149"/>
      <c r="B287" s="275"/>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5.75" customHeight="1">
      <c r="A288" s="149"/>
      <c r="B288" s="275"/>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5.75" customHeight="1">
      <c r="A289" s="149"/>
      <c r="B289" s="275"/>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5.75" customHeight="1">
      <c r="A290" s="149"/>
      <c r="B290" s="275"/>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5.75" customHeight="1">
      <c r="A291" s="149"/>
      <c r="B291" s="275"/>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5.75" customHeight="1">
      <c r="A292" s="149"/>
      <c r="B292" s="275"/>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5.75" customHeight="1">
      <c r="A293" s="149"/>
      <c r="B293" s="275"/>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5.75" customHeight="1">
      <c r="A294" s="149"/>
      <c r="B294" s="275"/>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5.75" customHeight="1">
      <c r="A295" s="149"/>
      <c r="B295" s="275"/>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5.75" customHeight="1">
      <c r="A296" s="149"/>
      <c r="B296" s="275"/>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5.75" customHeight="1">
      <c r="A297" s="149"/>
      <c r="B297" s="275"/>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5.75" customHeight="1">
      <c r="A298" s="149"/>
      <c r="B298" s="275"/>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5.75" customHeight="1">
      <c r="A299" s="149"/>
      <c r="B299" s="275"/>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5.75" customHeight="1">
      <c r="A300" s="149"/>
      <c r="B300" s="275"/>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5.75" customHeight="1">
      <c r="A301" s="149"/>
      <c r="B301" s="275"/>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5.75" customHeight="1">
      <c r="A302" s="149"/>
      <c r="B302" s="275"/>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5.75" customHeight="1">
      <c r="A303" s="149"/>
      <c r="B303" s="275"/>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5.75" customHeight="1">
      <c r="A304" s="149"/>
      <c r="B304" s="275"/>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5.75" customHeight="1">
      <c r="A305" s="149"/>
      <c r="B305" s="275"/>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5.75" customHeight="1">
      <c r="A306" s="149"/>
      <c r="B306" s="275"/>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5.75" customHeight="1">
      <c r="A307" s="149"/>
      <c r="B307" s="275"/>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5.75" customHeight="1">
      <c r="A308" s="149"/>
      <c r="B308" s="275"/>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5.75" customHeight="1">
      <c r="A309" s="149"/>
      <c r="B309" s="275"/>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5.75" customHeight="1">
      <c r="A310" s="149"/>
      <c r="B310" s="275"/>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5.75" customHeight="1">
      <c r="A311" s="149"/>
      <c r="B311" s="275"/>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5.75" customHeight="1">
      <c r="A312" s="149"/>
      <c r="B312" s="275"/>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5.75" customHeight="1">
      <c r="A313" s="149"/>
      <c r="B313" s="275"/>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5.75" customHeight="1">
      <c r="A314" s="149"/>
      <c r="B314" s="275"/>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5.75" customHeight="1">
      <c r="A315" s="149"/>
      <c r="B315" s="275"/>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5.75" customHeight="1">
      <c r="A316" s="149"/>
      <c r="B316" s="275"/>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5.75" customHeight="1">
      <c r="A317" s="149"/>
      <c r="B317" s="275"/>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5.75" customHeight="1">
      <c r="A318" s="149"/>
      <c r="B318" s="275"/>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5.75" customHeight="1">
      <c r="A319" s="149"/>
      <c r="B319" s="275"/>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5.75" customHeight="1">
      <c r="A320" s="149"/>
      <c r="B320" s="275"/>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5.75" customHeight="1">
      <c r="A321" s="149"/>
      <c r="B321" s="275"/>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5.75" customHeight="1">
      <c r="A322" s="149"/>
      <c r="B322" s="275"/>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5.75" customHeight="1">
      <c r="A323" s="149"/>
      <c r="B323" s="275"/>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5.75" customHeight="1">
      <c r="A324" s="149"/>
      <c r="B324" s="275"/>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5.75" customHeight="1">
      <c r="A325" s="149"/>
      <c r="B325" s="275"/>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5.75" customHeight="1">
      <c r="A326" s="149"/>
      <c r="B326" s="275"/>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5.75" customHeight="1">
      <c r="A327" s="149"/>
      <c r="B327" s="275"/>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5.75" customHeight="1">
      <c r="A328" s="149"/>
      <c r="B328" s="275"/>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5.75" customHeight="1">
      <c r="A329" s="149"/>
      <c r="B329" s="275"/>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5.75" customHeight="1">
      <c r="A330" s="149"/>
      <c r="B330" s="275"/>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5.75" customHeight="1">
      <c r="A331" s="149"/>
      <c r="B331" s="275"/>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5.75" customHeight="1">
      <c r="A332" s="149"/>
      <c r="B332" s="275"/>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5.75" customHeight="1">
      <c r="A333" s="149"/>
      <c r="B333" s="275"/>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5.75" customHeight="1">
      <c r="A334" s="149"/>
      <c r="B334" s="275"/>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5.75" customHeight="1">
      <c r="A335" s="149"/>
      <c r="B335" s="275"/>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5.75" customHeight="1">
      <c r="A336" s="149"/>
      <c r="B336" s="275"/>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5.75" customHeight="1">
      <c r="A337" s="149"/>
      <c r="B337" s="275"/>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5.75" customHeight="1">
      <c r="A338" s="149"/>
      <c r="B338" s="275"/>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5.75" customHeight="1">
      <c r="A339" s="149"/>
      <c r="B339" s="275"/>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5.75" customHeight="1">
      <c r="A340" s="149"/>
      <c r="B340" s="275"/>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5.75" customHeight="1">
      <c r="A341" s="149"/>
      <c r="B341" s="275"/>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5.75" customHeight="1">
      <c r="A342" s="149"/>
      <c r="B342" s="275"/>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5.75" customHeight="1">
      <c r="A343" s="149"/>
      <c r="B343" s="275"/>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5.75" customHeight="1">
      <c r="A344" s="149"/>
      <c r="B344" s="275"/>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5.75" customHeight="1">
      <c r="A345" s="149"/>
      <c r="B345" s="275"/>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5.75" customHeight="1">
      <c r="A346" s="149"/>
      <c r="B346" s="275"/>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5.75" customHeight="1">
      <c r="A347" s="149"/>
      <c r="B347" s="275"/>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5.75" customHeight="1">
      <c r="A348" s="149"/>
      <c r="B348" s="275"/>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5.75" customHeight="1">
      <c r="A349" s="149"/>
      <c r="B349" s="275"/>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5.75" customHeight="1">
      <c r="A350" s="149"/>
      <c r="B350" s="275"/>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5.75" customHeight="1">
      <c r="A351" s="149"/>
      <c r="B351" s="275"/>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5.75" customHeight="1">
      <c r="A352" s="149"/>
      <c r="B352" s="275"/>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5.75" customHeight="1">
      <c r="A353" s="149"/>
      <c r="B353" s="275"/>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5.75" customHeight="1">
      <c r="A354" s="149"/>
      <c r="B354" s="275"/>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5.75" customHeight="1">
      <c r="A355" s="149"/>
      <c r="B355" s="275"/>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5.75" customHeight="1">
      <c r="A356" s="149"/>
      <c r="B356" s="275"/>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5.75" customHeight="1">
      <c r="A357" s="149"/>
      <c r="B357" s="275"/>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5.75" customHeight="1">
      <c r="A358" s="149"/>
      <c r="B358" s="275"/>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5.75" customHeight="1">
      <c r="A359" s="149"/>
      <c r="B359" s="275"/>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5.75" customHeight="1">
      <c r="A360" s="149"/>
      <c r="B360" s="275"/>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5.75" customHeight="1">
      <c r="A361" s="149"/>
      <c r="B361" s="275"/>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5.75" customHeight="1">
      <c r="A362" s="149"/>
      <c r="B362" s="275"/>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5.75" customHeight="1">
      <c r="A363" s="149"/>
      <c r="B363" s="275"/>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5.75" customHeight="1">
      <c r="A364" s="149"/>
      <c r="B364" s="275"/>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5.75" customHeight="1">
      <c r="A365" s="149"/>
      <c r="B365" s="275"/>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5.75" customHeight="1">
      <c r="A366" s="149"/>
      <c r="B366" s="275"/>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5.75" customHeight="1">
      <c r="A367" s="149"/>
      <c r="B367" s="275"/>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5.75" customHeight="1">
      <c r="A368" s="149"/>
      <c r="B368" s="275"/>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5.75" customHeight="1">
      <c r="A369" s="149"/>
      <c r="B369" s="275"/>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5.75" customHeight="1">
      <c r="A370" s="149"/>
      <c r="B370" s="275"/>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5.75" customHeight="1">
      <c r="A371" s="149"/>
      <c r="B371" s="275"/>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5.75" customHeight="1">
      <c r="A372" s="149"/>
      <c r="B372" s="275"/>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5.75" customHeight="1">
      <c r="A373" s="149"/>
      <c r="B373" s="275"/>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5.75" customHeight="1">
      <c r="A374" s="149"/>
      <c r="B374" s="275"/>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5.75" customHeight="1">
      <c r="A375" s="149"/>
      <c r="B375" s="275"/>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5.75" customHeight="1">
      <c r="A376" s="149"/>
      <c r="B376" s="275"/>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5.75" customHeight="1">
      <c r="A377" s="149"/>
      <c r="B377" s="275"/>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5.75" customHeight="1">
      <c r="A378" s="149"/>
      <c r="B378" s="275"/>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5.75" customHeight="1">
      <c r="A379" s="149"/>
      <c r="B379" s="275"/>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5.75" customHeight="1">
      <c r="A380" s="149"/>
      <c r="B380" s="275"/>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5.75" customHeight="1">
      <c r="A381" s="149"/>
      <c r="B381" s="275"/>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5.75" customHeight="1">
      <c r="A382" s="149"/>
      <c r="B382" s="275"/>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5.75" customHeight="1">
      <c r="A383" s="149"/>
      <c r="B383" s="275"/>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5.75" customHeight="1">
      <c r="A384" s="149"/>
      <c r="B384" s="275"/>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5.75" customHeight="1">
      <c r="A385" s="149"/>
      <c r="B385" s="275"/>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5.75" customHeight="1">
      <c r="A386" s="149"/>
      <c r="B386" s="275"/>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5.75" customHeight="1">
      <c r="A387" s="149"/>
      <c r="B387" s="275"/>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5.75" customHeight="1">
      <c r="A388" s="149"/>
      <c r="B388" s="275"/>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5.75" customHeight="1">
      <c r="A389" s="149"/>
      <c r="B389" s="275"/>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5.75" customHeight="1">
      <c r="A390" s="149"/>
      <c r="B390" s="275"/>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5.75" customHeight="1">
      <c r="A391" s="149"/>
      <c r="B391" s="275"/>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5.75" customHeight="1">
      <c r="A392" s="149"/>
      <c r="B392" s="275"/>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5.75" customHeight="1">
      <c r="A393" s="149"/>
      <c r="B393" s="275"/>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5.75" customHeight="1">
      <c r="A394" s="149"/>
      <c r="B394" s="275"/>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5.75" customHeight="1">
      <c r="A395" s="149"/>
      <c r="B395" s="275"/>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5.75" customHeight="1">
      <c r="A396" s="149"/>
      <c r="B396" s="275"/>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5.75" customHeight="1">
      <c r="A397" s="149"/>
      <c r="B397" s="275"/>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5.75" customHeight="1">
      <c r="A398" s="149"/>
      <c r="B398" s="275"/>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5.75" customHeight="1">
      <c r="A399" s="149"/>
      <c r="B399" s="275"/>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5.75" customHeight="1">
      <c r="A400" s="149"/>
      <c r="B400" s="275"/>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5.75" customHeight="1">
      <c r="A401" s="149"/>
      <c r="B401" s="275"/>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5.75" customHeight="1">
      <c r="A402" s="149"/>
      <c r="B402" s="275"/>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5.75" customHeight="1">
      <c r="A403" s="149"/>
      <c r="B403" s="275"/>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5.75" customHeight="1">
      <c r="A404" s="149"/>
      <c r="B404" s="275"/>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5.75" customHeight="1">
      <c r="A405" s="149"/>
      <c r="B405" s="275"/>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5.75" customHeight="1">
      <c r="A406" s="149"/>
      <c r="B406" s="275"/>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5.75" customHeight="1">
      <c r="A407" s="149"/>
      <c r="B407" s="275"/>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5.75" customHeight="1">
      <c r="A408" s="149"/>
      <c r="B408" s="275"/>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5.75" customHeight="1">
      <c r="A409" s="149"/>
      <c r="B409" s="275"/>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5.75" customHeight="1">
      <c r="A410" s="149"/>
      <c r="B410" s="275"/>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5.75" customHeight="1">
      <c r="A411" s="149"/>
      <c r="B411" s="275"/>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5.75" customHeight="1">
      <c r="A412" s="149"/>
      <c r="B412" s="275"/>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5.75" customHeight="1">
      <c r="A413" s="149"/>
      <c r="B413" s="275"/>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5.75" customHeight="1">
      <c r="A414" s="149"/>
      <c r="B414" s="275"/>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5.75" customHeight="1">
      <c r="A415" s="149"/>
      <c r="B415" s="275"/>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5.75" customHeight="1">
      <c r="A416" s="149"/>
      <c r="B416" s="275"/>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5.75" customHeight="1">
      <c r="A417" s="149"/>
      <c r="B417" s="275"/>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5.75" customHeight="1">
      <c r="A418" s="149"/>
      <c r="B418" s="275"/>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5.75" customHeight="1">
      <c r="A419" s="149"/>
      <c r="B419" s="275"/>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5.75" customHeight="1">
      <c r="A420" s="149"/>
      <c r="B420" s="275"/>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5.75" customHeight="1">
      <c r="A421" s="149"/>
      <c r="B421" s="275"/>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5.75" customHeight="1">
      <c r="A422" s="149"/>
      <c r="B422" s="275"/>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5.75" customHeight="1">
      <c r="A423" s="149"/>
      <c r="B423" s="275"/>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5.75" customHeight="1">
      <c r="A424" s="149"/>
      <c r="B424" s="275"/>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5.75" customHeight="1">
      <c r="A425" s="149"/>
      <c r="B425" s="275"/>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5.75" customHeight="1">
      <c r="A426" s="149"/>
      <c r="B426" s="275"/>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5.75" customHeight="1">
      <c r="A427" s="149"/>
      <c r="B427" s="275"/>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5.75" customHeight="1">
      <c r="A428" s="149"/>
      <c r="B428" s="275"/>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5.75" customHeight="1">
      <c r="A429" s="149"/>
      <c r="B429" s="275"/>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5.75" customHeight="1">
      <c r="A430" s="149"/>
      <c r="B430" s="275"/>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5.75" customHeight="1">
      <c r="A431" s="149"/>
      <c r="B431" s="275"/>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5.75" customHeight="1">
      <c r="A432" s="149"/>
      <c r="B432" s="275"/>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5.75" customHeight="1">
      <c r="A433" s="149"/>
      <c r="B433" s="275"/>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5.75" customHeight="1">
      <c r="A434" s="149"/>
      <c r="B434" s="275"/>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5.75" customHeight="1">
      <c r="A435" s="149"/>
      <c r="B435" s="275"/>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5.75" customHeight="1">
      <c r="A436" s="149"/>
      <c r="B436" s="275"/>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5.75" customHeight="1">
      <c r="A437" s="149"/>
      <c r="B437" s="275"/>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5.75" customHeight="1">
      <c r="A438" s="149"/>
      <c r="B438" s="275"/>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5.75" customHeight="1">
      <c r="A439" s="149"/>
      <c r="B439" s="275"/>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5.75" customHeight="1">
      <c r="A440" s="149"/>
      <c r="B440" s="275"/>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5.75" customHeight="1">
      <c r="A441" s="149"/>
      <c r="B441" s="275"/>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5.75" customHeight="1">
      <c r="A442" s="149"/>
      <c r="B442" s="275"/>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5.75" customHeight="1">
      <c r="A443" s="149"/>
      <c r="B443" s="275"/>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5.75" customHeight="1">
      <c r="A444" s="149"/>
      <c r="B444" s="275"/>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5.75" customHeight="1">
      <c r="A445" s="149"/>
      <c r="B445" s="275"/>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5.75" customHeight="1">
      <c r="A446" s="149"/>
      <c r="B446" s="275"/>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5.75" customHeight="1">
      <c r="A447" s="149"/>
      <c r="B447" s="275"/>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5.75" customHeight="1">
      <c r="A448" s="149"/>
      <c r="B448" s="275"/>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5.75" customHeight="1">
      <c r="A449" s="149"/>
      <c r="B449" s="275"/>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5.75" customHeight="1">
      <c r="A450" s="149"/>
      <c r="B450" s="275"/>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5.75" customHeight="1">
      <c r="A451" s="149"/>
      <c r="B451" s="275"/>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5.75" customHeight="1">
      <c r="A452" s="149"/>
      <c r="B452" s="275"/>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5.75" customHeight="1">
      <c r="A453" s="149"/>
      <c r="B453" s="275"/>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5.75" customHeight="1">
      <c r="A454" s="149"/>
      <c r="B454" s="275"/>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5.75" customHeight="1">
      <c r="A455" s="149"/>
      <c r="B455" s="275"/>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5.75" customHeight="1">
      <c r="A456" s="149"/>
      <c r="B456" s="275"/>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5.75" customHeight="1">
      <c r="A457" s="149"/>
      <c r="B457" s="275"/>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5.75" customHeight="1">
      <c r="A458" s="149"/>
      <c r="B458" s="275"/>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5.75" customHeight="1">
      <c r="A459" s="149"/>
      <c r="B459" s="275"/>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5.75" customHeight="1">
      <c r="A460" s="149"/>
      <c r="B460" s="275"/>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5.75" customHeight="1">
      <c r="A461" s="149"/>
      <c r="B461" s="275"/>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5.75" customHeight="1">
      <c r="A462" s="149"/>
      <c r="B462" s="275"/>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5.75" customHeight="1">
      <c r="A463" s="149"/>
      <c r="B463" s="275"/>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5.75" customHeight="1">
      <c r="A464" s="149"/>
      <c r="B464" s="275"/>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5.75" customHeight="1">
      <c r="A465" s="149"/>
      <c r="B465" s="275"/>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5.75" customHeight="1">
      <c r="A466" s="149"/>
      <c r="B466" s="275"/>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5.75" customHeight="1">
      <c r="A467" s="149"/>
      <c r="B467" s="275"/>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5.75" customHeight="1">
      <c r="A468" s="149"/>
      <c r="B468" s="275"/>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5.75" customHeight="1">
      <c r="A469" s="149"/>
      <c r="B469" s="275"/>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5.75" customHeight="1">
      <c r="A470" s="149"/>
      <c r="B470" s="275"/>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5.75" customHeight="1">
      <c r="A471" s="149"/>
      <c r="B471" s="275"/>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5.75" customHeight="1">
      <c r="A472" s="149"/>
      <c r="B472" s="275"/>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5.75" customHeight="1">
      <c r="A473" s="149"/>
      <c r="B473" s="275"/>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5.75" customHeight="1">
      <c r="A474" s="149"/>
      <c r="B474" s="275"/>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5.75" customHeight="1">
      <c r="A475" s="149"/>
      <c r="B475" s="275"/>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5.75" customHeight="1">
      <c r="A476" s="149"/>
      <c r="B476" s="275"/>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5.75" customHeight="1">
      <c r="A477" s="149"/>
      <c r="B477" s="275"/>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5.75" customHeight="1">
      <c r="A478" s="149"/>
      <c r="B478" s="275"/>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5.75" customHeight="1">
      <c r="A479" s="149"/>
      <c r="B479" s="275"/>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5.75" customHeight="1">
      <c r="A480" s="149"/>
      <c r="B480" s="275"/>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5.75" customHeight="1">
      <c r="A481" s="149"/>
      <c r="B481" s="275"/>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5.75" customHeight="1">
      <c r="A482" s="149"/>
      <c r="B482" s="275"/>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5.75" customHeight="1">
      <c r="A483" s="149"/>
      <c r="B483" s="275"/>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5.75" customHeight="1">
      <c r="A484" s="149"/>
      <c r="B484" s="275"/>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5.75" customHeight="1">
      <c r="A485" s="149"/>
      <c r="B485" s="275"/>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5.75" customHeight="1">
      <c r="A486" s="149"/>
      <c r="B486" s="275"/>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5.75" customHeight="1">
      <c r="A487" s="149"/>
      <c r="B487" s="275"/>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5.75" customHeight="1">
      <c r="A488" s="149"/>
      <c r="B488" s="275"/>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5.75" customHeight="1">
      <c r="A489" s="149"/>
      <c r="B489" s="275"/>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5.75" customHeight="1">
      <c r="A490" s="149"/>
      <c r="B490" s="275"/>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5.75" customHeight="1">
      <c r="A491" s="149"/>
      <c r="B491" s="275"/>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5.75" customHeight="1">
      <c r="A492" s="149"/>
      <c r="B492" s="275"/>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5.75" customHeight="1">
      <c r="A493" s="149"/>
      <c r="B493" s="275"/>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5.75" customHeight="1">
      <c r="A494" s="149"/>
      <c r="B494" s="275"/>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5.75" customHeight="1">
      <c r="A495" s="149"/>
      <c r="B495" s="275"/>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5.75" customHeight="1">
      <c r="A496" s="149"/>
      <c r="B496" s="275"/>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5.75" customHeight="1">
      <c r="A497" s="149"/>
      <c r="B497" s="275"/>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5.75" customHeight="1">
      <c r="A498" s="149"/>
      <c r="B498" s="275"/>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5.75" customHeight="1">
      <c r="A499" s="149"/>
      <c r="B499" s="275"/>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5.75" customHeight="1">
      <c r="A500" s="149"/>
      <c r="B500" s="275"/>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5.75" customHeight="1">
      <c r="A501" s="149"/>
      <c r="B501" s="275"/>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5.75" customHeight="1">
      <c r="A502" s="149"/>
      <c r="B502" s="275"/>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5.75" customHeight="1">
      <c r="A503" s="149"/>
      <c r="B503" s="275"/>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5.75" customHeight="1">
      <c r="A504" s="149"/>
      <c r="B504" s="275"/>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5.75" customHeight="1">
      <c r="A505" s="149"/>
      <c r="B505" s="275"/>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5.75" customHeight="1">
      <c r="A506" s="149"/>
      <c r="B506" s="275"/>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5.75" customHeight="1">
      <c r="A507" s="149"/>
      <c r="B507" s="275"/>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5.75" customHeight="1">
      <c r="A508" s="149"/>
      <c r="B508" s="275"/>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5.75" customHeight="1">
      <c r="A509" s="149"/>
      <c r="B509" s="275"/>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5.75" customHeight="1">
      <c r="A510" s="149"/>
      <c r="B510" s="275"/>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5.75" customHeight="1">
      <c r="A511" s="149"/>
      <c r="B511" s="275"/>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5.75" customHeight="1">
      <c r="A512" s="149"/>
      <c r="B512" s="275"/>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5.75" customHeight="1">
      <c r="A513" s="149"/>
      <c r="B513" s="275"/>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5.75" customHeight="1">
      <c r="A514" s="149"/>
      <c r="B514" s="275"/>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5.75" customHeight="1">
      <c r="A515" s="149"/>
      <c r="B515" s="275"/>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5.75" customHeight="1">
      <c r="A516" s="149"/>
      <c r="B516" s="275"/>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5.75" customHeight="1">
      <c r="A517" s="149"/>
      <c r="B517" s="275"/>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5.75" customHeight="1">
      <c r="A518" s="149"/>
      <c r="B518" s="275"/>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5.75" customHeight="1">
      <c r="A519" s="149"/>
      <c r="B519" s="275"/>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5.75" customHeight="1">
      <c r="A520" s="149"/>
      <c r="B520" s="275"/>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5.75" customHeight="1">
      <c r="A521" s="149"/>
      <c r="B521" s="275"/>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5.75" customHeight="1">
      <c r="A522" s="149"/>
      <c r="B522" s="275"/>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5.75" customHeight="1">
      <c r="A523" s="149"/>
      <c r="B523" s="275"/>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5.75" customHeight="1">
      <c r="A524" s="149"/>
      <c r="B524" s="275"/>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5.75" customHeight="1">
      <c r="A525" s="149"/>
      <c r="B525" s="275"/>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5.75" customHeight="1">
      <c r="A526" s="149"/>
      <c r="B526" s="275"/>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5.75" customHeight="1">
      <c r="A527" s="149"/>
      <c r="B527" s="275"/>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5.75" customHeight="1">
      <c r="A528" s="149"/>
      <c r="B528" s="275"/>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5.75" customHeight="1">
      <c r="A529" s="149"/>
      <c r="B529" s="275"/>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5.75" customHeight="1">
      <c r="A530" s="149"/>
      <c r="B530" s="275"/>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5.75" customHeight="1">
      <c r="A531" s="149"/>
      <c r="B531" s="275"/>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5.75" customHeight="1">
      <c r="A532" s="149"/>
      <c r="B532" s="275"/>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5.75" customHeight="1">
      <c r="A533" s="149"/>
      <c r="B533" s="275"/>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5.75" customHeight="1">
      <c r="A534" s="149"/>
      <c r="B534" s="275"/>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5.75" customHeight="1">
      <c r="A535" s="149"/>
      <c r="B535" s="27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5.75" customHeight="1">
      <c r="A536" s="149"/>
      <c r="B536" s="275"/>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5.75" customHeight="1">
      <c r="A537" s="149"/>
      <c r="B537" s="275"/>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5.75" customHeight="1">
      <c r="A538" s="149"/>
      <c r="B538" s="275"/>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5.75" customHeight="1">
      <c r="A539" s="149"/>
      <c r="B539" s="275"/>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5.75" customHeight="1">
      <c r="A540" s="149"/>
      <c r="B540" s="275"/>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5.75" customHeight="1">
      <c r="A541" s="149"/>
      <c r="B541" s="275"/>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5.75" customHeight="1">
      <c r="A542" s="149"/>
      <c r="B542" s="275"/>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5.75" customHeight="1">
      <c r="A543" s="149"/>
      <c r="B543" s="275"/>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5.75" customHeight="1">
      <c r="A544" s="149"/>
      <c r="B544" s="275"/>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5.75" customHeight="1">
      <c r="A545" s="149"/>
      <c r="B545" s="275"/>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5.75" customHeight="1">
      <c r="A546" s="149"/>
      <c r="B546" s="275"/>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5.75" customHeight="1">
      <c r="A547" s="149"/>
      <c r="B547" s="275"/>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5.75" customHeight="1">
      <c r="A548" s="149"/>
      <c r="B548" s="275"/>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5.75" customHeight="1">
      <c r="A549" s="149"/>
      <c r="B549" s="275"/>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5.75" customHeight="1">
      <c r="A550" s="149"/>
      <c r="B550" s="275"/>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5.75" customHeight="1">
      <c r="A551" s="149"/>
      <c r="B551" s="275"/>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5.75" customHeight="1">
      <c r="A552" s="149"/>
      <c r="B552" s="275"/>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5.75" customHeight="1">
      <c r="A553" s="149"/>
      <c r="B553" s="275"/>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5.75" customHeight="1">
      <c r="A554" s="149"/>
      <c r="B554" s="275"/>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5.75" customHeight="1">
      <c r="A555" s="149"/>
      <c r="B555" s="275"/>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5.75" customHeight="1">
      <c r="A556" s="149"/>
      <c r="B556" s="275"/>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5.75" customHeight="1">
      <c r="A557" s="149"/>
      <c r="B557" s="275"/>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5.75" customHeight="1">
      <c r="A558" s="149"/>
      <c r="B558" s="275"/>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5.75" customHeight="1">
      <c r="A559" s="149"/>
      <c r="B559" s="275"/>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5.75" customHeight="1">
      <c r="A560" s="149"/>
      <c r="B560" s="275"/>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5.75" customHeight="1">
      <c r="A561" s="149"/>
      <c r="B561" s="275"/>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5.75" customHeight="1">
      <c r="A562" s="149"/>
      <c r="B562" s="275"/>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5.75" customHeight="1">
      <c r="A563" s="149"/>
      <c r="B563" s="275"/>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5.75" customHeight="1">
      <c r="A564" s="149"/>
      <c r="B564" s="275"/>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5.75" customHeight="1">
      <c r="A565" s="149"/>
      <c r="B565" s="275"/>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5.75" customHeight="1">
      <c r="A566" s="149"/>
      <c r="B566" s="275"/>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5.75" customHeight="1">
      <c r="A567" s="149"/>
      <c r="B567" s="275"/>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5.75" customHeight="1">
      <c r="A568" s="149"/>
      <c r="B568" s="275"/>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5.75" customHeight="1">
      <c r="A569" s="149"/>
      <c r="B569" s="275"/>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5.75" customHeight="1">
      <c r="A570" s="149"/>
      <c r="B570" s="275"/>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5.75" customHeight="1">
      <c r="A571" s="149"/>
      <c r="B571" s="275"/>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5.75" customHeight="1">
      <c r="A572" s="149"/>
      <c r="B572" s="275"/>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5.75" customHeight="1">
      <c r="A573" s="149"/>
      <c r="B573" s="275"/>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5.75" customHeight="1">
      <c r="A574" s="149"/>
      <c r="B574" s="275"/>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5.75" customHeight="1">
      <c r="A575" s="149"/>
      <c r="B575" s="275"/>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5.75" customHeight="1">
      <c r="A576" s="149"/>
      <c r="B576" s="275"/>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5.75" customHeight="1">
      <c r="A577" s="149"/>
      <c r="B577" s="275"/>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5.75" customHeight="1">
      <c r="A578" s="149"/>
      <c r="B578" s="275"/>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5.75" customHeight="1">
      <c r="A579" s="149"/>
      <c r="B579" s="275"/>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5.75" customHeight="1">
      <c r="A580" s="149"/>
      <c r="B580" s="275"/>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5.75" customHeight="1">
      <c r="A581" s="149"/>
      <c r="B581" s="275"/>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5.75" customHeight="1">
      <c r="A582" s="149"/>
      <c r="B582" s="275"/>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5.75" customHeight="1">
      <c r="A583" s="149"/>
      <c r="B583" s="275"/>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5.75" customHeight="1">
      <c r="A584" s="149"/>
      <c r="B584" s="275"/>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5.75" customHeight="1">
      <c r="A585" s="149"/>
      <c r="B585" s="275"/>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5.75" customHeight="1">
      <c r="A586" s="149"/>
      <c r="B586" s="275"/>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5.75" customHeight="1">
      <c r="A587" s="149"/>
      <c r="B587" s="275"/>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5.75" customHeight="1">
      <c r="A588" s="149"/>
      <c r="B588" s="275"/>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5.75" customHeight="1">
      <c r="A589" s="149"/>
      <c r="B589" s="275"/>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5.75" customHeight="1">
      <c r="A590" s="149"/>
      <c r="B590" s="275"/>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5.75" customHeight="1">
      <c r="A591" s="149"/>
      <c r="B591" s="275"/>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5.75" customHeight="1">
      <c r="A592" s="149"/>
      <c r="B592" s="275"/>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5.75" customHeight="1">
      <c r="A593" s="149"/>
      <c r="B593" s="275"/>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5.75" customHeight="1">
      <c r="A594" s="149"/>
      <c r="B594" s="275"/>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5.75" customHeight="1">
      <c r="A595" s="149"/>
      <c r="B595" s="275"/>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5.75" customHeight="1">
      <c r="A596" s="149"/>
      <c r="B596" s="275"/>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5.75" customHeight="1">
      <c r="A597" s="149"/>
      <c r="B597" s="275"/>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5.75" customHeight="1">
      <c r="A598" s="149"/>
      <c r="B598" s="275"/>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5.75" customHeight="1">
      <c r="A599" s="149"/>
      <c r="B599" s="275"/>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5.75" customHeight="1">
      <c r="A600" s="149"/>
      <c r="B600" s="275"/>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5.75" customHeight="1">
      <c r="A601" s="149"/>
      <c r="B601" s="275"/>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5.75" customHeight="1">
      <c r="A602" s="149"/>
      <c r="B602" s="275"/>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5.75" customHeight="1">
      <c r="A603" s="149"/>
      <c r="B603" s="275"/>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5.75" customHeight="1">
      <c r="A604" s="149"/>
      <c r="B604" s="275"/>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5.75" customHeight="1">
      <c r="A605" s="149"/>
      <c r="B605" s="275"/>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5.75" customHeight="1">
      <c r="A606" s="149"/>
      <c r="B606" s="275"/>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5.75" customHeight="1">
      <c r="A607" s="149"/>
      <c r="B607" s="275"/>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5.75" customHeight="1">
      <c r="A608" s="149"/>
      <c r="B608" s="275"/>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5.75" customHeight="1">
      <c r="A609" s="149"/>
      <c r="B609" s="275"/>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5.75" customHeight="1">
      <c r="A610" s="149"/>
      <c r="B610" s="275"/>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5.75" customHeight="1">
      <c r="A611" s="149"/>
      <c r="B611" s="275"/>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5.75" customHeight="1">
      <c r="A612" s="149"/>
      <c r="B612" s="275"/>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5.75" customHeight="1">
      <c r="A613" s="149"/>
      <c r="B613" s="275"/>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5.75" customHeight="1">
      <c r="A614" s="149"/>
      <c r="B614" s="275"/>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5.75" customHeight="1">
      <c r="A615" s="149"/>
      <c r="B615" s="275"/>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5.75" customHeight="1">
      <c r="A616" s="149"/>
      <c r="B616" s="275"/>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5.75" customHeight="1">
      <c r="A617" s="149"/>
      <c r="B617" s="275"/>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5.75" customHeight="1">
      <c r="A618" s="149"/>
      <c r="B618" s="275"/>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5.75" customHeight="1">
      <c r="A619" s="149"/>
      <c r="B619" s="275"/>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5.75" customHeight="1">
      <c r="A620" s="149"/>
      <c r="B620" s="275"/>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5.75" customHeight="1">
      <c r="A621" s="149"/>
      <c r="B621" s="275"/>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5.75" customHeight="1">
      <c r="A622" s="149"/>
      <c r="B622" s="275"/>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5.75" customHeight="1">
      <c r="A623" s="149"/>
      <c r="B623" s="275"/>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5.75" customHeight="1">
      <c r="A624" s="149"/>
      <c r="B624" s="275"/>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5.75" customHeight="1">
      <c r="A625" s="149"/>
      <c r="B625" s="275"/>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5.75" customHeight="1">
      <c r="A626" s="149"/>
      <c r="B626" s="275"/>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5.75" customHeight="1">
      <c r="A627" s="149"/>
      <c r="B627" s="275"/>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5.75" customHeight="1">
      <c r="A628" s="149"/>
      <c r="B628" s="275"/>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5.75" customHeight="1">
      <c r="A629" s="149"/>
      <c r="B629" s="275"/>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5.75" customHeight="1">
      <c r="A630" s="149"/>
      <c r="B630" s="275"/>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5.75" customHeight="1">
      <c r="A631" s="149"/>
      <c r="B631" s="275"/>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5.75" customHeight="1">
      <c r="A632" s="149"/>
      <c r="B632" s="275"/>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5.75" customHeight="1">
      <c r="A633" s="149"/>
      <c r="B633" s="275"/>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5.75" customHeight="1">
      <c r="A634" s="149"/>
      <c r="B634" s="275"/>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5.75" customHeight="1">
      <c r="A635" s="149"/>
      <c r="B635" s="275"/>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5.75" customHeight="1">
      <c r="A636" s="149"/>
      <c r="B636" s="275"/>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5.75" customHeight="1">
      <c r="A637" s="149"/>
      <c r="B637" s="275"/>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5.75" customHeight="1">
      <c r="A638" s="149"/>
      <c r="B638" s="275"/>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5.75" customHeight="1">
      <c r="A639" s="149"/>
      <c r="B639" s="275"/>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5.75" customHeight="1">
      <c r="A640" s="149"/>
      <c r="B640" s="275"/>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5.75" customHeight="1">
      <c r="A641" s="149"/>
      <c r="B641" s="275"/>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5.75" customHeight="1">
      <c r="A642" s="149"/>
      <c r="B642" s="275"/>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5.75" customHeight="1">
      <c r="A643" s="149"/>
      <c r="B643" s="275"/>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5.75" customHeight="1">
      <c r="A644" s="149"/>
      <c r="B644" s="275"/>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5.75" customHeight="1">
      <c r="A645" s="149"/>
      <c r="B645" s="275"/>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5.75" customHeight="1">
      <c r="A646" s="149"/>
      <c r="B646" s="275"/>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5.75" customHeight="1">
      <c r="A647" s="149"/>
      <c r="B647" s="275"/>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5.75" customHeight="1">
      <c r="A648" s="149"/>
      <c r="B648" s="275"/>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5.75" customHeight="1">
      <c r="A649" s="149"/>
      <c r="B649" s="275"/>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5.75" customHeight="1">
      <c r="A650" s="149"/>
      <c r="B650" s="275"/>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5.75" customHeight="1">
      <c r="A651" s="149"/>
      <c r="B651" s="275"/>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5.75" customHeight="1">
      <c r="A652" s="149"/>
      <c r="B652" s="275"/>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5.75" customHeight="1">
      <c r="A653" s="149"/>
      <c r="B653" s="275"/>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5.75" customHeight="1">
      <c r="A654" s="149"/>
      <c r="B654" s="275"/>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5.75" customHeight="1">
      <c r="A655" s="149"/>
      <c r="B655" s="275"/>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5.75" customHeight="1">
      <c r="A656" s="149"/>
      <c r="B656" s="275"/>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5.75" customHeight="1">
      <c r="A657" s="149"/>
      <c r="B657" s="275"/>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5.75" customHeight="1">
      <c r="A658" s="149"/>
      <c r="B658" s="275"/>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5.75" customHeight="1">
      <c r="A659" s="149"/>
      <c r="B659" s="275"/>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5.75" customHeight="1">
      <c r="A660" s="149"/>
      <c r="B660" s="275"/>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5.75" customHeight="1">
      <c r="A661" s="149"/>
      <c r="B661" s="275"/>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5.75" customHeight="1">
      <c r="A662" s="149"/>
      <c r="B662" s="275"/>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5.75" customHeight="1">
      <c r="A663" s="149"/>
      <c r="B663" s="275"/>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5.75" customHeight="1">
      <c r="A664" s="149"/>
      <c r="B664" s="275"/>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5.75" customHeight="1">
      <c r="A665" s="149"/>
      <c r="B665" s="275"/>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5.75" customHeight="1">
      <c r="A666" s="149"/>
      <c r="B666" s="275"/>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5.75" customHeight="1">
      <c r="A667" s="149"/>
      <c r="B667" s="275"/>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5.75" customHeight="1">
      <c r="A668" s="149"/>
      <c r="B668" s="275"/>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5.75" customHeight="1">
      <c r="A669" s="149"/>
      <c r="B669" s="275"/>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5.75" customHeight="1">
      <c r="A670" s="149"/>
      <c r="B670" s="275"/>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5.75" customHeight="1">
      <c r="A671" s="149"/>
      <c r="B671" s="275"/>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5.75" customHeight="1">
      <c r="A672" s="149"/>
      <c r="B672" s="275"/>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5.75" customHeight="1">
      <c r="A673" s="149"/>
      <c r="B673" s="275"/>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5.75" customHeight="1">
      <c r="A674" s="149"/>
      <c r="B674" s="275"/>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5.75" customHeight="1">
      <c r="A675" s="149"/>
      <c r="B675" s="275"/>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5.75" customHeight="1">
      <c r="A676" s="149"/>
      <c r="B676" s="275"/>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5.75" customHeight="1">
      <c r="A677" s="149"/>
      <c r="B677" s="275"/>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5.75" customHeight="1">
      <c r="A678" s="149"/>
      <c r="B678" s="275"/>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5.75" customHeight="1">
      <c r="A679" s="149"/>
      <c r="B679" s="275"/>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5.75" customHeight="1">
      <c r="A680" s="149"/>
      <c r="B680" s="275"/>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5.75" customHeight="1">
      <c r="A681" s="149"/>
      <c r="B681" s="275"/>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5.75" customHeight="1">
      <c r="A682" s="149"/>
      <c r="B682" s="275"/>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5.75" customHeight="1">
      <c r="A683" s="149"/>
      <c r="B683" s="275"/>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5.75" customHeight="1">
      <c r="A684" s="149"/>
      <c r="B684" s="275"/>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5.75" customHeight="1">
      <c r="A685" s="149"/>
      <c r="B685" s="275"/>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5.75" customHeight="1">
      <c r="A686" s="149"/>
      <c r="B686" s="275"/>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5.75" customHeight="1">
      <c r="A687" s="149"/>
      <c r="B687" s="275"/>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5.75" customHeight="1">
      <c r="A688" s="149"/>
      <c r="B688" s="275"/>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5.75" customHeight="1">
      <c r="A689" s="149"/>
      <c r="B689" s="275"/>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5.75" customHeight="1">
      <c r="A690" s="149"/>
      <c r="B690" s="275"/>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5.75" customHeight="1">
      <c r="A691" s="149"/>
      <c r="B691" s="275"/>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5.75" customHeight="1">
      <c r="A692" s="149"/>
      <c r="B692" s="275"/>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5.75" customHeight="1">
      <c r="A693" s="149"/>
      <c r="B693" s="275"/>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5.75" customHeight="1">
      <c r="A694" s="149"/>
      <c r="B694" s="275"/>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5.75" customHeight="1">
      <c r="A695" s="149"/>
      <c r="B695" s="275"/>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5.75" customHeight="1">
      <c r="A696" s="149"/>
      <c r="B696" s="275"/>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5.75" customHeight="1">
      <c r="A697" s="149"/>
      <c r="B697" s="275"/>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5.75" customHeight="1">
      <c r="A698" s="149"/>
      <c r="B698" s="275"/>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5.75" customHeight="1">
      <c r="A699" s="149"/>
      <c r="B699" s="275"/>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5.75" customHeight="1">
      <c r="A700" s="149"/>
      <c r="B700" s="275"/>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5.75" customHeight="1">
      <c r="A701" s="149"/>
      <c r="B701" s="275"/>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5.75" customHeight="1">
      <c r="A702" s="149"/>
      <c r="B702" s="275"/>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5.75" customHeight="1">
      <c r="A703" s="149"/>
      <c r="B703" s="275"/>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5.75" customHeight="1">
      <c r="A704" s="149"/>
      <c r="B704" s="275"/>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5.75" customHeight="1">
      <c r="A705" s="149"/>
      <c r="B705" s="275"/>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5.75" customHeight="1">
      <c r="A706" s="149"/>
      <c r="B706" s="275"/>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5.75" customHeight="1">
      <c r="A707" s="149"/>
      <c r="B707" s="275"/>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5.75" customHeight="1">
      <c r="A708" s="149"/>
      <c r="B708" s="275"/>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5.75" customHeight="1">
      <c r="A709" s="149"/>
      <c r="B709" s="275"/>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5.75" customHeight="1">
      <c r="A710" s="149"/>
      <c r="B710" s="275"/>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5.75" customHeight="1">
      <c r="A711" s="149"/>
      <c r="B711" s="275"/>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5.75" customHeight="1">
      <c r="A712" s="149"/>
      <c r="B712" s="275"/>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5.75" customHeight="1">
      <c r="A713" s="149"/>
      <c r="B713" s="275"/>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5.75" customHeight="1">
      <c r="A714" s="149"/>
      <c r="B714" s="275"/>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5.75" customHeight="1">
      <c r="A715" s="149"/>
      <c r="B715" s="275"/>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5.75" customHeight="1">
      <c r="A716" s="149"/>
      <c r="B716" s="275"/>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5.75" customHeight="1">
      <c r="A717" s="149"/>
      <c r="B717" s="275"/>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5.75" customHeight="1">
      <c r="A718" s="149"/>
      <c r="B718" s="275"/>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5.75" customHeight="1">
      <c r="A719" s="149"/>
      <c r="B719" s="275"/>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5.75" customHeight="1">
      <c r="A720" s="149"/>
      <c r="B720" s="275"/>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5.75" customHeight="1">
      <c r="A721" s="149"/>
      <c r="B721" s="275"/>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5.75" customHeight="1">
      <c r="A722" s="149"/>
      <c r="B722" s="275"/>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5.75" customHeight="1">
      <c r="A723" s="149"/>
      <c r="B723" s="275"/>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5.75" customHeight="1">
      <c r="A724" s="149"/>
      <c r="B724" s="275"/>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5.75" customHeight="1">
      <c r="A725" s="149"/>
      <c r="B725" s="275"/>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5.75" customHeight="1">
      <c r="A726" s="149"/>
      <c r="B726" s="275"/>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5.75" customHeight="1">
      <c r="A727" s="149"/>
      <c r="B727" s="275"/>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5.75" customHeight="1">
      <c r="A728" s="149"/>
      <c r="B728" s="275"/>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5.75" customHeight="1">
      <c r="A729" s="149"/>
      <c r="B729" s="275"/>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5.75" customHeight="1">
      <c r="A730" s="149"/>
      <c r="B730" s="275"/>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5.75" customHeight="1">
      <c r="A731" s="149"/>
      <c r="B731" s="275"/>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5.75" customHeight="1">
      <c r="A732" s="149"/>
      <c r="B732" s="275"/>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5.75" customHeight="1">
      <c r="A733" s="149"/>
      <c r="B733" s="275"/>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5.75" customHeight="1">
      <c r="A734" s="149"/>
      <c r="B734" s="275"/>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5.75" customHeight="1">
      <c r="A735" s="149"/>
      <c r="B735" s="275"/>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5.75" customHeight="1">
      <c r="A736" s="149"/>
      <c r="B736" s="275"/>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5.75" customHeight="1">
      <c r="A737" s="149"/>
      <c r="B737" s="275"/>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5.75" customHeight="1">
      <c r="A738" s="149"/>
      <c r="B738" s="275"/>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5.75" customHeight="1">
      <c r="A739" s="149"/>
      <c r="B739" s="275"/>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5.75" customHeight="1">
      <c r="A740" s="149"/>
      <c r="B740" s="275"/>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5.75" customHeight="1">
      <c r="A741" s="149"/>
      <c r="B741" s="275"/>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5.75" customHeight="1">
      <c r="A742" s="149"/>
      <c r="B742" s="275"/>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5.75" customHeight="1">
      <c r="A743" s="149"/>
      <c r="B743" s="275"/>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5.75" customHeight="1">
      <c r="A744" s="149"/>
      <c r="B744" s="275"/>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5.75" customHeight="1">
      <c r="A745" s="149"/>
      <c r="B745" s="275"/>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5.75" customHeight="1">
      <c r="A746" s="149"/>
      <c r="B746" s="275"/>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5.75" customHeight="1">
      <c r="A747" s="149"/>
      <c r="B747" s="275"/>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5.75" customHeight="1">
      <c r="A748" s="149"/>
      <c r="B748" s="275"/>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5.75" customHeight="1">
      <c r="A749" s="149"/>
      <c r="B749" s="275"/>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5.75" customHeight="1">
      <c r="A750" s="149"/>
      <c r="B750" s="275"/>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5.75" customHeight="1">
      <c r="A751" s="149"/>
      <c r="B751" s="275"/>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5.75" customHeight="1">
      <c r="A752" s="149"/>
      <c r="B752" s="275"/>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5.75" customHeight="1">
      <c r="A753" s="149"/>
      <c r="B753" s="275"/>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5.75" customHeight="1">
      <c r="A754" s="149"/>
      <c r="B754" s="275"/>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5.75" customHeight="1">
      <c r="A755" s="149"/>
      <c r="B755" s="275"/>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5.75" customHeight="1">
      <c r="A756" s="149"/>
      <c r="B756" s="275"/>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5.75" customHeight="1">
      <c r="A757" s="149"/>
      <c r="B757" s="275"/>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5.75" customHeight="1">
      <c r="A758" s="149"/>
      <c r="B758" s="275"/>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5.75" customHeight="1">
      <c r="A759" s="149"/>
      <c r="B759" s="275"/>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5.75" customHeight="1">
      <c r="A760" s="149"/>
      <c r="B760" s="275"/>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5.75" customHeight="1">
      <c r="A761" s="149"/>
      <c r="B761" s="275"/>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5.75" customHeight="1">
      <c r="A762" s="149"/>
      <c r="B762" s="275"/>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5.75" customHeight="1">
      <c r="A763" s="149"/>
      <c r="B763" s="275"/>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5.75" customHeight="1">
      <c r="A764" s="149"/>
      <c r="B764" s="275"/>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5.75" customHeight="1">
      <c r="A765" s="149"/>
      <c r="B765" s="275"/>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5.75" customHeight="1">
      <c r="A766" s="149"/>
      <c r="B766" s="275"/>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5.75" customHeight="1">
      <c r="A767" s="149"/>
      <c r="B767" s="275"/>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5.75" customHeight="1">
      <c r="A768" s="149"/>
      <c r="B768" s="275"/>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5.75" customHeight="1">
      <c r="A769" s="149"/>
      <c r="B769" s="275"/>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5.75" customHeight="1">
      <c r="A770" s="149"/>
      <c r="B770" s="275"/>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5.75" customHeight="1">
      <c r="A771" s="149"/>
      <c r="B771" s="275"/>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5.75" customHeight="1">
      <c r="A772" s="149"/>
      <c r="B772" s="275"/>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5.75" customHeight="1">
      <c r="A773" s="149"/>
      <c r="B773" s="275"/>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5.75" customHeight="1">
      <c r="A774" s="149"/>
      <c r="B774" s="275"/>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5.75" customHeight="1">
      <c r="A775" s="149"/>
      <c r="B775" s="275"/>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5.75" customHeight="1">
      <c r="A776" s="149"/>
      <c r="B776" s="275"/>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5.75" customHeight="1">
      <c r="A777" s="149"/>
      <c r="B777" s="275"/>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5.75" customHeight="1">
      <c r="A778" s="149"/>
      <c r="B778" s="275"/>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5.75" customHeight="1">
      <c r="A779" s="149"/>
      <c r="B779" s="275"/>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5.75" customHeight="1">
      <c r="A780" s="149"/>
      <c r="B780" s="275"/>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5.75" customHeight="1">
      <c r="A781" s="149"/>
      <c r="B781" s="275"/>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5.75" customHeight="1">
      <c r="A782" s="149"/>
      <c r="B782" s="275"/>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5.75" customHeight="1">
      <c r="A783" s="149"/>
      <c r="B783" s="275"/>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5.75" customHeight="1">
      <c r="A784" s="149"/>
      <c r="B784" s="275"/>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5.75" customHeight="1">
      <c r="A785" s="149"/>
      <c r="B785" s="275"/>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5.75" customHeight="1">
      <c r="A786" s="149"/>
      <c r="B786" s="275"/>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5.75" customHeight="1">
      <c r="A787" s="149"/>
      <c r="B787" s="275"/>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5.75" customHeight="1">
      <c r="A788" s="149"/>
      <c r="B788" s="275"/>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5.75" customHeight="1">
      <c r="A789" s="149"/>
      <c r="B789" s="275"/>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5.75" customHeight="1">
      <c r="A790" s="149"/>
      <c r="B790" s="275"/>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5.75" customHeight="1">
      <c r="A791" s="149"/>
      <c r="B791" s="275"/>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5.75" customHeight="1">
      <c r="A792" s="149"/>
      <c r="B792" s="275"/>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5.75" customHeight="1">
      <c r="A793" s="149"/>
      <c r="B793" s="275"/>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5.75" customHeight="1">
      <c r="A794" s="149"/>
      <c r="B794" s="275"/>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5.75" customHeight="1">
      <c r="A795" s="149"/>
      <c r="B795" s="275"/>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5.75" customHeight="1">
      <c r="A796" s="149"/>
      <c r="B796" s="275"/>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5.75" customHeight="1">
      <c r="A797" s="149"/>
      <c r="B797" s="275"/>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5.75" customHeight="1">
      <c r="A798" s="149"/>
      <c r="B798" s="275"/>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5.75" customHeight="1">
      <c r="A799" s="149"/>
      <c r="B799" s="275"/>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5.75" customHeight="1">
      <c r="A800" s="149"/>
      <c r="B800" s="275"/>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5.75" customHeight="1">
      <c r="A801" s="149"/>
      <c r="B801" s="275"/>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5.75" customHeight="1">
      <c r="A802" s="149"/>
      <c r="B802" s="275"/>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5.75" customHeight="1">
      <c r="A803" s="149"/>
      <c r="B803" s="275"/>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5.75" customHeight="1">
      <c r="A804" s="149"/>
      <c r="B804" s="275"/>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5.75" customHeight="1">
      <c r="A805" s="149"/>
      <c r="B805" s="275"/>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5.75" customHeight="1">
      <c r="A806" s="149"/>
      <c r="B806" s="275"/>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5.75" customHeight="1">
      <c r="A807" s="149"/>
      <c r="B807" s="275"/>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5.75" customHeight="1">
      <c r="A808" s="149"/>
      <c r="B808" s="275"/>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5.75" customHeight="1">
      <c r="A809" s="149"/>
      <c r="B809" s="275"/>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5.75" customHeight="1">
      <c r="A810" s="149"/>
      <c r="B810" s="275"/>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5.75" customHeight="1">
      <c r="A811" s="149"/>
      <c r="B811" s="275"/>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5.75" customHeight="1">
      <c r="A812" s="149"/>
      <c r="B812" s="275"/>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5.75" customHeight="1">
      <c r="A813" s="149"/>
      <c r="B813" s="275"/>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5.75" customHeight="1">
      <c r="A814" s="149"/>
      <c r="B814" s="275"/>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5.75" customHeight="1">
      <c r="A815" s="149"/>
      <c r="B815" s="275"/>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5.75" customHeight="1">
      <c r="A816" s="149"/>
      <c r="B816" s="275"/>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5.75" customHeight="1">
      <c r="A817" s="149"/>
      <c r="B817" s="275"/>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5.75" customHeight="1">
      <c r="A818" s="149"/>
      <c r="B818" s="275"/>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5.75" customHeight="1">
      <c r="A819" s="149"/>
      <c r="B819" s="275"/>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5.75" customHeight="1">
      <c r="A820" s="149"/>
      <c r="B820" s="275"/>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5.75" customHeight="1">
      <c r="A821" s="149"/>
      <c r="B821" s="275"/>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5.75" customHeight="1">
      <c r="A822" s="149"/>
      <c r="B822" s="275"/>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5.75" customHeight="1">
      <c r="A823" s="149"/>
      <c r="B823" s="275"/>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5.75" customHeight="1">
      <c r="A824" s="149"/>
      <c r="B824" s="275"/>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5.75" customHeight="1">
      <c r="A825" s="149"/>
      <c r="B825" s="275"/>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5.75" customHeight="1">
      <c r="A826" s="149"/>
      <c r="B826" s="275"/>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5.75" customHeight="1">
      <c r="A827" s="149"/>
      <c r="B827" s="275"/>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5.75" customHeight="1">
      <c r="A828" s="149"/>
      <c r="B828" s="275"/>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5.75" customHeight="1">
      <c r="A829" s="149"/>
      <c r="B829" s="275"/>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5.75" customHeight="1">
      <c r="A830" s="149"/>
      <c r="B830" s="275"/>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5.75" customHeight="1">
      <c r="A831" s="149"/>
      <c r="B831" s="275"/>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5.75" customHeight="1">
      <c r="A832" s="149"/>
      <c r="B832" s="275"/>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5.75" customHeight="1">
      <c r="A833" s="149"/>
      <c r="B833" s="275"/>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5.75" customHeight="1">
      <c r="A834" s="149"/>
      <c r="B834" s="275"/>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5.75" customHeight="1">
      <c r="A835" s="149"/>
      <c r="B835" s="275"/>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5.75" customHeight="1">
      <c r="A836" s="149"/>
      <c r="B836" s="275"/>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5.75" customHeight="1">
      <c r="A837" s="149"/>
      <c r="B837" s="275"/>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5.75" customHeight="1">
      <c r="A838" s="149"/>
      <c r="B838" s="275"/>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5.75" customHeight="1">
      <c r="A839" s="149"/>
      <c r="B839" s="275"/>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5.75" customHeight="1">
      <c r="A840" s="149"/>
      <c r="B840" s="275"/>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5.75" customHeight="1">
      <c r="A841" s="149"/>
      <c r="B841" s="275"/>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5.75" customHeight="1">
      <c r="A842" s="149"/>
      <c r="B842" s="275"/>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5.75" customHeight="1">
      <c r="A843" s="149"/>
      <c r="B843" s="275"/>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5.75" customHeight="1">
      <c r="A844" s="149"/>
      <c r="B844" s="275"/>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5.75" customHeight="1">
      <c r="A845" s="149"/>
      <c r="B845" s="275"/>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5.75" customHeight="1">
      <c r="A846" s="149"/>
      <c r="B846" s="275"/>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5.75" customHeight="1">
      <c r="A847" s="149"/>
      <c r="B847" s="275"/>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5.75" customHeight="1">
      <c r="A848" s="149"/>
      <c r="B848" s="275"/>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5.75" customHeight="1">
      <c r="A849" s="149"/>
      <c r="B849" s="275"/>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5.75" customHeight="1">
      <c r="A850" s="149"/>
      <c r="B850" s="275"/>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5.75" customHeight="1">
      <c r="A851" s="149"/>
      <c r="B851" s="275"/>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5.75" customHeight="1">
      <c r="A852" s="149"/>
      <c r="B852" s="275"/>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5.75" customHeight="1">
      <c r="A853" s="149"/>
      <c r="B853" s="275"/>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5.75" customHeight="1">
      <c r="A854" s="149"/>
      <c r="B854" s="275"/>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5.75" customHeight="1">
      <c r="A855" s="149"/>
      <c r="B855" s="275"/>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5.75" customHeight="1">
      <c r="A856" s="149"/>
      <c r="B856" s="275"/>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5.75" customHeight="1">
      <c r="A857" s="149"/>
      <c r="B857" s="275"/>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5.75" customHeight="1">
      <c r="A858" s="149"/>
      <c r="B858" s="275"/>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5.75" customHeight="1">
      <c r="A859" s="149"/>
      <c r="B859" s="275"/>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5.75" customHeight="1">
      <c r="A860" s="149"/>
      <c r="B860" s="275"/>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5.75" customHeight="1">
      <c r="A861" s="149"/>
      <c r="B861" s="275"/>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5.75" customHeight="1">
      <c r="A862" s="149"/>
      <c r="B862" s="275"/>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5.75" customHeight="1">
      <c r="A863" s="149"/>
      <c r="B863" s="275"/>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5.75" customHeight="1">
      <c r="A864" s="149"/>
      <c r="B864" s="275"/>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5.75" customHeight="1">
      <c r="A865" s="149"/>
      <c r="B865" s="275"/>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5.75" customHeight="1">
      <c r="A866" s="149"/>
      <c r="B866" s="275"/>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5.75" customHeight="1">
      <c r="A867" s="149"/>
      <c r="B867" s="275"/>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5.75" customHeight="1">
      <c r="A868" s="149"/>
      <c r="B868" s="275"/>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5.75" customHeight="1">
      <c r="A869" s="149"/>
      <c r="B869" s="275"/>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5.75" customHeight="1">
      <c r="A870" s="149"/>
      <c r="B870" s="275"/>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5.75" customHeight="1">
      <c r="A871" s="149"/>
      <c r="B871" s="275"/>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5.75" customHeight="1">
      <c r="A872" s="149"/>
      <c r="B872" s="275"/>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5.75" customHeight="1">
      <c r="A873" s="149"/>
      <c r="B873" s="275"/>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5.75" customHeight="1">
      <c r="A874" s="149"/>
      <c r="B874" s="275"/>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5.75" customHeight="1">
      <c r="A875" s="149"/>
      <c r="B875" s="275"/>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5.75" customHeight="1">
      <c r="A876" s="149"/>
      <c r="B876" s="275"/>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5.75" customHeight="1">
      <c r="A877" s="149"/>
      <c r="B877" s="275"/>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5.75" customHeight="1">
      <c r="A878" s="149"/>
      <c r="B878" s="275"/>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5.75" customHeight="1">
      <c r="A879" s="149"/>
      <c r="B879" s="275"/>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5.75" customHeight="1">
      <c r="A880" s="149"/>
      <c r="B880" s="275"/>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5.75" customHeight="1">
      <c r="A881" s="149"/>
      <c r="B881" s="275"/>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5.75" customHeight="1">
      <c r="A882" s="149"/>
      <c r="B882" s="275"/>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5.75" customHeight="1">
      <c r="A883" s="149"/>
      <c r="B883" s="275"/>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5.75" customHeight="1">
      <c r="A884" s="149"/>
      <c r="B884" s="275"/>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5.75" customHeight="1">
      <c r="A885" s="149"/>
      <c r="B885" s="275"/>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5.75" customHeight="1">
      <c r="A886" s="149"/>
      <c r="B886" s="275"/>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5.75" customHeight="1">
      <c r="A887" s="149"/>
      <c r="B887" s="275"/>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5.75" customHeight="1">
      <c r="A888" s="149"/>
      <c r="B888" s="275"/>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5.75" customHeight="1">
      <c r="A889" s="149"/>
      <c r="B889" s="275"/>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5.75" customHeight="1">
      <c r="A890" s="149"/>
      <c r="B890" s="275"/>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5.75" customHeight="1">
      <c r="A891" s="149"/>
      <c r="B891" s="275"/>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5.75" customHeight="1">
      <c r="A892" s="149"/>
      <c r="B892" s="275"/>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5.75" customHeight="1">
      <c r="A893" s="149"/>
      <c r="B893" s="275"/>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5.75" customHeight="1">
      <c r="A894" s="149"/>
      <c r="B894" s="275"/>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5.75" customHeight="1">
      <c r="A895" s="149"/>
      <c r="B895" s="275"/>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5.75" customHeight="1">
      <c r="A896" s="149"/>
      <c r="B896" s="275"/>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5.75" customHeight="1">
      <c r="A897" s="149"/>
      <c r="B897" s="275"/>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5.75" customHeight="1">
      <c r="A898" s="149"/>
      <c r="B898" s="275"/>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5.75" customHeight="1">
      <c r="A899" s="149"/>
      <c r="B899" s="275"/>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5.75" customHeight="1">
      <c r="A900" s="149"/>
      <c r="B900" s="275"/>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5.75" customHeight="1">
      <c r="A901" s="149"/>
      <c r="B901" s="275"/>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5.75" customHeight="1">
      <c r="A902" s="149"/>
      <c r="B902" s="275"/>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5.75" customHeight="1">
      <c r="A903" s="149"/>
      <c r="B903" s="275"/>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5.75" customHeight="1">
      <c r="A904" s="149"/>
      <c r="B904" s="275"/>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5.75" customHeight="1">
      <c r="A905" s="149"/>
      <c r="B905" s="275"/>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5.75" customHeight="1">
      <c r="A906" s="149"/>
      <c r="B906" s="275"/>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5.75" customHeight="1">
      <c r="A907" s="149"/>
      <c r="B907" s="275"/>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5.75" customHeight="1">
      <c r="A908" s="149"/>
      <c r="B908" s="275"/>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5.75" customHeight="1">
      <c r="A909" s="149"/>
      <c r="B909" s="275"/>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5.75" customHeight="1">
      <c r="A910" s="149"/>
      <c r="B910" s="275"/>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5.75" customHeight="1">
      <c r="A911" s="149"/>
      <c r="B911" s="275"/>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5.75" customHeight="1">
      <c r="A912" s="149"/>
      <c r="B912" s="275"/>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5.75" customHeight="1">
      <c r="A913" s="149"/>
      <c r="B913" s="275"/>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5.75" customHeight="1">
      <c r="A914" s="149"/>
      <c r="B914" s="275"/>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5.75" customHeight="1">
      <c r="A915" s="149"/>
      <c r="B915" s="275"/>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5.75" customHeight="1">
      <c r="A916" s="149"/>
      <c r="B916" s="275"/>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5.75" customHeight="1">
      <c r="A917" s="149"/>
      <c r="B917" s="275"/>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5.75" customHeight="1">
      <c r="A918" s="149"/>
      <c r="B918" s="275"/>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5.75" customHeight="1">
      <c r="A919" s="149"/>
      <c r="B919" s="275"/>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5.75" customHeight="1">
      <c r="A920" s="149"/>
      <c r="B920" s="275"/>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5.75" customHeight="1">
      <c r="A921" s="149"/>
      <c r="B921" s="275"/>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5.75" customHeight="1">
      <c r="A922" s="149"/>
      <c r="B922" s="275"/>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5.75" customHeight="1">
      <c r="A923" s="149"/>
      <c r="B923" s="275"/>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5.75" customHeight="1">
      <c r="A924" s="149"/>
      <c r="B924" s="275"/>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5.75" customHeight="1">
      <c r="A925" s="149"/>
      <c r="B925" s="275"/>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5.75" customHeight="1">
      <c r="A926" s="149"/>
      <c r="B926" s="275"/>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5.75" customHeight="1">
      <c r="A927" s="149"/>
      <c r="B927" s="275"/>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5.75" customHeight="1">
      <c r="A928" s="149"/>
      <c r="B928" s="275"/>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5.75" customHeight="1">
      <c r="A929" s="149"/>
      <c r="B929" s="275"/>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5.75" customHeight="1">
      <c r="A930" s="149"/>
      <c r="B930" s="275"/>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5.75" customHeight="1">
      <c r="A931" s="149"/>
      <c r="B931" s="275"/>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5.75" customHeight="1">
      <c r="A932" s="149"/>
      <c r="B932" s="275"/>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5.75" customHeight="1">
      <c r="A933" s="149"/>
      <c r="B933" s="275"/>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5.75" customHeight="1">
      <c r="A934" s="149"/>
      <c r="B934" s="275"/>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5.75" customHeight="1">
      <c r="A935" s="149"/>
      <c r="B935" s="275"/>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5.75" customHeight="1">
      <c r="A936" s="149"/>
      <c r="B936" s="275"/>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5.75" customHeight="1">
      <c r="A937" s="149"/>
      <c r="B937" s="275"/>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5.75" customHeight="1">
      <c r="A938" s="149"/>
      <c r="B938" s="275"/>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5.75" customHeight="1">
      <c r="A939" s="149"/>
      <c r="B939" s="275"/>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5.75" customHeight="1">
      <c r="A940" s="149"/>
      <c r="B940" s="275"/>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5.75" customHeight="1">
      <c r="A941" s="149"/>
      <c r="B941" s="275"/>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5.75" customHeight="1">
      <c r="A942" s="149"/>
      <c r="B942" s="275"/>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5.75" customHeight="1">
      <c r="A943" s="149"/>
      <c r="B943" s="275"/>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5.75" customHeight="1">
      <c r="A944" s="149"/>
      <c r="B944" s="275"/>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5.75" customHeight="1">
      <c r="A945" s="149"/>
      <c r="B945" s="275"/>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5.75" customHeight="1">
      <c r="A946" s="149"/>
      <c r="B946" s="275"/>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5.75" customHeight="1">
      <c r="A947" s="149"/>
      <c r="B947" s="275"/>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5.75" customHeight="1">
      <c r="A948" s="149"/>
      <c r="B948" s="275"/>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5.75" customHeight="1">
      <c r="A949" s="149"/>
      <c r="B949" s="275"/>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5.75" customHeight="1">
      <c r="A950" s="149"/>
      <c r="B950" s="275"/>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5.75" customHeight="1">
      <c r="A951" s="149"/>
      <c r="B951" s="275"/>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5.75" customHeight="1">
      <c r="A952" s="149"/>
      <c r="B952" s="275"/>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5.75" customHeight="1">
      <c r="A953" s="149"/>
      <c r="B953" s="275"/>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5.75" customHeight="1">
      <c r="A954" s="149"/>
      <c r="B954" s="275"/>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5.75" customHeight="1">
      <c r="A955" s="149"/>
      <c r="B955" s="275"/>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5.75" customHeight="1">
      <c r="A956" s="149"/>
      <c r="B956" s="275"/>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5.75" customHeight="1">
      <c r="A957" s="149"/>
      <c r="B957" s="275"/>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5.75" customHeight="1">
      <c r="A958" s="149"/>
      <c r="B958" s="275"/>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5.75" customHeight="1">
      <c r="A959" s="149"/>
      <c r="B959" s="275"/>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5.75" customHeight="1">
      <c r="A960" s="149"/>
      <c r="B960" s="275"/>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5.75" customHeight="1">
      <c r="A961" s="149"/>
      <c r="B961" s="275"/>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5.75" customHeight="1">
      <c r="A962" s="149"/>
      <c r="B962" s="275"/>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5.75" customHeight="1">
      <c r="A963" s="149"/>
      <c r="B963" s="275"/>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5.75" customHeight="1">
      <c r="A964" s="149"/>
      <c r="B964" s="275"/>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5.75" customHeight="1">
      <c r="A965" s="149"/>
      <c r="B965" s="275"/>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5.75" customHeight="1">
      <c r="A966" s="149"/>
      <c r="B966" s="275"/>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5.75" customHeight="1">
      <c r="A967" s="149"/>
      <c r="B967" s="275"/>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5.75" customHeight="1">
      <c r="A968" s="149"/>
      <c r="B968" s="275"/>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5.75" customHeight="1">
      <c r="A969" s="149"/>
      <c r="B969" s="275"/>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5.75" customHeight="1">
      <c r="A970" s="149"/>
      <c r="B970" s="275"/>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5.75" customHeight="1">
      <c r="A971" s="149"/>
      <c r="B971" s="275"/>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5.75" customHeight="1">
      <c r="A972" s="149"/>
      <c r="B972" s="275"/>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5.75" customHeight="1">
      <c r="A973" s="149"/>
      <c r="B973" s="275"/>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5.75" customHeight="1">
      <c r="A974" s="149"/>
      <c r="B974" s="275"/>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5.75" customHeight="1">
      <c r="A975" s="149"/>
      <c r="B975" s="275"/>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5.75" customHeight="1">
      <c r="A976" s="149"/>
      <c r="B976" s="275"/>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5.75" customHeight="1">
      <c r="A977" s="149"/>
      <c r="B977" s="275"/>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5.75" customHeight="1">
      <c r="A978" s="149"/>
      <c r="B978" s="275"/>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5.75" customHeight="1">
      <c r="A979" s="149"/>
      <c r="B979" s="275"/>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5.75" customHeight="1">
      <c r="A980" s="149"/>
      <c r="B980" s="275"/>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5.75" customHeight="1">
      <c r="A981" s="149"/>
      <c r="B981" s="275"/>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5.75" customHeight="1">
      <c r="A982" s="149"/>
      <c r="B982" s="275"/>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5.75" customHeight="1">
      <c r="A983" s="149"/>
      <c r="B983" s="275"/>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5.75" customHeight="1">
      <c r="A984" s="149"/>
      <c r="B984" s="275"/>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5.75" customHeight="1">
      <c r="A985" s="149"/>
      <c r="B985" s="275"/>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5.75" customHeight="1">
      <c r="A986" s="149"/>
      <c r="B986" s="275"/>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5.75" customHeight="1">
      <c r="A987" s="149"/>
      <c r="B987" s="275"/>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5.75" customHeight="1">
      <c r="A988" s="149"/>
      <c r="B988" s="275"/>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5.75" customHeight="1">
      <c r="A989" s="149"/>
      <c r="B989" s="275"/>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5.75" customHeight="1">
      <c r="A990" s="149"/>
      <c r="B990" s="275"/>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5.75" customHeight="1">
      <c r="A991" s="149"/>
      <c r="B991" s="275"/>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5.75" customHeight="1">
      <c r="A992" s="149"/>
      <c r="B992" s="275"/>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5.75" customHeight="1">
      <c r="A993" s="149"/>
      <c r="B993" s="275"/>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5.75" customHeight="1">
      <c r="A994" s="149"/>
      <c r="B994" s="275"/>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5.75" customHeight="1">
      <c r="A995" s="149"/>
      <c r="B995" s="275"/>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5.75" customHeight="1">
      <c r="A996" s="149"/>
      <c r="B996" s="275"/>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5.75" customHeight="1">
      <c r="A997" s="149"/>
      <c r="B997" s="275"/>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5.75" customHeight="1">
      <c r="A998" s="149"/>
      <c r="B998" s="275"/>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5.75" customHeight="1">
      <c r="A999" s="149"/>
      <c r="B999" s="275"/>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5.75" customHeight="1">
      <c r="A1000" s="149"/>
      <c r="B1000" s="275"/>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mergeCells count="75">
    <mergeCell ref="L36:M36"/>
    <mergeCell ref="D37:E37"/>
    <mergeCell ref="D38:E38"/>
    <mergeCell ref="J35:K35"/>
    <mergeCell ref="L35:M35"/>
    <mergeCell ref="C56:M56"/>
    <mergeCell ref="C57:M57"/>
    <mergeCell ref="F41:F42"/>
    <mergeCell ref="G41:J42"/>
    <mergeCell ref="L41:M42"/>
    <mergeCell ref="C44:M44"/>
    <mergeCell ref="C48:M48"/>
    <mergeCell ref="C49:M49"/>
    <mergeCell ref="C50:M50"/>
    <mergeCell ref="C51:M51"/>
    <mergeCell ref="C52:M52"/>
    <mergeCell ref="C53:M53"/>
    <mergeCell ref="C54:M54"/>
    <mergeCell ref="C55:M55"/>
    <mergeCell ref="C45:D45"/>
    <mergeCell ref="C6:M6"/>
    <mergeCell ref="J33:K33"/>
    <mergeCell ref="L33:M33"/>
    <mergeCell ref="J34:K34"/>
    <mergeCell ref="L34:M34"/>
    <mergeCell ref="C7:D7"/>
    <mergeCell ref="I7:M7"/>
    <mergeCell ref="F9:G9"/>
    <mergeCell ref="I9:J9"/>
    <mergeCell ref="F10:G10"/>
    <mergeCell ref="I10:J10"/>
    <mergeCell ref="D32:E32"/>
    <mergeCell ref="F32:G32"/>
    <mergeCell ref="H32:I32"/>
    <mergeCell ref="J32:K32"/>
    <mergeCell ref="L32:M32"/>
    <mergeCell ref="A48:A53"/>
    <mergeCell ref="A54:A56"/>
    <mergeCell ref="B8:B10"/>
    <mergeCell ref="C9:D9"/>
    <mergeCell ref="C10:D10"/>
    <mergeCell ref="A12:A47"/>
    <mergeCell ref="B13:B19"/>
    <mergeCell ref="B20:B23"/>
    <mergeCell ref="B27:B29"/>
    <mergeCell ref="A2:A11"/>
    <mergeCell ref="C2:M2"/>
    <mergeCell ref="C3:M3"/>
    <mergeCell ref="F4:G4"/>
    <mergeCell ref="I4:M4"/>
    <mergeCell ref="C5:M5"/>
    <mergeCell ref="J36:K36"/>
    <mergeCell ref="B40:B43"/>
    <mergeCell ref="D33:E33"/>
    <mergeCell ref="H36:I36"/>
    <mergeCell ref="H39:I39"/>
    <mergeCell ref="D35:E35"/>
    <mergeCell ref="D36:E36"/>
    <mergeCell ref="F36:G36"/>
    <mergeCell ref="F33:G33"/>
    <mergeCell ref="H33:I33"/>
    <mergeCell ref="D34:E34"/>
    <mergeCell ref="F34:G34"/>
    <mergeCell ref="H34:I34"/>
    <mergeCell ref="F35:G35"/>
    <mergeCell ref="H35:I35"/>
    <mergeCell ref="C11:M11"/>
    <mergeCell ref="C12:M12"/>
    <mergeCell ref="F18:M18"/>
    <mergeCell ref="J25:L25"/>
    <mergeCell ref="F31:G31"/>
    <mergeCell ref="H31:I31"/>
    <mergeCell ref="J31:K31"/>
    <mergeCell ref="L31:M31"/>
    <mergeCell ref="D31:E31"/>
  </mergeCells>
  <dataValidations count="1">
    <dataValidation type="list" allowBlank="1" showErrorMessage="1" sqref="I7" xr:uid="{00000000-0002-0000-3600-000000000000}">
      <formula1>INDIRECT($C$7)</formula1>
    </dataValidation>
  </dataValidations>
  <pageMargins left="0.7" right="0.7" top="0.75" bottom="0.75"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44</vt:i4>
      </vt:variant>
    </vt:vector>
  </HeadingPairs>
  <TitlesOfParts>
    <vt:vector size="99" baseType="lpstr">
      <vt:lpstr>Plan de acción</vt:lpstr>
      <vt:lpstr>Instructivo Plan de Acción</vt:lpstr>
      <vt:lpstr> Instructivo ficha técnica IP</vt:lpstr>
      <vt:lpstr>Desplegables</vt:lpstr>
      <vt:lpstr>IP 1.1.1.</vt:lpstr>
      <vt:lpstr>IP 1.1.2.</vt:lpstr>
      <vt:lpstr>IP 1.1.3.</vt:lpstr>
      <vt:lpstr>IP 1.1.4.</vt:lpstr>
      <vt:lpstr>IP 1.1.5.</vt:lpstr>
      <vt:lpstr>IP 1.2.1.</vt:lpstr>
      <vt:lpstr>IP 1.2.2.</vt:lpstr>
      <vt:lpstr>IP 1.2.3.</vt:lpstr>
      <vt:lpstr>IP 1.3.1.</vt:lpstr>
      <vt:lpstr>IP 1.3.2.</vt:lpstr>
      <vt:lpstr>IP 1.3.3.</vt:lpstr>
      <vt:lpstr>IP 2.1.1.</vt:lpstr>
      <vt:lpstr>IP 2.1.2.</vt:lpstr>
      <vt:lpstr>IP 2.1.3.</vt:lpstr>
      <vt:lpstr>IP 2.1.4.</vt:lpstr>
      <vt:lpstr>IP 2.2.1.</vt:lpstr>
      <vt:lpstr>IP 2.2.2.</vt:lpstr>
      <vt:lpstr>IP 2.2.3.</vt:lpstr>
      <vt:lpstr>IP 3.1.1.</vt:lpstr>
      <vt:lpstr>IP 3.1.2.</vt:lpstr>
      <vt:lpstr>IP 3.1.3.</vt:lpstr>
      <vt:lpstr>IP 3.1.4.</vt:lpstr>
      <vt:lpstr>IP 3.1.5.</vt:lpstr>
      <vt:lpstr>IP 3.1.6.</vt:lpstr>
      <vt:lpstr>IP 3.2.1.</vt:lpstr>
      <vt:lpstr>IP 3.2.2.</vt:lpstr>
      <vt:lpstr>IP 4.1.1.</vt:lpstr>
      <vt:lpstr>IP 4.1.2.</vt:lpstr>
      <vt:lpstr>IP 4.1.3.</vt:lpstr>
      <vt:lpstr>IP 4.1.4.</vt:lpstr>
      <vt:lpstr>IP 4.1.5.</vt:lpstr>
      <vt:lpstr>IP 4.1.6.</vt:lpstr>
      <vt:lpstr>IP 4.1.7.</vt:lpstr>
      <vt:lpstr>IP 4.1.8.</vt:lpstr>
      <vt:lpstr>IP 4.2.1.</vt:lpstr>
      <vt:lpstr>IP 4.2.2.</vt:lpstr>
      <vt:lpstr>IP 4.2.3.</vt:lpstr>
      <vt:lpstr>IP 4.2.4.</vt:lpstr>
      <vt:lpstr>IP 4.3.1.</vt:lpstr>
      <vt:lpstr>IP 4.3.2.</vt:lpstr>
      <vt:lpstr>IP 4.3.3.</vt:lpstr>
      <vt:lpstr>IR 1.1.</vt:lpstr>
      <vt:lpstr>IR 1.2.</vt:lpstr>
      <vt:lpstr>IR 1.3.</vt:lpstr>
      <vt:lpstr>IR 2.1.</vt:lpstr>
      <vt:lpstr>IR 2.2.</vt:lpstr>
      <vt:lpstr>IR 3.1.</vt:lpstr>
      <vt:lpstr>IR 3.2.</vt:lpstr>
      <vt:lpstr>IR 4.1.</vt:lpstr>
      <vt:lpstr>IR 4.2.</vt:lpstr>
      <vt:lpstr>IR 4.3.</vt:lpstr>
      <vt:lpstr>Acciónporelclima</vt:lpstr>
      <vt:lpstr>Agualimpiaysaneamiento</vt:lpstr>
      <vt:lpstr>Ambiente</vt:lpstr>
      <vt:lpstr>'IR 1.1.'!ANUALIZACIÓN</vt:lpstr>
      <vt:lpstr>'IR 1.2.'!ANUALIZACIÓN</vt:lpstr>
      <vt:lpstr>'IR 1.3.'!ANUALIZACIÓN</vt:lpstr>
      <vt:lpstr>'IR 2.1.'!ANUALIZACIÓN</vt:lpstr>
      <vt:lpstr>'IR 2.2.'!ANUALIZACIÓN</vt:lpstr>
      <vt:lpstr>'IR 3.1.'!ANUALIZACIÓN</vt:lpstr>
      <vt:lpstr>'IR 3.2.'!ANUALIZACIÓN</vt:lpstr>
      <vt:lpstr>ANUALIZACIÓN</vt:lpstr>
      <vt:lpstr>'IP 2.1.2.'!Área_de_impresión</vt:lpstr>
      <vt:lpstr>'IP 3.1.6.'!Área_de_impresión</vt:lpstr>
      <vt:lpstr>'IP 4.1.2.'!Área_de_impresión</vt:lpstr>
      <vt:lpstr>'Plan de acción'!Área_de_impresión</vt:lpstr>
      <vt:lpstr>Ciudadesycomunidadessostenibles</vt:lpstr>
      <vt:lpstr>CulturaRecreaciónyDeporte</vt:lpstr>
      <vt:lpstr>DesarrolloEconómicoIndustriayTurismo</vt:lpstr>
      <vt:lpstr>Educación</vt:lpstr>
      <vt:lpstr>Educacióndecalidad</vt:lpstr>
      <vt:lpstr>Energíaasequibleynocontaminante</vt:lpstr>
      <vt:lpstr>ENFOQUE</vt:lpstr>
      <vt:lpstr>Findelapobreza</vt:lpstr>
      <vt:lpstr>GestiónJurídica</vt:lpstr>
      <vt:lpstr>GestiónPública</vt:lpstr>
      <vt:lpstr>Gobierno</vt:lpstr>
      <vt:lpstr>Hábitat</vt:lpstr>
      <vt:lpstr>Hacienda</vt:lpstr>
      <vt:lpstr>Hambrecero</vt:lpstr>
      <vt:lpstr>Igualdaddegénero</vt:lpstr>
      <vt:lpstr>Industriainnovacióneinfraestructura</vt:lpstr>
      <vt:lpstr>IntegraciónSocial</vt:lpstr>
      <vt:lpstr>Movilidad</vt:lpstr>
      <vt:lpstr>Mujeres</vt:lpstr>
      <vt:lpstr>Pazjusticiaeinstitucionessólidas</vt:lpstr>
      <vt:lpstr>Planeación</vt:lpstr>
      <vt:lpstr>Producciónyconsumoresponsables</vt:lpstr>
      <vt:lpstr>Reduccióndelasdesigualdades</vt:lpstr>
      <vt:lpstr>Salud</vt:lpstr>
      <vt:lpstr>Saludybienestar</vt:lpstr>
      <vt:lpstr>SeguridadConvivenciayJusticia</vt:lpstr>
      <vt:lpstr>Trabajodecenteycrecimientoeconómico</vt:lpstr>
      <vt:lpstr>Vidadeecosistemasterrestres</vt:lpstr>
      <vt:lpstr>Vidasubmarina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 Alarcón</dc:creator>
  <cp:lastModifiedBy>LUISA FERNANDA DIAZ MORENO</cp:lastModifiedBy>
  <cp:lastPrinted>2023-01-23T20:10:58Z</cp:lastPrinted>
  <dcterms:created xsi:type="dcterms:W3CDTF">2017-05-26T20:37:49Z</dcterms:created>
  <dcterms:modified xsi:type="dcterms:W3CDTF">2024-01-24T14:54:29Z</dcterms:modified>
</cp:coreProperties>
</file>